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unkerquegrandlittoral.sharepoint.com/sites/CUD_MissionNumerique/Documents partages/005_Dev_Eco/003_EVENEMENTIEL_WORKSHOP/2024_WIIND/Docu Lesieur/Envoi post visite/"/>
    </mc:Choice>
  </mc:AlternateContent>
  <xr:revisionPtr revIDLastSave="7" documentId="8_{422F82E6-DB87-400A-BF00-57C2747CF5B8}" xr6:coauthVersionLast="47" xr6:coauthVersionMax="47" xr10:uidLastSave="{8AAC6EC1-1686-41A5-828F-19B5457B9867}"/>
  <bookViews>
    <workbookView xWindow="-120" yWindow="-120" windowWidth="29040" windowHeight="15720" xr2:uid="{00000000-000D-0000-FFFF-FFFF00000000}"/>
  </bookViews>
  <sheets>
    <sheet name="VARIABLES" sheetId="1" r:id="rId1"/>
    <sheet name="FIXES" sheetId="2" r:id="rId2"/>
  </sheets>
  <definedNames>
    <definedName name="_xlnm.Print_Titles" localSheetId="0">VARIABLES!$1:$2</definedName>
    <definedName name="_xlnm.Print_Area" localSheetId="0">VARIABLES!$A$1:$O$93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" i="2" l="1"/>
  <c r="L20" i="2"/>
  <c r="L21" i="2"/>
  <c r="L23" i="2"/>
  <c r="L24" i="2"/>
  <c r="L25" i="2"/>
  <c r="L6" i="2"/>
  <c r="P91" i="1"/>
  <c r="P88" i="1"/>
  <c r="P89" i="1"/>
  <c r="P90" i="1"/>
  <c r="L9" i="2"/>
  <c r="L10" i="2"/>
  <c r="L39" i="2"/>
  <c r="L40" i="2"/>
  <c r="L48" i="2"/>
  <c r="L49" i="2"/>
  <c r="L7" i="2" l="1"/>
  <c r="L8" i="2"/>
  <c r="P14" i="1"/>
  <c r="P15" i="1"/>
  <c r="P78" i="1"/>
  <c r="P35" i="1"/>
  <c r="P27" i="1"/>
  <c r="P29" i="1"/>
  <c r="P30" i="1"/>
  <c r="P3" i="1"/>
  <c r="L4" i="2"/>
  <c r="L5" i="2"/>
  <c r="L11" i="2"/>
  <c r="L12" i="2"/>
  <c r="L13" i="2"/>
  <c r="L14" i="2"/>
  <c r="L15" i="2"/>
  <c r="L16" i="2"/>
  <c r="L17" i="2"/>
  <c r="L18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41" i="2"/>
  <c r="L42" i="2"/>
  <c r="L43" i="2"/>
  <c r="L44" i="2"/>
  <c r="L45" i="2"/>
  <c r="L46" i="2"/>
  <c r="L47" i="2"/>
  <c r="L50" i="2"/>
  <c r="L51" i="2"/>
  <c r="L52" i="2"/>
  <c r="L53" i="2"/>
  <c r="L54" i="2"/>
  <c r="L55" i="2"/>
  <c r="L56" i="2"/>
  <c r="L3" i="2"/>
  <c r="P4" i="1"/>
  <c r="P5" i="1"/>
  <c r="P6" i="1"/>
  <c r="P7" i="1"/>
  <c r="P8" i="1"/>
  <c r="P9" i="1"/>
  <c r="P10" i="1"/>
  <c r="P11" i="1"/>
  <c r="P12" i="1"/>
  <c r="P13" i="1"/>
  <c r="P16" i="1"/>
  <c r="P17" i="1"/>
  <c r="P18" i="1"/>
  <c r="P19" i="1"/>
  <c r="P20" i="1"/>
  <c r="P21" i="1"/>
  <c r="P22" i="1"/>
  <c r="P23" i="1"/>
  <c r="P24" i="1"/>
  <c r="P25" i="1"/>
  <c r="P26" i="1"/>
  <c r="P31" i="1"/>
  <c r="P32" i="1"/>
  <c r="P33" i="1"/>
  <c r="P34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9" i="1"/>
  <c r="P80" i="1"/>
  <c r="P81" i="1"/>
  <c r="P82" i="1"/>
  <c r="P83" i="1"/>
  <c r="P84" i="1"/>
  <c r="P85" i="1"/>
  <c r="P86" i="1"/>
  <c r="P87" i="1"/>
  <c r="Q91" i="1" l="1"/>
  <c r="M19" i="2"/>
  <c r="M20" i="2"/>
  <c r="J20" i="2" s="1" a="1"/>
  <c r="J20" i="2" s="1"/>
  <c r="M25" i="2"/>
  <c r="M23" i="2"/>
  <c r="M24" i="2"/>
  <c r="M21" i="2"/>
  <c r="J24" i="2" a="1"/>
  <c r="J24" i="2" s="1"/>
  <c r="J21" i="2" a="1"/>
  <c r="J21" i="2" s="1"/>
  <c r="M6" i="2"/>
  <c r="M10" i="2"/>
  <c r="M9" i="2"/>
  <c r="Q88" i="1"/>
  <c r="Q90" i="1"/>
  <c r="Q89" i="1"/>
  <c r="Q14" i="1"/>
  <c r="M39" i="2"/>
  <c r="M40" i="2"/>
  <c r="M48" i="2"/>
  <c r="M49" i="2"/>
  <c r="M7" i="2"/>
  <c r="M8" i="2"/>
  <c r="Q15" i="1"/>
  <c r="Q78" i="1"/>
  <c r="Q35" i="1"/>
  <c r="Q3" i="1"/>
  <c r="N3" i="1" s="1" a="1"/>
  <c r="N3" i="1" s="1"/>
  <c r="Q27" i="1"/>
  <c r="Q29" i="1"/>
  <c r="Q30" i="1"/>
  <c r="M56" i="2"/>
  <c r="M4" i="2"/>
  <c r="M5" i="2"/>
  <c r="M11" i="2"/>
  <c r="M12" i="2"/>
  <c r="M13" i="2"/>
  <c r="M14" i="2"/>
  <c r="M15" i="2"/>
  <c r="M16" i="2"/>
  <c r="M17" i="2"/>
  <c r="M18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41" i="2"/>
  <c r="M42" i="2"/>
  <c r="M43" i="2"/>
  <c r="M44" i="2"/>
  <c r="M45" i="2"/>
  <c r="M46" i="2"/>
  <c r="M47" i="2"/>
  <c r="M50" i="2"/>
  <c r="M51" i="2"/>
  <c r="M52" i="2"/>
  <c r="M53" i="2"/>
  <c r="M54" i="2"/>
  <c r="M55" i="2"/>
  <c r="M3" i="2"/>
  <c r="Q4" i="1"/>
  <c r="Q5" i="1"/>
  <c r="Q6" i="1"/>
  <c r="N6" i="1" s="1" a="1"/>
  <c r="N6" i="1" s="1"/>
  <c r="Q7" i="1"/>
  <c r="Q8" i="1"/>
  <c r="Q9" i="1"/>
  <c r="Q10" i="1"/>
  <c r="Q11" i="1"/>
  <c r="Q12" i="1"/>
  <c r="Q13" i="1"/>
  <c r="Q16" i="1"/>
  <c r="Q17" i="1"/>
  <c r="Q18" i="1"/>
  <c r="Q19" i="1"/>
  <c r="Q20" i="1"/>
  <c r="Q21" i="1"/>
  <c r="Q22" i="1"/>
  <c r="Q23" i="1"/>
  <c r="Q24" i="1"/>
  <c r="Q25" i="1"/>
  <c r="Q26" i="1"/>
  <c r="Q31" i="1"/>
  <c r="Q32" i="1"/>
  <c r="Q33" i="1"/>
  <c r="Q34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9" i="1"/>
  <c r="Q80" i="1"/>
  <c r="Q81" i="1"/>
  <c r="Q82" i="1"/>
  <c r="Q83" i="1"/>
  <c r="Q84" i="1"/>
  <c r="Q85" i="1"/>
  <c r="Q86" i="1"/>
  <c r="Q87" i="1"/>
  <c r="J6" i="2" l="1" a="1"/>
  <c r="J6" i="2" s="1"/>
  <c r="N24" i="1" a="1"/>
  <c r="N24" i="1" s="1"/>
  <c r="N89" i="1" a="1"/>
  <c r="N89" i="1" s="1"/>
  <c r="N30" i="1" a="1"/>
  <c r="N30" i="1" s="1"/>
  <c r="N15" i="1" a="1"/>
  <c r="N15" i="1" s="1"/>
  <c r="N4" i="1" a="1"/>
  <c r="N4" i="1" s="1"/>
  <c r="N29" i="1" a="1"/>
  <c r="N29" i="1" s="1"/>
  <c r="N66" i="1" a="1"/>
  <c r="N66" i="1" s="1"/>
  <c r="N11" i="1" a="1"/>
  <c r="N11" i="1" s="1"/>
  <c r="N74" i="1" a="1"/>
  <c r="N74" i="1" s="1"/>
  <c r="J19" i="2" a="1"/>
  <c r="J19" i="2" s="1"/>
  <c r="J7" i="2" a="1"/>
  <c r="J7" i="2" s="1"/>
  <c r="J9" i="2" a="1"/>
  <c r="J9" i="2" s="1"/>
  <c r="J10" i="2" a="1"/>
  <c r="J10" i="2" s="1"/>
  <c r="N90" i="1" a="1"/>
  <c r="N90" i="1" s="1"/>
  <c r="N88" i="1" a="1"/>
  <c r="N88" i="1" s="1"/>
  <c r="N91" i="1" a="1"/>
  <c r="N91" i="1" s="1"/>
  <c r="N7" i="1" a="1"/>
  <c r="N7" i="1" s="1"/>
  <c r="N14" i="1" a="1"/>
  <c r="N14" i="1" s="1"/>
  <c r="J8" i="2" a="1"/>
  <c r="J8" i="2" s="1"/>
  <c r="N20" i="1" a="1"/>
  <c r="N20" i="1" s="1"/>
  <c r="N22" i="1" a="1"/>
  <c r="N22" i="1" s="1"/>
  <c r="N13" i="1" a="1"/>
  <c r="N13" i="1" s="1"/>
  <c r="N5" i="1" a="1"/>
  <c r="N5" i="1" s="1"/>
  <c r="N81" i="1" a="1"/>
  <c r="N81" i="1" s="1"/>
  <c r="N72" i="1" a="1"/>
  <c r="N72" i="1" s="1"/>
  <c r="N28" i="1" a="1"/>
  <c r="N28" i="1" s="1"/>
  <c r="N26" i="1" a="1"/>
  <c r="N26" i="1" s="1"/>
  <c r="N18" i="1" a="1"/>
  <c r="N18" i="1" s="1"/>
  <c r="N9" i="1" a="1"/>
  <c r="N9" i="1" s="1"/>
  <c r="N78" i="1" a="1"/>
  <c r="N78" i="1" s="1"/>
  <c r="N35" i="1" a="1"/>
  <c r="N35" i="1" s="1"/>
  <c r="N27" i="1" a="1"/>
  <c r="N27" i="1" s="1"/>
  <c r="J4" i="2" a="1"/>
  <c r="J4" i="2" s="1"/>
  <c r="J3" i="2" a="1"/>
  <c r="J3" i="2" s="1"/>
  <c r="J29" i="2" a="1"/>
  <c r="J29" i="2" s="1"/>
  <c r="J27" i="2" a="1"/>
  <c r="J27" i="2" s="1"/>
  <c r="J18" i="2" a="1"/>
  <c r="J18" i="2" s="1"/>
  <c r="J17" i="2" a="1"/>
  <c r="J17" i="2" s="1"/>
  <c r="J16" i="2" a="1"/>
  <c r="J16" i="2" s="1"/>
  <c r="J15" i="2" a="1"/>
  <c r="J15" i="2" s="1"/>
  <c r="J14" i="2" a="1"/>
  <c r="J14" i="2" s="1"/>
  <c r="J13" i="2" a="1"/>
  <c r="J13" i="2" s="1"/>
  <c r="J12" i="2" a="1"/>
  <c r="J12" i="2" s="1"/>
  <c r="J11" i="2" a="1"/>
  <c r="J11" i="2" s="1"/>
  <c r="J5" i="2" a="1"/>
  <c r="J5" i="2" s="1"/>
  <c r="N86" i="1" a="1"/>
  <c r="N86" i="1" s="1"/>
  <c r="N77" i="1" a="1"/>
  <c r="N77" i="1" s="1"/>
  <c r="N69" i="1" a="1"/>
  <c r="N69" i="1" s="1"/>
  <c r="N61" i="1" a="1"/>
  <c r="N61" i="1" s="1"/>
  <c r="N53" i="1" a="1"/>
  <c r="N53" i="1" s="1"/>
  <c r="N45" i="1" a="1"/>
  <c r="N45" i="1" s="1"/>
  <c r="N37" i="1" a="1"/>
  <c r="N37" i="1" s="1"/>
  <c r="N58" i="1" a="1"/>
  <c r="N58" i="1" s="1"/>
  <c r="N50" i="1" a="1"/>
  <c r="N50" i="1" s="1"/>
  <c r="N42" i="1" a="1"/>
  <c r="N42" i="1" s="1"/>
  <c r="N83" i="1" a="1"/>
  <c r="N83" i="1" s="1"/>
  <c r="N85" i="1" a="1"/>
  <c r="N85" i="1" s="1"/>
  <c r="N76" i="1" a="1"/>
  <c r="N76" i="1" s="1"/>
  <c r="N68" i="1" a="1"/>
  <c r="N68" i="1" s="1"/>
  <c r="N60" i="1" a="1"/>
  <c r="N60" i="1" s="1"/>
  <c r="N52" i="1" a="1"/>
  <c r="N52" i="1" s="1"/>
  <c r="N44" i="1" a="1"/>
  <c r="N44" i="1" s="1"/>
  <c r="N36" i="1" a="1"/>
  <c r="N36" i="1" s="1"/>
  <c r="N87" i="1" a="1"/>
  <c r="N87" i="1" s="1"/>
  <c r="N79" i="1" a="1"/>
  <c r="N79" i="1" s="1"/>
  <c r="N70" i="1" a="1"/>
  <c r="N70" i="1" s="1"/>
  <c r="N62" i="1" a="1"/>
  <c r="N62" i="1" s="1"/>
  <c r="N54" i="1" a="1"/>
  <c r="N54" i="1" s="1"/>
  <c r="N46" i="1" a="1"/>
  <c r="N46" i="1" s="1"/>
  <c r="N38" i="1" a="1"/>
  <c r="N38" i="1" s="1"/>
  <c r="N19" i="1" a="1"/>
  <c r="N19" i="1" s="1"/>
  <c r="N10" i="1" a="1"/>
  <c r="N10" i="1" s="1"/>
  <c r="N34" i="1" a="1"/>
  <c r="N34" i="1" s="1"/>
  <c r="N32" i="1" a="1"/>
  <c r="N32" i="1" s="1"/>
  <c r="N64" i="1" a="1"/>
  <c r="N64" i="1" s="1"/>
  <c r="N56" i="1" a="1"/>
  <c r="N56" i="1" s="1"/>
  <c r="N48" i="1" a="1"/>
  <c r="N48" i="1" s="1"/>
  <c r="N40" i="1" a="1"/>
  <c r="N40" i="1" s="1"/>
  <c r="N16" i="1" a="1"/>
  <c r="N16" i="1" s="1"/>
  <c r="N84" i="1" a="1"/>
  <c r="N84" i="1" s="1"/>
  <c r="N75" i="1" a="1"/>
  <c r="N75" i="1" s="1"/>
  <c r="N67" i="1" a="1"/>
  <c r="N67" i="1" s="1"/>
  <c r="N59" i="1" a="1"/>
  <c r="N59" i="1" s="1"/>
  <c r="N51" i="1" a="1"/>
  <c r="N51" i="1" s="1"/>
  <c r="N43" i="1" a="1"/>
  <c r="N43" i="1" s="1"/>
  <c r="N33" i="1" a="1"/>
  <c r="N33" i="1" s="1"/>
  <c r="N25" i="1" a="1"/>
  <c r="N25" i="1" s="1"/>
  <c r="N17" i="1" a="1"/>
  <c r="N17" i="1" s="1"/>
  <c r="N8" i="1" a="1"/>
  <c r="N8" i="1" s="1"/>
  <c r="N82" i="1" a="1"/>
  <c r="N82" i="1" s="1"/>
  <c r="N73" i="1" a="1"/>
  <c r="N73" i="1" s="1"/>
  <c r="N65" i="1" a="1"/>
  <c r="N65" i="1" s="1"/>
  <c r="N57" i="1" a="1"/>
  <c r="N57" i="1" s="1"/>
  <c r="N49" i="1" a="1"/>
  <c r="N49" i="1" s="1"/>
  <c r="N41" i="1" a="1"/>
  <c r="N41" i="1" s="1"/>
  <c r="N31" i="1" a="1"/>
  <c r="N31" i="1" s="1"/>
  <c r="N23" i="1" a="1"/>
  <c r="N23" i="1" s="1"/>
  <c r="N80" i="1" a="1"/>
  <c r="N80" i="1" s="1"/>
  <c r="N71" i="1" a="1"/>
  <c r="N71" i="1" s="1"/>
  <c r="N63" i="1" a="1"/>
  <c r="N63" i="1" s="1"/>
  <c r="N55" i="1" a="1"/>
  <c r="N55" i="1" s="1"/>
  <c r="N47" i="1" a="1"/>
  <c r="N47" i="1" s="1"/>
  <c r="N39" i="1" a="1"/>
  <c r="N39" i="1" s="1"/>
  <c r="N21" i="1" a="1"/>
  <c r="N21" i="1" s="1"/>
  <c r="N12" i="1" a="1"/>
  <c r="N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<sst xmlns="http://schemas.openxmlformats.org/spreadsheetml/2006/main" count="1106" uniqueCount="293">
  <si>
    <t>STANDARDS REGLAGES GC (VARIABLES)</t>
  </si>
  <si>
    <t>Date: 05/04/2023</t>
  </si>
  <si>
    <t>MACHINE</t>
  </si>
  <si>
    <t>REP</t>
  </si>
  <si>
    <t>Type</t>
  </si>
  <si>
    <t>DESIGNATION</t>
  </si>
  <si>
    <t>PHOTO</t>
  </si>
  <si>
    <t>SOUS-REP</t>
  </si>
  <si>
    <t>46 GR</t>
  </si>
  <si>
    <t>64 GR</t>
  </si>
  <si>
    <t>CONFORMITE</t>
  </si>
  <si>
    <t>DEMELEUR</t>
  </si>
  <si>
    <t>-</t>
  </si>
  <si>
    <t>RÉGLAGE GABARIT</t>
  </si>
  <si>
    <t>suivre le gabarit 46gr</t>
  </si>
  <si>
    <t>suivre le gabarit 64gr</t>
  </si>
  <si>
    <t>C</t>
  </si>
  <si>
    <t>NC</t>
  </si>
  <si>
    <t>ÉCARTEMENT ROULEAUX</t>
  </si>
  <si>
    <t>0006</t>
  </si>
  <si>
    <t>0005</t>
  </si>
  <si>
    <t>FORMAT</t>
  </si>
  <si>
    <t>2L MARQUE</t>
  </si>
  <si>
    <t>2L MDD</t>
  </si>
  <si>
    <t>3L MDD/
MARQUE</t>
  </si>
  <si>
    <t>CONVOYEURS BOUTEILLES</t>
  </si>
  <si>
    <t>ECARTEMENT (43 butées au total)</t>
  </si>
  <si>
    <t>SÉLECTION PROGRAMME</t>
  </si>
  <si>
    <t>RÉGLAGE HAUTEUR CELLULE DE COMPTAGE</t>
  </si>
  <si>
    <t xml:space="preserve">Repére 3L </t>
  </si>
  <si>
    <t>Repère 2L</t>
  </si>
  <si>
    <t>Repère 3L</t>
  </si>
  <si>
    <t>RÉGLAGE PALPEUR</t>
  </si>
  <si>
    <t>butée haut</t>
  </si>
  <si>
    <t>butée bas</t>
  </si>
  <si>
    <t>Butée haut</t>
  </si>
  <si>
    <t>RÉGLAGE CELLULE BTES TOMBÉES</t>
  </si>
  <si>
    <t>ÉCARTEMENT OMÉGA</t>
  </si>
  <si>
    <t>R</t>
  </si>
  <si>
    <t>790 avant le 25/06/24 2L HL et 1000 2L MDD et 3L</t>
  </si>
  <si>
    <t>6 à 9</t>
  </si>
  <si>
    <t>REMPLACEMENT  COURBES ENTRE DOSEUSE ET ETIQUETEUSE</t>
  </si>
  <si>
    <t>REMPLACEMENT  COURBE EN ENTREE REPARTITEUR BOUTEILLES VERS CARTONS</t>
  </si>
  <si>
    <t>ETIQUETEUSE</t>
  </si>
  <si>
    <t>VALIDER HAUTEUR CARROUSSEL AU PUPITRE</t>
  </si>
  <si>
    <t>REGLAGE BUTEE VIS D'ENTREE N°1</t>
  </si>
  <si>
    <t>REGLAGE BUTEE VIS D'ENTREE N°2</t>
  </si>
  <si>
    <t>Y</t>
  </si>
  <si>
    <t>LASER VIDÉOJET  HAUTEUR</t>
  </si>
  <si>
    <r>
      <t>995</t>
    </r>
    <r>
      <rPr>
        <sz val="14"/>
        <color rgb="FFFF0000"/>
        <rFont val="Calibri"/>
        <family val="2"/>
        <scheme val="minor"/>
      </rPr>
      <t>0</t>
    </r>
  </si>
  <si>
    <r>
      <t>932</t>
    </r>
    <r>
      <rPr>
        <sz val="14"/>
        <color rgb="FFFF0000"/>
        <rFont val="Calibri"/>
        <family val="2"/>
        <scheme val="minor"/>
      </rPr>
      <t>0</t>
    </r>
  </si>
  <si>
    <r>
      <t>015</t>
    </r>
    <r>
      <rPr>
        <sz val="14"/>
        <color rgb="FFFF0000"/>
        <rFont val="Calibri"/>
        <family val="2"/>
        <scheme val="minor"/>
      </rPr>
      <t>6</t>
    </r>
  </si>
  <si>
    <t>0070 pour le 3L avant le 02/05 intervention videojet</t>
  </si>
  <si>
    <t>X</t>
  </si>
  <si>
    <t>LASER VIDÉOJET PROFONDEUR</t>
  </si>
  <si>
    <r>
      <t>9996</t>
    </r>
    <r>
      <rPr>
        <sz val="14"/>
        <color rgb="FFFF0000"/>
        <rFont val="Calibri"/>
        <family val="2"/>
        <scheme val="minor"/>
      </rPr>
      <t>1</t>
    </r>
  </si>
  <si>
    <r>
      <t>9997</t>
    </r>
    <r>
      <rPr>
        <sz val="14"/>
        <color rgb="FFFF0000"/>
        <rFont val="Calibri"/>
        <family val="2"/>
        <scheme val="minor"/>
      </rPr>
      <t>5</t>
    </r>
  </si>
  <si>
    <r>
      <t>0000</t>
    </r>
    <r>
      <rPr>
        <sz val="14"/>
        <color rgb="FFFF0000"/>
        <rFont val="Calibri"/>
        <family val="2"/>
        <scheme val="minor"/>
      </rPr>
      <t>1</t>
    </r>
  </si>
  <si>
    <t>99975 pour le 3L avant le 02/05 intervention videojet</t>
  </si>
  <si>
    <t>MODULE  RF COUPE (FTC coupe)</t>
  </si>
  <si>
    <t>MODULE  RF  AVANCEMENT ETIQUETAGE</t>
  </si>
  <si>
    <t>00250</t>
  </si>
  <si>
    <t>00302</t>
  </si>
  <si>
    <t xml:space="preserve">2L/3L MDD </t>
  </si>
  <si>
    <t>2L MDD BRAILLE</t>
  </si>
  <si>
    <t>3L MDD BRAILLE</t>
  </si>
  <si>
    <t>3L MARQUE</t>
  </si>
  <si>
    <t>CIRCUIT DE LISSAGE</t>
  </si>
  <si>
    <t>F4 A-B/2</t>
  </si>
  <si>
    <t>F3 A-B/1</t>
  </si>
  <si>
    <t>F2 A-B/3</t>
  </si>
  <si>
    <t>MODULE  ADHESIF N° 3</t>
  </si>
  <si>
    <t>FTC STOP</t>
  </si>
  <si>
    <t>NA</t>
  </si>
  <si>
    <t>89</t>
  </si>
  <si>
    <t>G</t>
  </si>
  <si>
    <t>butée</t>
  </si>
  <si>
    <r>
      <t xml:space="preserve">MODULE  ADHESIF N° 3  </t>
    </r>
    <r>
      <rPr>
        <sz val="12"/>
        <color rgb="FFFF0000"/>
        <rFont val="Calibri"/>
        <family val="2"/>
        <scheme val="minor"/>
      </rPr>
      <t>(à régler avant X et Y lors d'un changement de format)</t>
    </r>
    <r>
      <rPr>
        <sz val="12"/>
        <color rgb="FF000000"/>
        <rFont val="Calibri"/>
        <family val="2"/>
        <scheme val="minor"/>
      </rPr>
      <t xml:space="preserve">  </t>
    </r>
    <r>
      <rPr>
        <b/>
        <sz val="12"/>
        <color rgb="FF000000"/>
        <rFont val="Calibri"/>
        <family val="2"/>
        <scheme val="minor"/>
      </rPr>
      <t>(Tolérance à ± 00030)</t>
    </r>
  </si>
  <si>
    <t>Z</t>
  </si>
  <si>
    <r>
      <t>0020</t>
    </r>
    <r>
      <rPr>
        <sz val="14"/>
        <color rgb="FFFF0000"/>
        <rFont val="Calibri"/>
        <family val="2"/>
        <scheme val="minor"/>
      </rPr>
      <t>1</t>
    </r>
  </si>
  <si>
    <r>
      <t>0019</t>
    </r>
    <r>
      <rPr>
        <sz val="14"/>
        <color rgb="FFFF0000"/>
        <rFont val="Calibri"/>
        <family val="2"/>
        <scheme val="minor"/>
      </rPr>
      <t>6</t>
    </r>
  </si>
  <si>
    <r>
      <rPr>
        <sz val="14"/>
        <rFont val="Calibri"/>
        <family val="2"/>
        <scheme val="minor"/>
      </rPr>
      <t>0020</t>
    </r>
    <r>
      <rPr>
        <sz val="14"/>
        <color rgb="FFFF0000"/>
        <rFont val="Calibri"/>
        <family val="2"/>
        <scheme val="minor"/>
      </rPr>
      <t>6</t>
    </r>
  </si>
  <si>
    <r>
      <t>0021</t>
    </r>
    <r>
      <rPr>
        <sz val="14"/>
        <color rgb="FFFF0000"/>
        <rFont val="Calibri"/>
        <family val="2"/>
        <scheme val="minor"/>
      </rPr>
      <t>0</t>
    </r>
  </si>
  <si>
    <t>00196 avant le 14/10/24 3L HL</t>
  </si>
  <si>
    <r>
      <t xml:space="preserve">MODULE  ADHESIF N° 3 </t>
    </r>
    <r>
      <rPr>
        <b/>
        <sz val="12"/>
        <color rgb="FF000000"/>
        <rFont val="Calibri"/>
        <family val="2"/>
        <scheme val="minor"/>
      </rPr>
      <t>(Tolérance à ± 00030)</t>
    </r>
  </si>
  <si>
    <r>
      <t>0028</t>
    </r>
    <r>
      <rPr>
        <sz val="14"/>
        <color rgb="FFFF0000"/>
        <rFont val="Calibri"/>
        <family val="2"/>
        <scheme val="minor"/>
      </rPr>
      <t>5</t>
    </r>
  </si>
  <si>
    <r>
      <t>0019</t>
    </r>
    <r>
      <rPr>
        <sz val="14"/>
        <color rgb="FFFF0000"/>
        <rFont val="Calibri"/>
        <family val="2"/>
        <scheme val="minor"/>
      </rPr>
      <t>3</t>
    </r>
  </si>
  <si>
    <r>
      <rPr>
        <sz val="14"/>
        <rFont val="Calibri"/>
        <family val="2"/>
        <scheme val="minor"/>
      </rPr>
      <t>0019</t>
    </r>
    <r>
      <rPr>
        <sz val="14"/>
        <color rgb="FFFF0000"/>
        <rFont val="Calibri"/>
        <family val="2"/>
        <scheme val="minor"/>
      </rPr>
      <t>8</t>
    </r>
  </si>
  <si>
    <r>
      <t>0019</t>
    </r>
    <r>
      <rPr>
        <sz val="14"/>
        <color rgb="FFFF0000"/>
        <rFont val="Calibri"/>
        <family val="2"/>
        <scheme val="minor"/>
      </rPr>
      <t>8</t>
    </r>
  </si>
  <si>
    <t>228 avant le 14/10/24 3L HL</t>
  </si>
  <si>
    <r>
      <t xml:space="preserve">MODULE  ADHESIF N° 3 </t>
    </r>
    <r>
      <rPr>
        <b/>
        <i/>
        <sz val="12"/>
        <color rgb="FF000000"/>
        <rFont val="Calibri"/>
        <family val="2"/>
        <scheme val="minor"/>
      </rPr>
      <t>(Tolérance à ± 00030)</t>
    </r>
  </si>
  <si>
    <r>
      <t>0057</t>
    </r>
    <r>
      <rPr>
        <sz val="14"/>
        <color rgb="FFFF0000"/>
        <rFont val="Calibri"/>
        <family val="2"/>
        <scheme val="minor"/>
      </rPr>
      <t>0</t>
    </r>
  </si>
  <si>
    <r>
      <t>9983</t>
    </r>
    <r>
      <rPr>
        <sz val="14"/>
        <color rgb="FFFF0000"/>
        <rFont val="Calibri"/>
        <family val="2"/>
        <scheme val="minor"/>
      </rPr>
      <t>6</t>
    </r>
  </si>
  <si>
    <r>
      <t>0066</t>
    </r>
    <r>
      <rPr>
        <sz val="14"/>
        <color rgb="FFFF0000"/>
        <rFont val="Calibri"/>
        <family val="2"/>
        <scheme val="minor"/>
      </rPr>
      <t>0</t>
    </r>
  </si>
  <si>
    <t>0560 avant le 02/10/24 3L</t>
  </si>
  <si>
    <t>CONVOYEURS CARTONS</t>
  </si>
  <si>
    <t>1-6</t>
  </si>
  <si>
    <t>GUIDES ENTRE FORMEUSE ET ENCAISSEUSE</t>
  </si>
  <si>
    <t>7-18</t>
  </si>
  <si>
    <t>GUIDES ENTRE ENCAISSEUSE ET ENCOLLEUSE</t>
  </si>
  <si>
    <t>19-22</t>
  </si>
  <si>
    <t>GUIDES ENTRE ENCOLLEUSE ET TWISTER BOX</t>
  </si>
  <si>
    <t>ENCAISSEUSE</t>
  </si>
  <si>
    <t>PANIER ENCAISSAGE N°</t>
  </si>
  <si>
    <t>E</t>
  </si>
  <si>
    <t>ARRÊT CARTONS ( E )</t>
  </si>
  <si>
    <t>A</t>
  </si>
  <si>
    <t>GUIDES COULOIR PRISE DE BOUTEILLE ( A )</t>
  </si>
  <si>
    <r>
      <t>000</t>
    </r>
    <r>
      <rPr>
        <sz val="14"/>
        <color rgb="FFFF0000"/>
        <rFont val="Calibri"/>
        <family val="2"/>
        <scheme val="minor"/>
      </rPr>
      <t>40</t>
    </r>
  </si>
  <si>
    <r>
      <t>003</t>
    </r>
    <r>
      <rPr>
        <sz val="14"/>
        <color rgb="FFFF0000"/>
        <rFont val="Calibri"/>
        <family val="2"/>
        <scheme val="minor"/>
      </rPr>
      <t>77</t>
    </r>
  </si>
  <si>
    <t>D</t>
  </si>
  <si>
    <t>GUIDES COULOIR BOUTEILLE ( D )</t>
  </si>
  <si>
    <r>
      <t>002</t>
    </r>
    <r>
      <rPr>
        <sz val="14"/>
        <color rgb="FFFF0000"/>
        <rFont val="Calibri"/>
        <family val="2"/>
        <scheme val="minor"/>
      </rPr>
      <t>75</t>
    </r>
  </si>
  <si>
    <r>
      <t>005</t>
    </r>
    <r>
      <rPr>
        <sz val="14"/>
        <color rgb="FFFF0000"/>
        <rFont val="Calibri"/>
        <family val="2"/>
        <scheme val="minor"/>
      </rPr>
      <t>85</t>
    </r>
  </si>
  <si>
    <r>
      <t>005</t>
    </r>
    <r>
      <rPr>
        <sz val="14"/>
        <color rgb="FFFF0000"/>
        <rFont val="Calibri"/>
        <family val="2"/>
        <scheme val="minor"/>
      </rPr>
      <t>71</t>
    </r>
  </si>
  <si>
    <t>B</t>
  </si>
  <si>
    <t>TAMPON DE BOUTEILLES HAUTEUR ( B )</t>
  </si>
  <si>
    <r>
      <t>098</t>
    </r>
    <r>
      <rPr>
        <sz val="14"/>
        <color rgb="FFFF0000"/>
        <rFont val="Calibri"/>
        <family val="2"/>
        <scheme val="minor"/>
      </rPr>
      <t>65</t>
    </r>
  </si>
  <si>
    <r>
      <t>071</t>
    </r>
    <r>
      <rPr>
        <sz val="14"/>
        <color rgb="FFFF0000"/>
        <rFont val="Calibri"/>
        <family val="2"/>
        <scheme val="minor"/>
      </rPr>
      <t>45</t>
    </r>
  </si>
  <si>
    <r>
      <t>103</t>
    </r>
    <r>
      <rPr>
        <sz val="14"/>
        <color rgb="FFFF0000"/>
        <rFont val="Calibri"/>
        <family val="2"/>
        <scheme val="minor"/>
      </rPr>
      <t>10</t>
    </r>
  </si>
  <si>
    <t>TAMPON DE BOUTEILLES LARGEUR ( C )</t>
  </si>
  <si>
    <r>
      <t>003</t>
    </r>
    <r>
      <rPr>
        <sz val="14"/>
        <color rgb="FFFF0000"/>
        <rFont val="Calibri"/>
        <family val="2"/>
        <scheme val="minor"/>
      </rPr>
      <t>58</t>
    </r>
  </si>
  <si>
    <r>
      <t>005</t>
    </r>
    <r>
      <rPr>
        <sz val="14"/>
        <color rgb="FFFF0000"/>
        <rFont val="Calibri"/>
        <family val="2"/>
        <scheme val="minor"/>
      </rPr>
      <t>56</t>
    </r>
  </si>
  <si>
    <t>PROGRAMME A SELECTIONNER</t>
  </si>
  <si>
    <t>Format 3</t>
  </si>
  <si>
    <t>Format 2</t>
  </si>
  <si>
    <t>Format 1</t>
  </si>
  <si>
    <t>TYPE</t>
  </si>
  <si>
    <t>DÉSIGNATION</t>
  </si>
  <si>
    <t>FORMEUSE</t>
  </si>
  <si>
    <t>SÉLECTION PROGRAMME SUR TERMINAL OPÉRATEUR</t>
  </si>
  <si>
    <t>Pg 3 pour le 2L MDD au lieu du Pg 2 car incorrect et impossible de copier valeurs du Pg 3 vers le Pg 2 et enregistrer</t>
  </si>
  <si>
    <t>POSITIONNEMENT RONDS DE RETENUE DÉCOUPE MAGASIN</t>
  </si>
  <si>
    <t>40 cm</t>
  </si>
  <si>
    <t>34 cm</t>
  </si>
  <si>
    <t>ROBINETS VENTOUSES SUR BRAS DE FORMAGE</t>
  </si>
  <si>
    <t>FERMÉ</t>
  </si>
  <si>
    <t>OUVERT</t>
  </si>
  <si>
    <t>ROBINETS VENTOUSES INFÉRIEURES</t>
  </si>
  <si>
    <t>F</t>
  </si>
  <si>
    <t>POSITIONNEMENT DE LA TÔLE DE CHUTE</t>
  </si>
  <si>
    <t>4 cm</t>
  </si>
  <si>
    <t>12 cm</t>
  </si>
  <si>
    <t xml:space="preserve">4 cm </t>
  </si>
  <si>
    <t>POSITIONNEMENT DU ROND DE CHUTE</t>
  </si>
  <si>
    <t>15 cm</t>
  </si>
  <si>
    <t>16 cm</t>
  </si>
  <si>
    <t xml:space="preserve">10 cm </t>
  </si>
  <si>
    <t>BUTÉE EN SORTIE CAISSE FORMÉE</t>
  </si>
  <si>
    <t>26 cm</t>
  </si>
  <si>
    <t>37,3 cm</t>
  </si>
  <si>
    <t>32 cm</t>
  </si>
  <si>
    <t>POSITIONNEMENT DU VÉRIN DE PLIAGE RABAT VERTICAL ARRIÈRE</t>
  </si>
  <si>
    <t>13 cm</t>
  </si>
  <si>
    <t>17 cm</t>
  </si>
  <si>
    <t>POSITIONNEMENT DES VÉRINS ENTRE OUVERTURE RABAT</t>
  </si>
  <si>
    <t>ROBINETS VENTOUSES INFÈRIEURES</t>
  </si>
  <si>
    <t>POSITIONNEMENT DU VÉRIN TRANSFERT CAISSE</t>
  </si>
  <si>
    <t>35,8 cm</t>
  </si>
  <si>
    <t>45,5 cm</t>
  </si>
  <si>
    <t>GUIDE SUPÉRIEUR DÉCOUPES MAGASIN</t>
  </si>
  <si>
    <t>28,4 cm</t>
  </si>
  <si>
    <t>38 cm</t>
  </si>
  <si>
    <t>37,5 cm</t>
  </si>
  <si>
    <t>ECARTEMENT DES FLASQUES MAGASIN DÉCOUPES</t>
  </si>
  <si>
    <t>3200 avant le 27/05</t>
  </si>
  <si>
    <t>HAUTEUR DU GUIDE SUPÉRIEUR CAISSE OUVERTE +HAUTEUR DES SYSTÈMES COLLE ET PLIAGE RABATS</t>
  </si>
  <si>
    <t>2430 avant le 27/05</t>
  </si>
  <si>
    <t>PLATEAU PRESSEUR (OUTILLAGE)</t>
  </si>
  <si>
    <t>4/1</t>
  </si>
  <si>
    <t>4/2</t>
  </si>
  <si>
    <t>ENCOLLEUSE</t>
  </si>
  <si>
    <t>ÉCARTEMENT DES GUIDES
 LATÉRAUX INFÉRIEURS</t>
  </si>
  <si>
    <r>
      <rPr>
        <sz val="14"/>
        <color rgb="FF000000"/>
        <rFont val="Calibri"/>
        <family val="2"/>
      </rPr>
      <t>0600</t>
    </r>
    <r>
      <rPr>
        <sz val="14"/>
        <color rgb="FFFF0000"/>
        <rFont val="Calibri"/>
        <family val="2"/>
      </rPr>
      <t>1</t>
    </r>
  </si>
  <si>
    <r>
      <rPr>
        <sz val="14"/>
        <color rgb="FF000000"/>
        <rFont val="Calibri"/>
        <family val="2"/>
      </rPr>
      <t>0607</t>
    </r>
    <r>
      <rPr>
        <sz val="14"/>
        <color rgb="FFFF0000"/>
        <rFont val="Calibri"/>
        <family val="2"/>
      </rPr>
      <t>4</t>
    </r>
  </si>
  <si>
    <t>DESSERER LA MANETTE</t>
  </si>
  <si>
    <t>HAUTEUR DE LA POTENCE SUPPORT PISTOLET ET GUIDE  SUPÉRIEUR</t>
  </si>
  <si>
    <r>
      <rPr>
        <sz val="14"/>
        <color rgb="FF000000"/>
        <rFont val="Calibri"/>
        <family val="2"/>
      </rPr>
      <t>0180</t>
    </r>
    <r>
      <rPr>
        <sz val="14"/>
        <color rgb="FFFF0000"/>
        <rFont val="Calibri"/>
        <family val="2"/>
      </rPr>
      <t>0</t>
    </r>
  </si>
  <si>
    <r>
      <rPr>
        <sz val="14"/>
        <color rgb="FF000000"/>
        <rFont val="Calibri"/>
        <family val="2"/>
      </rPr>
      <t>0099</t>
    </r>
    <r>
      <rPr>
        <sz val="14"/>
        <color rgb="FFFF0000"/>
        <rFont val="Calibri"/>
        <family val="2"/>
      </rPr>
      <t>0</t>
    </r>
  </si>
  <si>
    <r>
      <t>0194</t>
    </r>
    <r>
      <rPr>
        <sz val="14"/>
        <color rgb="FFFF0000"/>
        <rFont val="Calibri"/>
        <family val="2"/>
        <scheme val="minor"/>
      </rPr>
      <t>0</t>
    </r>
  </si>
  <si>
    <t>RESSERRER ET BLOQUER LA 
MANETTE</t>
  </si>
  <si>
    <t>ECARTEMENT DES GUIDES SUPERIEURS</t>
  </si>
  <si>
    <r>
      <rPr>
        <sz val="14"/>
        <color rgb="FF000000"/>
        <rFont val="Calibri"/>
        <family val="2"/>
      </rPr>
      <t>0004</t>
    </r>
    <r>
      <rPr>
        <sz val="14"/>
        <color rgb="FFFF0000"/>
        <rFont val="Calibri"/>
        <family val="2"/>
      </rPr>
      <t>4</t>
    </r>
  </si>
  <si>
    <r>
      <rPr>
        <sz val="14"/>
        <color rgb="FF000000"/>
        <rFont val="Calibri"/>
        <family val="2"/>
      </rPr>
      <t>0027</t>
    </r>
    <r>
      <rPr>
        <sz val="14"/>
        <color rgb="FFFF0000"/>
        <rFont val="Calibri"/>
        <family val="2"/>
      </rPr>
      <t>9</t>
    </r>
  </si>
  <si>
    <t>Désignation</t>
  </si>
  <si>
    <t>2L 97/97
2L MARQUE</t>
  </si>
  <si>
    <t>2L 117/117
2L MDD</t>
  </si>
  <si>
    <t>3L 117/117
3L MDD/
MARQUE</t>
  </si>
  <si>
    <t>REPARTITEUR BOUTEILLES VERS CARTONS</t>
  </si>
  <si>
    <t>MISE AU RÉGLAGE VERNIER</t>
  </si>
  <si>
    <r>
      <t>103</t>
    </r>
    <r>
      <rPr>
        <sz val="14"/>
        <color rgb="FFFF0000"/>
        <rFont val="Calibri"/>
        <family val="2"/>
        <scheme val="minor"/>
      </rPr>
      <t>5</t>
    </r>
  </si>
  <si>
    <r>
      <t>122</t>
    </r>
    <r>
      <rPr>
        <sz val="14"/>
        <color rgb="FFFF0000"/>
        <rFont val="Calibri"/>
        <family val="2"/>
        <scheme val="minor"/>
      </rPr>
      <t>0</t>
    </r>
  </si>
  <si>
    <r>
      <t>105</t>
    </r>
    <r>
      <rPr>
        <sz val="14"/>
        <color rgb="FFFF0000"/>
        <rFont val="Calibri"/>
        <family val="2"/>
        <scheme val="minor"/>
      </rPr>
      <t>1</t>
    </r>
  </si>
  <si>
    <r>
      <t>123</t>
    </r>
    <r>
      <rPr>
        <sz val="14"/>
        <color rgb="FFFF0000"/>
        <rFont val="Calibri"/>
        <family val="2"/>
        <scheme val="minor"/>
      </rPr>
      <t>0</t>
    </r>
  </si>
  <si>
    <r>
      <t>128</t>
    </r>
    <r>
      <rPr>
        <sz val="14"/>
        <color rgb="FFFF0000"/>
        <rFont val="Calibri"/>
        <family val="2"/>
        <scheme val="minor"/>
      </rPr>
      <t>0</t>
    </r>
  </si>
  <si>
    <t>c</t>
  </si>
  <si>
    <r>
      <t>101</t>
    </r>
    <r>
      <rPr>
        <sz val="14"/>
        <color rgb="FFFF0000"/>
        <rFont val="Calibri"/>
        <family val="2"/>
        <scheme val="minor"/>
      </rPr>
      <t>4</t>
    </r>
  </si>
  <si>
    <t xml:space="preserve">HAUTEUR CAPTEUR COMPTAGE ET D'OBSTRUCTION </t>
  </si>
  <si>
    <t>15,5 cm</t>
  </si>
  <si>
    <t>8,5 cm</t>
  </si>
  <si>
    <t xml:space="preserve">E </t>
  </si>
  <si>
    <t>HAUTEUR CAPTEUR BOUTEILLE DE COMMANDE TOMBÉ</t>
  </si>
  <si>
    <t>12,5 cm</t>
  </si>
  <si>
    <t>5,5 cm</t>
  </si>
  <si>
    <t>13,5 cm</t>
  </si>
  <si>
    <t>11,8 cm</t>
  </si>
  <si>
    <t>REPARTITEUR BOUTEILLES VERS VRAC</t>
  </si>
  <si>
    <r>
      <rPr>
        <sz val="14"/>
        <color rgb="FF000000"/>
        <rFont val="Calibri"/>
        <family val="2"/>
      </rPr>
      <t>105</t>
    </r>
    <r>
      <rPr>
        <sz val="14"/>
        <color rgb="FFFF0000"/>
        <rFont val="Calibri"/>
        <family val="2"/>
      </rPr>
      <t>8</t>
    </r>
  </si>
  <si>
    <r>
      <t>121</t>
    </r>
    <r>
      <rPr>
        <sz val="14"/>
        <color rgb="FFFF0000"/>
        <rFont val="Calibri"/>
        <family val="2"/>
        <scheme val="minor"/>
      </rPr>
      <t>2</t>
    </r>
  </si>
  <si>
    <r>
      <t>121</t>
    </r>
    <r>
      <rPr>
        <sz val="16"/>
        <color rgb="FFFF0000"/>
        <rFont val="Calibri"/>
        <family val="2"/>
        <scheme val="minor"/>
      </rPr>
      <t>2</t>
    </r>
  </si>
  <si>
    <r>
      <t>107</t>
    </r>
    <r>
      <rPr>
        <sz val="14"/>
        <color rgb="FFFF0000"/>
        <rFont val="Calibri"/>
        <family val="2"/>
        <scheme val="minor"/>
      </rPr>
      <t>0</t>
    </r>
  </si>
  <si>
    <r>
      <t>126</t>
    </r>
    <r>
      <rPr>
        <sz val="14"/>
        <color rgb="FFFF0000"/>
        <rFont val="Calibri"/>
        <family val="2"/>
        <scheme val="minor"/>
      </rPr>
      <t>0</t>
    </r>
  </si>
  <si>
    <r>
      <t>124</t>
    </r>
    <r>
      <rPr>
        <sz val="16"/>
        <color rgb="FFFF0000"/>
        <rFont val="Calibri"/>
        <family val="2"/>
        <scheme val="minor"/>
      </rPr>
      <t>5</t>
    </r>
  </si>
  <si>
    <r>
      <t>87</t>
    </r>
    <r>
      <rPr>
        <sz val="14"/>
        <color rgb="FFFF0000"/>
        <rFont val="Calibri"/>
        <family val="2"/>
        <scheme val="minor"/>
      </rPr>
      <t>0</t>
    </r>
  </si>
  <si>
    <r>
      <t>105</t>
    </r>
    <r>
      <rPr>
        <sz val="14"/>
        <color rgb="FFFF0000"/>
        <rFont val="Calibri"/>
        <family val="2"/>
        <scheme val="minor"/>
      </rPr>
      <t>9</t>
    </r>
  </si>
  <si>
    <r>
      <t>105</t>
    </r>
    <r>
      <rPr>
        <sz val="16"/>
        <color rgb="FFFF0000"/>
        <rFont val="Calibri"/>
        <family val="2"/>
        <scheme val="minor"/>
      </rPr>
      <t>5</t>
    </r>
  </si>
  <si>
    <t>14,2 cm</t>
  </si>
  <si>
    <t>7,5 cm</t>
  </si>
  <si>
    <t>5 cm</t>
  </si>
  <si>
    <t>1 cm</t>
  </si>
  <si>
    <t>6,5 cm</t>
  </si>
  <si>
    <t>COULOIRS ENTRE TRAYMAX ET RÉPARTITEUR</t>
  </si>
  <si>
    <t>H</t>
  </si>
  <si>
    <t>TRAYMAX</t>
  </si>
  <si>
    <t>REGLAGE A</t>
  </si>
  <si>
    <t>REGLAGE B</t>
  </si>
  <si>
    <r>
      <t>98185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± 00035</t>
    </r>
  </si>
  <si>
    <t>L</t>
  </si>
  <si>
    <t>REGLAGE L</t>
  </si>
  <si>
    <t>EQUIPEMENT A</t>
  </si>
  <si>
    <t>EQUIPEMENT B</t>
  </si>
  <si>
    <t>PRESENCE BUTEE EXTERIEURE COULOIRS 1 et 8</t>
  </si>
  <si>
    <t>NON</t>
  </si>
  <si>
    <t>OUI</t>
  </si>
  <si>
    <t>STANDARDS REGLAGES GC (FIXES)</t>
  </si>
  <si>
    <t>Date: 25/05/2023</t>
  </si>
  <si>
    <t>46 GR/64GR</t>
  </si>
  <si>
    <t>ÉCACARTEMENT TOLES DE FORMAT PRÉFORME</t>
  </si>
  <si>
    <r>
      <t xml:space="preserve">9930 </t>
    </r>
    <r>
      <rPr>
        <b/>
        <sz val="16"/>
        <color rgb="FF000000"/>
        <rFont val="Calibri"/>
        <family val="2"/>
        <scheme val="minor"/>
      </rPr>
      <t>(NA)</t>
    </r>
  </si>
  <si>
    <t>ÉCARTEMENT ROULEAUX (ENTRÉE)</t>
  </si>
  <si>
    <r>
      <t xml:space="preserve">0003 </t>
    </r>
    <r>
      <rPr>
        <b/>
        <sz val="16"/>
        <color rgb="FF000000"/>
        <rFont val="Calibri"/>
        <family val="2"/>
        <scheme val="minor"/>
      </rPr>
      <t>(NA)</t>
    </r>
  </si>
  <si>
    <t>2L MDD MARQUE/3L MDD  MARQUE</t>
  </si>
  <si>
    <t>10 à 17</t>
  </si>
  <si>
    <t>REMPLACEMENT COURBES ENTRE ETIQUETEUSE ET REPARTITEURS</t>
  </si>
  <si>
    <t>FIXE</t>
  </si>
  <si>
    <t>PRESSION BOUTEILLE ETIQUETEUSE</t>
  </si>
  <si>
    <t>0,2 MPA</t>
  </si>
  <si>
    <t>PRESSION BLOCAGE MODULES ETIQUETEUSE</t>
  </si>
  <si>
    <t>MODULE  RF FTC Transfèrence</t>
  </si>
  <si>
    <t>755 mm</t>
  </si>
  <si>
    <t>MODULE  RF Alineador</t>
  </si>
  <si>
    <t>68</t>
  </si>
  <si>
    <t>MODULE  RF jonction</t>
  </si>
  <si>
    <t>00969</t>
  </si>
  <si>
    <t>MODULE RF</t>
  </si>
  <si>
    <t>060</t>
  </si>
  <si>
    <t>MODULE  RF Hauteur bobine</t>
  </si>
  <si>
    <t>00092</t>
  </si>
  <si>
    <t>MODULE  RF Inclinaison etiquetage</t>
  </si>
  <si>
    <t>00060</t>
  </si>
  <si>
    <t>P1</t>
  </si>
  <si>
    <t xml:space="preserve">MODULE  RF </t>
  </si>
  <si>
    <t>0,3 MPA</t>
  </si>
  <si>
    <t>P2</t>
  </si>
  <si>
    <t>0,15 MPA</t>
  </si>
  <si>
    <r>
      <t xml:space="preserve">PRESSION DE TRACTION BOBINE ETIQUETTES </t>
    </r>
    <r>
      <rPr>
        <i/>
        <sz val="12"/>
        <color rgb="FF000000"/>
        <rFont val="Calibri"/>
        <family val="2"/>
        <scheme val="minor"/>
      </rPr>
      <t xml:space="preserve">(ROULEAU CRANTE) - </t>
    </r>
    <r>
      <rPr>
        <sz val="12"/>
        <color rgb="FF000000"/>
        <rFont val="Calibri"/>
        <family val="2"/>
        <scheme val="minor"/>
      </rPr>
      <t>MODULE POSTE ADHESIF N°3</t>
    </r>
  </si>
  <si>
    <t>4 BARS</t>
  </si>
  <si>
    <t>PRESSION DE TRACTION BOBINE ETIQUETTES (ROULEAU LISSE) - MODULE POSTE ADHESIF N°3</t>
  </si>
  <si>
    <t>2 BARS</t>
  </si>
  <si>
    <t>PRESSION TENSEUR DE BOBINE ENROULEUR - MODULE POSTE ADHESIF N°3</t>
  </si>
  <si>
    <t>0,2 MPa</t>
  </si>
  <si>
    <t>0,02 Mpa ?</t>
  </si>
  <si>
    <t>W</t>
  </si>
  <si>
    <t>Inclinaison groupe d'étiquetage adhesif n°3</t>
  </si>
  <si>
    <t>PRESSION TENSEUR DE BOBINE DEROULEUR</t>
  </si>
  <si>
    <t>GUIDE DE SÉPARATION CARTONS SOUS ENTONNOIR 1 = OUI 0 = NON</t>
  </si>
  <si>
    <t>Guide de séparation à ne pas enlever (1)</t>
  </si>
  <si>
    <t>BLOQUEUR LISTO              1 = GRAND  0 = PETIT</t>
  </si>
  <si>
    <t>Petit bloqueur listo (0)</t>
  </si>
  <si>
    <t>ÉCARTEMENT DES PISTOLETS 
D'ENCOLLAGE</t>
  </si>
  <si>
    <t>0194</t>
  </si>
  <si>
    <t>POSITIONNEMENT RONDS DE RETENUE DÉCOUPE MAGASIN (GUIDES)</t>
  </si>
  <si>
    <r>
      <t xml:space="preserve">700 </t>
    </r>
    <r>
      <rPr>
        <b/>
        <sz val="14"/>
        <color rgb="FF000000"/>
        <rFont val="Calibri"/>
        <family val="2"/>
        <scheme val="minor"/>
      </rPr>
      <t>(NA)</t>
    </r>
  </si>
  <si>
    <r>
      <t xml:space="preserve">45 </t>
    </r>
    <r>
      <rPr>
        <b/>
        <sz val="14"/>
        <color rgb="FF000000"/>
        <rFont val="Calibri"/>
        <family val="2"/>
        <scheme val="minor"/>
      </rPr>
      <t>(NA)</t>
    </r>
  </si>
  <si>
    <t>2 ROBINETS D'ALIMENTATION VÉRIN VENTOUSES INFÉRIEURES</t>
  </si>
  <si>
    <t>ROBINETS D'ALIMENTATION VIDE</t>
  </si>
  <si>
    <r>
      <rPr>
        <sz val="14"/>
        <color rgb="FF000000"/>
        <rFont val="Calibri"/>
        <family val="2"/>
      </rPr>
      <t xml:space="preserve">OUVERT </t>
    </r>
    <r>
      <rPr>
        <b/>
        <sz val="14"/>
        <color rgb="FF000000"/>
        <rFont val="Calibri"/>
        <family val="2"/>
      </rPr>
      <t>(NA)</t>
    </r>
  </si>
  <si>
    <t>POSITIONNEMENT DU PISTOLET D’ENCOLLAGE</t>
  </si>
  <si>
    <t>GUIDE INFERIEURE</t>
  </si>
  <si>
    <t>2/1</t>
  </si>
  <si>
    <t>PRESSION ALIMENTATION VIDE A LA FORMEUSE</t>
  </si>
  <si>
    <t>6 BARS</t>
  </si>
  <si>
    <t>5 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</si>
</sst>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0"/>
      <color rgb="FF000000"/>
      <name val="Arial MT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FF0000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</font>
    <font>
      <sz val="14"/>
      <color rgb="FFFF0000"/>
      <name val="Calibri"/>
      <family val="2"/>
    </font>
    <font>
      <sz val="14"/>
      <color theme="1"/>
      <name val="Calibri"/>
      <family val="2"/>
    </font>
    <font>
      <b/>
      <sz val="16"/>
      <color rgb="FF444444"/>
      <name val="Calibri"/>
      <family val="2"/>
      <charset val="1"/>
    </font>
    <font>
      <b/>
      <sz val="16"/>
      <color rgb="FF444444"/>
      <name val="Calibri"/>
      <family val="2"/>
    </font>
    <font>
      <b/>
      <i/>
      <sz val="12"/>
      <color rgb="FF000000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i/>
      <sz val="12"/>
      <color rgb="FF000000"/>
      <name val="Calibri"/>
      <family val="2"/>
      <scheme val="minor"/>
    </font>
    <font>
      <b/>
      <sz val="14"/>
      <color rgb="FF000000"/>
      <name val="Arial MT"/>
    </font>
    <font>
      <b/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000000"/>
      </patternFill>
    </fill>
    <fill>
      <patternFill patternType="solid">
        <fgColor theme="5"/>
        <bgColor rgb="FF000000"/>
      </patternFill>
    </fill>
  </fills>
  <borders count="10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0" fillId="4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12" fillId="5" borderId="1" xfId="0" quotePrefix="1" applyFont="1" applyFill="1" applyBorder="1" applyAlignment="1">
      <alignment horizontal="center" vertical="center" wrapText="1"/>
    </xf>
    <xf numFmtId="0" fontId="12" fillId="3" borderId="1" xfId="0" quotePrefix="1" applyFont="1" applyFill="1" applyBorder="1" applyAlignment="1">
      <alignment horizontal="center" vertical="center" wrapText="1"/>
    </xf>
    <xf numFmtId="0" fontId="12" fillId="2" borderId="1" xfId="0" quotePrefix="1" applyFont="1" applyFill="1" applyBorder="1" applyAlignment="1">
      <alignment horizontal="center" vertical="center" wrapText="1"/>
    </xf>
    <xf numFmtId="3" fontId="12" fillId="2" borderId="1" xfId="0" quotePrefix="1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left" wrapText="1"/>
    </xf>
    <xf numFmtId="49" fontId="12" fillId="2" borderId="1" xfId="0" applyNumberFormat="1" applyFont="1" applyFill="1" applyBorder="1" applyAlignment="1">
      <alignment horizontal="center" vertical="center" wrapText="1"/>
    </xf>
    <xf numFmtId="49" fontId="12" fillId="2" borderId="1" xfId="0" quotePrefix="1" applyNumberFormat="1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7" borderId="1" xfId="0" quotePrefix="1" applyFont="1" applyFill="1" applyBorder="1" applyAlignment="1">
      <alignment horizontal="center" vertical="center" wrapText="1"/>
    </xf>
    <xf numFmtId="0" fontId="10" fillId="6" borderId="1" xfId="0" quotePrefix="1" applyFont="1" applyFill="1" applyBorder="1" applyAlignment="1">
      <alignment horizontal="center" vertical="center" wrapText="1"/>
    </xf>
    <xf numFmtId="0" fontId="12" fillId="5" borderId="3" xfId="0" quotePrefix="1" applyFont="1" applyFill="1" applyBorder="1" applyAlignment="1">
      <alignment horizontal="center" vertical="center" wrapText="1"/>
    </xf>
    <xf numFmtId="0" fontId="10" fillId="4" borderId="1" xfId="0" quotePrefix="1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quotePrefix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0" fillId="4" borderId="4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12" fillId="4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0" fillId="4" borderId="4" xfId="0" quotePrefix="1" applyFont="1" applyFill="1" applyBorder="1" applyAlignment="1">
      <alignment horizontal="center" vertical="center" wrapText="1"/>
    </xf>
    <xf numFmtId="0" fontId="12" fillId="5" borderId="4" xfId="0" quotePrefix="1" applyFont="1" applyFill="1" applyBorder="1" applyAlignment="1">
      <alignment horizontal="center" vertical="center" wrapText="1"/>
    </xf>
    <xf numFmtId="0" fontId="10" fillId="6" borderId="4" xfId="0" quotePrefix="1" applyFont="1" applyFill="1" applyBorder="1" applyAlignment="1">
      <alignment horizontal="center" vertical="center" wrapText="1"/>
    </xf>
    <xf numFmtId="0" fontId="9" fillId="6" borderId="4" xfId="0" quotePrefix="1" applyFont="1" applyFill="1" applyBorder="1" applyAlignment="1">
      <alignment horizontal="center" vertical="center" wrapText="1"/>
    </xf>
    <xf numFmtId="0" fontId="12" fillId="5" borderId="16" xfId="0" applyFont="1" applyFill="1" applyBorder="1" applyAlignment="1">
      <alignment horizontal="center" vertical="center" wrapText="1"/>
    </xf>
    <xf numFmtId="0" fontId="0" fillId="6" borderId="16" xfId="0" applyFill="1" applyBorder="1" applyAlignment="1">
      <alignment wrapText="1"/>
    </xf>
    <xf numFmtId="0" fontId="10" fillId="6" borderId="9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10" fillId="6" borderId="9" xfId="0" quotePrefix="1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16" fillId="0" borderId="2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12" fillId="2" borderId="3" xfId="0" quotePrefix="1" applyFont="1" applyFill="1" applyBorder="1" applyAlignment="1">
      <alignment horizontal="center" vertical="center" wrapText="1"/>
    </xf>
    <xf numFmtId="0" fontId="12" fillId="3" borderId="3" xfId="0" quotePrefix="1" applyFont="1" applyFill="1" applyBorder="1" applyAlignment="1">
      <alignment horizontal="center" vertical="center" wrapText="1"/>
    </xf>
    <xf numFmtId="49" fontId="12" fillId="2" borderId="25" xfId="0" applyNumberFormat="1" applyFont="1" applyFill="1" applyBorder="1" applyAlignment="1">
      <alignment horizontal="center" vertical="center" wrapText="1"/>
    </xf>
    <xf numFmtId="49" fontId="12" fillId="0" borderId="25" xfId="0" applyNumberFormat="1" applyFont="1" applyBorder="1" applyAlignment="1">
      <alignment horizontal="center" vertical="center" wrapText="1"/>
    </xf>
    <xf numFmtId="49" fontId="12" fillId="8" borderId="25" xfId="0" applyNumberFormat="1" applyFont="1" applyFill="1" applyBorder="1" applyAlignment="1">
      <alignment horizontal="center" vertical="center" wrapText="1"/>
    </xf>
    <xf numFmtId="49" fontId="12" fillId="9" borderId="27" xfId="0" applyNumberFormat="1" applyFont="1" applyFill="1" applyBorder="1" applyAlignment="1">
      <alignment horizontal="center" vertical="center" wrapText="1"/>
    </xf>
    <xf numFmtId="0" fontId="10" fillId="4" borderId="3" xfId="0" quotePrefix="1" applyFont="1" applyFill="1" applyBorder="1" applyAlignment="1">
      <alignment horizontal="center" vertical="center" wrapText="1"/>
    </xf>
    <xf numFmtId="0" fontId="10" fillId="6" borderId="3" xfId="0" quotePrefix="1" applyFont="1" applyFill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2" fillId="5" borderId="25" xfId="0" quotePrefix="1" applyFont="1" applyFill="1" applyBorder="1" applyAlignment="1">
      <alignment horizontal="center" vertical="center" wrapText="1"/>
    </xf>
    <xf numFmtId="0" fontId="9" fillId="6" borderId="25" xfId="0" quotePrefix="1" applyFont="1" applyFill="1" applyBorder="1" applyAlignment="1">
      <alignment horizontal="center" vertical="center" wrapText="1"/>
    </xf>
    <xf numFmtId="0" fontId="23" fillId="4" borderId="1" xfId="0" quotePrefix="1" applyFont="1" applyFill="1" applyBorder="1" applyAlignment="1">
      <alignment horizontal="center" vertical="center" wrapText="1"/>
    </xf>
    <xf numFmtId="0" fontId="21" fillId="5" borderId="1" xfId="0" quotePrefix="1" applyFont="1" applyFill="1" applyBorder="1" applyAlignment="1">
      <alignment horizontal="center" vertical="center" wrapText="1"/>
    </xf>
    <xf numFmtId="0" fontId="23" fillId="6" borderId="1" xfId="0" quotePrefix="1" applyFont="1" applyFill="1" applyBorder="1" applyAlignment="1">
      <alignment horizontal="center" vertical="center" wrapText="1"/>
    </xf>
    <xf numFmtId="0" fontId="23" fillId="4" borderId="3" xfId="0" quotePrefix="1" applyFont="1" applyFill="1" applyBorder="1" applyAlignment="1">
      <alignment horizontal="center" vertical="center" wrapText="1"/>
    </xf>
    <xf numFmtId="0" fontId="21" fillId="5" borderId="3" xfId="0" quotePrefix="1" applyFont="1" applyFill="1" applyBorder="1" applyAlignment="1">
      <alignment horizontal="center" vertical="center" wrapText="1"/>
    </xf>
    <xf numFmtId="0" fontId="23" fillId="6" borderId="3" xfId="0" quotePrefix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4" fillId="0" borderId="29" xfId="0" quotePrefix="1" applyFont="1" applyBorder="1" applyAlignment="1">
      <alignment horizont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1" fillId="0" borderId="36" xfId="0" quotePrefix="1" applyFont="1" applyBorder="1" applyAlignment="1">
      <alignment horizontal="center" vertical="center"/>
    </xf>
    <xf numFmtId="9" fontId="11" fillId="0" borderId="36" xfId="0" quotePrefix="1" applyNumberFormat="1" applyFont="1" applyBorder="1" applyAlignment="1">
      <alignment horizontal="center" vertical="center"/>
    </xf>
    <xf numFmtId="49" fontId="12" fillId="0" borderId="36" xfId="0" applyNumberFormat="1" applyFont="1" applyBorder="1" applyAlignment="1">
      <alignment horizontal="center" vertical="center" wrapText="1"/>
    </xf>
    <xf numFmtId="49" fontId="12" fillId="0" borderId="36" xfId="0" quotePrefix="1" applyNumberFormat="1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 wrapText="1"/>
    </xf>
    <xf numFmtId="0" fontId="12" fillId="0" borderId="37" xfId="0" quotePrefix="1" applyFont="1" applyBorder="1" applyAlignment="1">
      <alignment horizontal="center" vertical="center" wrapText="1"/>
    </xf>
    <xf numFmtId="0" fontId="12" fillId="0" borderId="38" xfId="0" quotePrefix="1" applyFont="1" applyBorder="1" applyAlignment="1">
      <alignment horizontal="center" vertical="center" wrapText="1"/>
    </xf>
    <xf numFmtId="0" fontId="12" fillId="0" borderId="28" xfId="0" quotePrefix="1" applyFont="1" applyBorder="1" applyAlignment="1">
      <alignment horizontal="center" vertical="center" wrapText="1"/>
    </xf>
    <xf numFmtId="0" fontId="24" fillId="0" borderId="39" xfId="0" quotePrefix="1" applyFont="1" applyBorder="1" applyAlignment="1">
      <alignment horizontal="center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left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49" fontId="12" fillId="0" borderId="44" xfId="0" applyNumberFormat="1" applyFont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 wrapText="1"/>
    </xf>
    <xf numFmtId="49" fontId="12" fillId="0" borderId="38" xfId="0" quotePrefix="1" applyNumberFormat="1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24" fillId="0" borderId="52" xfId="0" quotePrefix="1" applyFont="1" applyBorder="1" applyAlignment="1">
      <alignment horizontal="center"/>
    </xf>
    <xf numFmtId="0" fontId="24" fillId="0" borderId="53" xfId="0" quotePrefix="1" applyFont="1" applyBorder="1" applyAlignment="1">
      <alignment horizontal="center"/>
    </xf>
    <xf numFmtId="0" fontId="24" fillId="0" borderId="54" xfId="0" quotePrefix="1" applyFont="1" applyBorder="1" applyAlignment="1">
      <alignment horizontal="center"/>
    </xf>
    <xf numFmtId="0" fontId="24" fillId="0" borderId="55" xfId="0" quotePrefix="1" applyFont="1" applyBorder="1" applyAlignment="1">
      <alignment horizontal="center"/>
    </xf>
    <xf numFmtId="49" fontId="12" fillId="0" borderId="20" xfId="0" quotePrefix="1" applyNumberFormat="1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/>
    </xf>
    <xf numFmtId="0" fontId="24" fillId="0" borderId="56" xfId="0" quotePrefix="1" applyFont="1" applyBorder="1" applyAlignment="1">
      <alignment horizontal="center" vertical="center"/>
    </xf>
    <xf numFmtId="0" fontId="24" fillId="0" borderId="57" xfId="0" quotePrefix="1" applyFont="1" applyBorder="1" applyAlignment="1">
      <alignment horizontal="center" vertical="center"/>
    </xf>
    <xf numFmtId="0" fontId="24" fillId="0" borderId="29" xfId="0" quotePrefix="1" applyFont="1" applyBorder="1" applyAlignment="1">
      <alignment horizontal="center" vertical="center"/>
    </xf>
    <xf numFmtId="0" fontId="11" fillId="4" borderId="3" xfId="0" quotePrefix="1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/>
    </xf>
    <xf numFmtId="0" fontId="24" fillId="0" borderId="61" xfId="0" quotePrefix="1" applyFont="1" applyBorder="1" applyAlignment="1">
      <alignment horizontal="center" vertical="center"/>
    </xf>
    <xf numFmtId="0" fontId="16" fillId="0" borderId="6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10" fillId="6" borderId="12" xfId="0" applyFont="1" applyFill="1" applyBorder="1" applyAlignment="1">
      <alignment horizontal="center" vertical="center" wrapText="1"/>
    </xf>
    <xf numFmtId="0" fontId="16" fillId="0" borderId="63" xfId="0" applyFont="1" applyBorder="1" applyAlignment="1">
      <alignment horizontal="center" vertical="center" wrapText="1"/>
    </xf>
    <xf numFmtId="0" fontId="16" fillId="0" borderId="64" xfId="0" applyFont="1" applyBorder="1" applyAlignment="1">
      <alignment horizontal="center" vertical="center" wrapText="1"/>
    </xf>
    <xf numFmtId="0" fontId="1" fillId="0" borderId="65" xfId="0" applyFont="1" applyBorder="1" applyAlignment="1">
      <alignment horizontal="center" vertical="center"/>
    </xf>
    <xf numFmtId="0" fontId="4" fillId="0" borderId="65" xfId="0" applyFont="1" applyBorder="1" applyAlignment="1">
      <alignment horizontal="left" vertical="center" wrapText="1"/>
    </xf>
    <xf numFmtId="0" fontId="6" fillId="0" borderId="65" xfId="0" applyFont="1" applyBorder="1" applyAlignment="1">
      <alignment horizontal="center" vertical="center"/>
    </xf>
    <xf numFmtId="0" fontId="12" fillId="2" borderId="65" xfId="0" quotePrefix="1" applyFont="1" applyFill="1" applyBorder="1" applyAlignment="1">
      <alignment horizontal="center" vertical="center" wrapText="1"/>
    </xf>
    <xf numFmtId="0" fontId="12" fillId="5" borderId="65" xfId="0" quotePrefix="1" applyFont="1" applyFill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0" fillId="4" borderId="60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 wrapText="1"/>
    </xf>
    <xf numFmtId="0" fontId="3" fillId="0" borderId="68" xfId="0" applyFont="1" applyBorder="1" applyAlignment="1">
      <alignment horizontal="center" vertical="center"/>
    </xf>
    <xf numFmtId="0" fontId="1" fillId="0" borderId="68" xfId="0" applyFont="1" applyBorder="1" applyAlignment="1">
      <alignment horizontal="center" vertical="center" wrapText="1"/>
    </xf>
    <xf numFmtId="0" fontId="24" fillId="0" borderId="70" xfId="0" quotePrefix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71" xfId="0" applyFont="1" applyBorder="1" applyAlignment="1">
      <alignment horizontal="center" vertical="center"/>
    </xf>
    <xf numFmtId="3" fontId="12" fillId="3" borderId="1" xfId="0" quotePrefix="1" applyNumberFormat="1" applyFont="1" applyFill="1" applyBorder="1" applyAlignment="1">
      <alignment horizontal="center" vertical="center" wrapText="1"/>
    </xf>
    <xf numFmtId="49" fontId="12" fillId="0" borderId="73" xfId="0" applyNumberFormat="1" applyFont="1" applyBorder="1" applyAlignment="1">
      <alignment horizontal="center" vertical="center" wrapText="1"/>
    </xf>
    <xf numFmtId="49" fontId="12" fillId="2" borderId="73" xfId="0" applyNumberFormat="1" applyFont="1" applyFill="1" applyBorder="1" applyAlignment="1">
      <alignment horizontal="center" vertical="center" wrapText="1"/>
    </xf>
    <xf numFmtId="49" fontId="12" fillId="8" borderId="73" xfId="0" applyNumberFormat="1" applyFont="1" applyFill="1" applyBorder="1" applyAlignment="1">
      <alignment horizontal="center" vertical="center" wrapText="1"/>
    </xf>
    <xf numFmtId="49" fontId="12" fillId="9" borderId="74" xfId="0" applyNumberFormat="1" applyFont="1" applyFill="1" applyBorder="1" applyAlignment="1">
      <alignment horizontal="center" vertical="center" wrapText="1"/>
    </xf>
    <xf numFmtId="0" fontId="24" fillId="0" borderId="77" xfId="0" quotePrefix="1" applyFont="1" applyBorder="1" applyAlignment="1">
      <alignment horizontal="center" vertical="center"/>
    </xf>
    <xf numFmtId="0" fontId="16" fillId="0" borderId="7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1" fillId="0" borderId="81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24" fillId="0" borderId="82" xfId="0" quotePrefix="1" applyFont="1" applyBorder="1" applyAlignment="1">
      <alignment horizontal="center" vertical="center"/>
    </xf>
    <xf numFmtId="0" fontId="24" fillId="0" borderId="83" xfId="0" quotePrefix="1" applyFont="1" applyBorder="1" applyAlignment="1">
      <alignment horizontal="center" vertical="center"/>
    </xf>
    <xf numFmtId="0" fontId="16" fillId="0" borderId="79" xfId="0" applyFont="1" applyBorder="1" applyAlignment="1">
      <alignment horizontal="center" vertical="center" wrapText="1"/>
    </xf>
    <xf numFmtId="0" fontId="1" fillId="0" borderId="84" xfId="0" applyFont="1" applyBorder="1" applyAlignment="1">
      <alignment horizontal="center" vertical="center"/>
    </xf>
    <xf numFmtId="49" fontId="12" fillId="2" borderId="84" xfId="0" applyNumberFormat="1" applyFont="1" applyFill="1" applyBorder="1" applyAlignment="1">
      <alignment horizontal="center" vertical="center" wrapText="1"/>
    </xf>
    <xf numFmtId="49" fontId="12" fillId="0" borderId="84" xfId="0" applyNumberFormat="1" applyFont="1" applyBorder="1" applyAlignment="1">
      <alignment horizontal="center" vertical="center" wrapText="1"/>
    </xf>
    <xf numFmtId="49" fontId="12" fillId="8" borderId="84" xfId="0" applyNumberFormat="1" applyFont="1" applyFill="1" applyBorder="1" applyAlignment="1">
      <alignment horizontal="center" vertical="center" wrapText="1"/>
    </xf>
    <xf numFmtId="49" fontId="12" fillId="9" borderId="85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25" fillId="0" borderId="57" xfId="0" applyFont="1" applyBorder="1" applyAlignment="1">
      <alignment horizontal="center" vertical="center"/>
    </xf>
    <xf numFmtId="0" fontId="23" fillId="4" borderId="25" xfId="0" quotePrefix="1" applyFont="1" applyFill="1" applyBorder="1" applyAlignment="1">
      <alignment horizontal="center" vertical="center" wrapText="1"/>
    </xf>
    <xf numFmtId="0" fontId="24" fillId="0" borderId="86" xfId="0" quotePrefix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7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 wrapText="1"/>
    </xf>
    <xf numFmtId="0" fontId="10" fillId="6" borderId="80" xfId="0" applyFont="1" applyFill="1" applyBorder="1" applyAlignment="1">
      <alignment horizontal="center" vertical="center" wrapText="1"/>
    </xf>
    <xf numFmtId="0" fontId="3" fillId="0" borderId="88" xfId="0" applyFont="1" applyBorder="1" applyAlignment="1">
      <alignment horizontal="center" vertical="center" wrapText="1"/>
    </xf>
    <xf numFmtId="0" fontId="1" fillId="0" borderId="89" xfId="0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0" fontId="1" fillId="0" borderId="87" xfId="0" applyFont="1" applyBorder="1" applyAlignment="1">
      <alignment horizontal="center" vertical="center" wrapText="1"/>
    </xf>
    <xf numFmtId="0" fontId="1" fillId="0" borderId="88" xfId="0" applyFont="1" applyBorder="1" applyAlignment="1">
      <alignment horizontal="center" vertical="center" wrapText="1"/>
    </xf>
    <xf numFmtId="0" fontId="3" fillId="0" borderId="88" xfId="0" applyFont="1" applyBorder="1" applyAlignment="1">
      <alignment horizontal="left" vertical="center" wrapText="1"/>
    </xf>
    <xf numFmtId="0" fontId="1" fillId="0" borderId="88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90" xfId="0" applyBorder="1" applyAlignment="1">
      <alignment wrapText="1"/>
    </xf>
    <xf numFmtId="0" fontId="0" fillId="0" borderId="91" xfId="0" applyBorder="1" applyAlignment="1">
      <alignment wrapText="1"/>
    </xf>
    <xf numFmtId="0" fontId="1" fillId="0" borderId="92" xfId="0" applyFont="1" applyBorder="1" applyAlignment="1">
      <alignment horizontal="center" vertical="center" wrapText="1"/>
    </xf>
    <xf numFmtId="0" fontId="1" fillId="0" borderId="90" xfId="0" applyFont="1" applyBorder="1" applyAlignment="1">
      <alignment horizontal="center" vertical="center" wrapText="1"/>
    </xf>
    <xf numFmtId="0" fontId="10" fillId="0" borderId="90" xfId="0" applyFont="1" applyBorder="1" applyAlignment="1">
      <alignment wrapText="1"/>
    </xf>
    <xf numFmtId="0" fontId="10" fillId="0" borderId="92" xfId="0" applyFont="1" applyBorder="1" applyAlignment="1">
      <alignment horizontal="center" vertical="center" wrapText="1"/>
    </xf>
    <xf numFmtId="0" fontId="10" fillId="0" borderId="92" xfId="0" quotePrefix="1" applyFont="1" applyBorder="1" applyAlignment="1">
      <alignment horizontal="center" vertical="center" wrapText="1"/>
    </xf>
    <xf numFmtId="0" fontId="0" fillId="0" borderId="92" xfId="0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3" fillId="0" borderId="93" xfId="0" applyFont="1" applyBorder="1" applyAlignment="1">
      <alignment horizontal="center" vertical="center" wrapText="1"/>
    </xf>
    <xf numFmtId="0" fontId="3" fillId="0" borderId="90" xfId="0" applyFont="1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 wrapText="1"/>
    </xf>
    <xf numFmtId="3" fontId="12" fillId="0" borderId="38" xfId="0" quotePrefix="1" applyNumberFormat="1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16" fontId="12" fillId="0" borderId="38" xfId="0" quotePrefix="1" applyNumberFormat="1" applyFont="1" applyBorder="1" applyAlignment="1">
      <alignment horizontal="center" vertical="center" wrapText="1"/>
    </xf>
    <xf numFmtId="0" fontId="23" fillId="0" borderId="38" xfId="0" quotePrefix="1" applyFont="1" applyBorder="1" applyAlignment="1">
      <alignment horizontal="center" vertical="center" wrapText="1"/>
    </xf>
    <xf numFmtId="0" fontId="10" fillId="0" borderId="38" xfId="0" quotePrefix="1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38" xfId="0" quotePrefix="1" applyFont="1" applyBorder="1" applyAlignment="1">
      <alignment horizontal="center" vertical="center" wrapText="1"/>
    </xf>
    <xf numFmtId="0" fontId="1" fillId="0" borderId="68" xfId="0" applyFont="1" applyBorder="1" applyAlignment="1">
      <alignment horizontal="center" vertical="center"/>
    </xf>
    <xf numFmtId="0" fontId="2" fillId="0" borderId="68" xfId="0" applyFont="1" applyBorder="1" applyAlignment="1">
      <alignment horizontal="left" vertical="center" wrapText="1"/>
    </xf>
    <xf numFmtId="0" fontId="10" fillId="4" borderId="68" xfId="0" applyFont="1" applyFill="1" applyBorder="1" applyAlignment="1">
      <alignment horizontal="center" vertical="center" wrapText="1"/>
    </xf>
    <xf numFmtId="0" fontId="12" fillId="5" borderId="68" xfId="0" applyFont="1" applyFill="1" applyBorder="1" applyAlignment="1">
      <alignment horizontal="center" vertical="center" wrapText="1"/>
    </xf>
    <xf numFmtId="0" fontId="10" fillId="6" borderId="68" xfId="0" applyFont="1" applyFill="1" applyBorder="1" applyAlignment="1">
      <alignment horizontal="center" vertical="center" wrapText="1"/>
    </xf>
    <xf numFmtId="0" fontId="16" fillId="0" borderId="94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 wrapText="1"/>
    </xf>
    <xf numFmtId="0" fontId="10" fillId="4" borderId="24" xfId="0" applyFont="1" applyFill="1" applyBorder="1" applyAlignment="1">
      <alignment horizontal="center" vertical="center" wrapText="1"/>
    </xf>
    <xf numFmtId="0" fontId="12" fillId="5" borderId="24" xfId="0" applyFont="1" applyFill="1" applyBorder="1" applyAlignment="1">
      <alignment horizontal="center" vertical="center" wrapText="1"/>
    </xf>
    <xf numFmtId="0" fontId="10" fillId="6" borderId="24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0" fillId="0" borderId="0" xfId="0" applyFont="1" applyAlignment="1">
      <alignment wrapText="1"/>
    </xf>
    <xf numFmtId="0" fontId="16" fillId="0" borderId="95" xfId="0" applyFont="1" applyBorder="1" applyAlignment="1">
      <alignment horizontal="center" vertical="center" wrapText="1"/>
    </xf>
    <xf numFmtId="0" fontId="24" fillId="0" borderId="96" xfId="0" quotePrefix="1" applyFont="1" applyBorder="1" applyAlignment="1">
      <alignment horizontal="center" vertical="center"/>
    </xf>
    <xf numFmtId="0" fontId="24" fillId="0" borderId="53" xfId="0" quotePrefix="1" applyFont="1" applyBorder="1" applyAlignment="1">
      <alignment horizontal="center" vertical="center"/>
    </xf>
    <xf numFmtId="0" fontId="1" fillId="0" borderId="97" xfId="0" applyFont="1" applyBorder="1" applyAlignment="1">
      <alignment horizontal="center" vertical="center"/>
    </xf>
    <xf numFmtId="0" fontId="1" fillId="0" borderId="9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1" fillId="0" borderId="36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1" fillId="0" borderId="99" xfId="0" applyFont="1" applyBorder="1" applyAlignment="1">
      <alignment horizontal="center" vertical="center"/>
    </xf>
    <xf numFmtId="0" fontId="24" fillId="0" borderId="0" xfId="0" quotePrefix="1" applyFont="1" applyAlignment="1">
      <alignment horizontal="center" vertical="center"/>
    </xf>
    <xf numFmtId="0" fontId="1" fillId="0" borderId="10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0" fillId="0" borderId="36" xfId="0" applyFont="1" applyBorder="1" applyAlignment="1">
      <alignment horizontal="center" vertical="center"/>
    </xf>
    <xf numFmtId="49" fontId="12" fillId="2" borderId="3" xfId="0" quotePrefix="1" applyNumberFormat="1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" fillId="0" borderId="87" xfId="0" applyFont="1" applyBorder="1" applyAlignment="1">
      <alignment horizontal="center" vertical="center"/>
    </xf>
    <xf numFmtId="0" fontId="1" fillId="0" borderId="88" xfId="0" applyFont="1" applyBorder="1" applyAlignment="1">
      <alignment horizontal="center" vertical="center"/>
    </xf>
    <xf numFmtId="0" fontId="4" fillId="0" borderId="88" xfId="0" applyFont="1" applyBorder="1" applyAlignment="1">
      <alignment horizontal="left" vertical="center" wrapText="1"/>
    </xf>
    <xf numFmtId="0" fontId="6" fillId="0" borderId="8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/>
    <xf numFmtId="49" fontId="12" fillId="2" borderId="101" xfId="0" applyNumberFormat="1" applyFont="1" applyFill="1" applyBorder="1" applyAlignment="1">
      <alignment horizontal="center" vertical="center" wrapText="1"/>
    </xf>
    <xf numFmtId="0" fontId="10" fillId="7" borderId="101" xfId="0" quotePrefix="1" applyFont="1" applyFill="1" applyBorder="1" applyAlignment="1">
      <alignment horizontal="center" vertical="center" wrapText="1"/>
    </xf>
    <xf numFmtId="0" fontId="10" fillId="6" borderId="102" xfId="0" quotePrefix="1" applyFont="1" applyFill="1" applyBorder="1" applyAlignment="1">
      <alignment horizontal="center" vertical="center" wrapText="1"/>
    </xf>
    <xf numFmtId="0" fontId="1" fillId="0" borderId="104" xfId="0" applyFont="1" applyBorder="1" applyAlignment="1">
      <alignment horizontal="center" vertical="center" wrapText="1"/>
    </xf>
    <xf numFmtId="0" fontId="1" fillId="0" borderId="103" xfId="0" applyFont="1" applyBorder="1" applyAlignment="1">
      <alignment horizontal="center" vertical="center" wrapText="1"/>
    </xf>
    <xf numFmtId="0" fontId="0" fillId="4" borderId="0" xfId="0" applyFill="1" applyAlignment="1">
      <alignment wrapText="1"/>
    </xf>
    <xf numFmtId="0" fontId="16" fillId="4" borderId="8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30" fillId="4" borderId="36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24" fillId="4" borderId="54" xfId="0" quotePrefix="1" applyFont="1" applyFill="1" applyBorder="1" applyAlignment="1">
      <alignment horizontal="center"/>
    </xf>
    <xf numFmtId="0" fontId="0" fillId="4" borderId="0" xfId="0" applyFill="1"/>
    <xf numFmtId="0" fontId="1" fillId="0" borderId="94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left" vertical="center" wrapText="1"/>
    </xf>
    <xf numFmtId="16" fontId="12" fillId="2" borderId="1" xfId="0" quotePrefix="1" applyNumberFormat="1" applyFont="1" applyFill="1" applyBorder="1" applyAlignment="1">
      <alignment horizontal="center" vertical="center" wrapText="1"/>
    </xf>
    <xf numFmtId="16" fontId="12" fillId="3" borderId="1" xfId="0" quotePrefix="1" applyNumberFormat="1" applyFont="1" applyFill="1" applyBorder="1" applyAlignment="1">
      <alignment horizontal="center" vertical="center" wrapText="1"/>
    </xf>
    <xf numFmtId="0" fontId="1" fillId="0" borderId="105" xfId="0" applyFont="1" applyBorder="1" applyAlignment="1">
      <alignment horizontal="center" vertical="center" wrapText="1"/>
    </xf>
    <xf numFmtId="0" fontId="12" fillId="3" borderId="106" xfId="0" quotePrefix="1" applyFont="1" applyFill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/>
    </xf>
    <xf numFmtId="0" fontId="1" fillId="0" borderId="7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1" fillId="0" borderId="75" xfId="0" applyFont="1" applyBorder="1" applyAlignment="1">
      <alignment horizontal="center" vertical="center" wrapText="1"/>
    </xf>
    <xf numFmtId="0" fontId="1" fillId="0" borderId="76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2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wmf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jpg"/><Relationship Id="rId4" Type="http://schemas.openxmlformats.org/officeDocument/2006/relationships/image" Target="../media/image4.png"/><Relationship Id="rId9" Type="http://schemas.openxmlformats.org/officeDocument/2006/relationships/image" Target="../media/image9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6</xdr:row>
      <xdr:rowOff>472901</xdr:rowOff>
    </xdr:from>
    <xdr:to>
      <xdr:col>7</xdr:col>
      <xdr:colOff>685800</xdr:colOff>
      <xdr:row>6</xdr:row>
      <xdr:rowOff>790574</xdr:rowOff>
    </xdr:to>
    <xdr:sp macro="" textlink="">
      <xdr:nvSpPr>
        <xdr:cNvPr id="11" name="Ellipse 10">
          <a:extLst>
            <a:ext uri="{FF2B5EF4-FFF2-40B4-BE49-F238E27FC236}">
              <a16:creationId xmlns:a16="http://schemas.microsoft.com/office/drawing/2014/main" id="{579F9D30-A752-431C-B93E-28BDD5D6B743}"/>
            </a:ext>
          </a:extLst>
        </xdr:cNvPr>
        <xdr:cNvSpPr/>
      </xdr:nvSpPr>
      <xdr:spPr>
        <a:xfrm>
          <a:off x="8620125" y="3378026"/>
          <a:ext cx="323850" cy="317673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348029</xdr:colOff>
      <xdr:row>6</xdr:row>
      <xdr:rowOff>509954</xdr:rowOff>
    </xdr:from>
    <xdr:to>
      <xdr:col>6</xdr:col>
      <xdr:colOff>650879</xdr:colOff>
      <xdr:row>6</xdr:row>
      <xdr:rowOff>781050</xdr:rowOff>
    </xdr:to>
    <xdr:sp macro="" textlink="">
      <xdr:nvSpPr>
        <xdr:cNvPr id="12" name="Ellipse 11">
          <a:extLst>
            <a:ext uri="{FF2B5EF4-FFF2-40B4-BE49-F238E27FC236}">
              <a16:creationId xmlns:a16="http://schemas.microsoft.com/office/drawing/2014/main" id="{58730A72-EA80-40CA-941B-620CAA9E445C}"/>
            </a:ext>
          </a:extLst>
        </xdr:cNvPr>
        <xdr:cNvSpPr/>
      </xdr:nvSpPr>
      <xdr:spPr>
        <a:xfrm>
          <a:off x="7558454" y="3415079"/>
          <a:ext cx="302850" cy="27109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13" name="Ellipse 12">
          <a:extLst>
            <a:ext uri="{FF2B5EF4-FFF2-40B4-BE49-F238E27FC236}">
              <a16:creationId xmlns:a16="http://schemas.microsoft.com/office/drawing/2014/main" id="{BBD597C0-68F1-4AF8-921E-E02F050D3EF5}"/>
            </a:ext>
          </a:extLst>
        </xdr:cNvPr>
        <xdr:cNvSpPr/>
      </xdr:nvSpPr>
      <xdr:spPr>
        <a:xfrm>
          <a:off x="4181475" y="3886200"/>
          <a:ext cx="0" cy="0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129687</xdr:colOff>
      <xdr:row>11</xdr:row>
      <xdr:rowOff>134815</xdr:rowOff>
    </xdr:from>
    <xdr:to>
      <xdr:col>2</xdr:col>
      <xdr:colOff>432576</xdr:colOff>
      <xdr:row>11</xdr:row>
      <xdr:rowOff>371475</xdr:rowOff>
    </xdr:to>
    <xdr:pic>
      <xdr:nvPicPr>
        <xdr:cNvPr id="15" name="image11.png">
          <a:extLst>
            <a:ext uri="{FF2B5EF4-FFF2-40B4-BE49-F238E27FC236}">
              <a16:creationId xmlns:a16="http://schemas.microsoft.com/office/drawing/2014/main" id="{A505E570-121F-4449-B01F-D3FD5B3AD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4212" y="5059240"/>
          <a:ext cx="302889" cy="236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342167</xdr:colOff>
      <xdr:row>12</xdr:row>
      <xdr:rowOff>465992</xdr:rowOff>
    </xdr:from>
    <xdr:to>
      <xdr:col>7</xdr:col>
      <xdr:colOff>692642</xdr:colOff>
      <xdr:row>12</xdr:row>
      <xdr:rowOff>774454</xdr:rowOff>
    </xdr:to>
    <xdr:sp macro="" textlink="">
      <xdr:nvSpPr>
        <xdr:cNvPr id="17" name="Ellipse 16">
          <a:extLst>
            <a:ext uri="{FF2B5EF4-FFF2-40B4-BE49-F238E27FC236}">
              <a16:creationId xmlns:a16="http://schemas.microsoft.com/office/drawing/2014/main" id="{4E1DC4E7-855B-4F17-A0E5-893A3F7CC42E}"/>
            </a:ext>
          </a:extLst>
        </xdr:cNvPr>
        <xdr:cNvSpPr/>
      </xdr:nvSpPr>
      <xdr:spPr>
        <a:xfrm>
          <a:off x="8600342" y="6866792"/>
          <a:ext cx="350475" cy="308462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448408</xdr:colOff>
      <xdr:row>12</xdr:row>
      <xdr:rowOff>449140</xdr:rowOff>
    </xdr:from>
    <xdr:to>
      <xdr:col>8</xdr:col>
      <xdr:colOff>808408</xdr:colOff>
      <xdr:row>12</xdr:row>
      <xdr:rowOff>762731</xdr:rowOff>
    </xdr:to>
    <xdr:sp macro="" textlink="">
      <xdr:nvSpPr>
        <xdr:cNvPr id="18" name="Ellipse 17">
          <a:extLst>
            <a:ext uri="{FF2B5EF4-FFF2-40B4-BE49-F238E27FC236}">
              <a16:creationId xmlns:a16="http://schemas.microsoft.com/office/drawing/2014/main" id="{B7E0E4B3-1254-48B3-B20A-DF076B3D0A41}"/>
            </a:ext>
          </a:extLst>
        </xdr:cNvPr>
        <xdr:cNvSpPr/>
      </xdr:nvSpPr>
      <xdr:spPr>
        <a:xfrm>
          <a:off x="9754333" y="6849940"/>
          <a:ext cx="360000" cy="313591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330443</xdr:colOff>
      <xdr:row>12</xdr:row>
      <xdr:rowOff>458665</xdr:rowOff>
    </xdr:from>
    <xdr:to>
      <xdr:col>6</xdr:col>
      <xdr:colOff>690443</xdr:colOff>
      <xdr:row>12</xdr:row>
      <xdr:rowOff>772257</xdr:rowOff>
    </xdr:to>
    <xdr:sp macro="" textlink="">
      <xdr:nvSpPr>
        <xdr:cNvPr id="19" name="Ellipse 18">
          <a:extLst>
            <a:ext uri="{FF2B5EF4-FFF2-40B4-BE49-F238E27FC236}">
              <a16:creationId xmlns:a16="http://schemas.microsoft.com/office/drawing/2014/main" id="{9B1CDFF2-D7E4-441C-9A68-CE26F118FBC2}"/>
            </a:ext>
          </a:extLst>
        </xdr:cNvPr>
        <xdr:cNvSpPr/>
      </xdr:nvSpPr>
      <xdr:spPr>
        <a:xfrm>
          <a:off x="7540868" y="6859465"/>
          <a:ext cx="360000" cy="313592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388328</xdr:colOff>
      <xdr:row>31</xdr:row>
      <xdr:rowOff>21982</xdr:rowOff>
    </xdr:from>
    <xdr:to>
      <xdr:col>7</xdr:col>
      <xdr:colOff>748328</xdr:colOff>
      <xdr:row>31</xdr:row>
      <xdr:rowOff>351692</xdr:rowOff>
    </xdr:to>
    <xdr:sp macro="" textlink="">
      <xdr:nvSpPr>
        <xdr:cNvPr id="21" name="Ellipse 20">
          <a:extLst>
            <a:ext uri="{FF2B5EF4-FFF2-40B4-BE49-F238E27FC236}">
              <a16:creationId xmlns:a16="http://schemas.microsoft.com/office/drawing/2014/main" id="{8CCB51CC-F367-44BE-B248-3664BECB404C}"/>
            </a:ext>
          </a:extLst>
        </xdr:cNvPr>
        <xdr:cNvSpPr/>
      </xdr:nvSpPr>
      <xdr:spPr>
        <a:xfrm>
          <a:off x="5808053" y="2441332"/>
          <a:ext cx="360000" cy="329710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424961</xdr:colOff>
      <xdr:row>31</xdr:row>
      <xdr:rowOff>14654</xdr:rowOff>
    </xdr:from>
    <xdr:to>
      <xdr:col>6</xdr:col>
      <xdr:colOff>784961</xdr:colOff>
      <xdr:row>31</xdr:row>
      <xdr:rowOff>351691</xdr:rowOff>
    </xdr:to>
    <xdr:sp macro="" textlink="">
      <xdr:nvSpPr>
        <xdr:cNvPr id="22" name="Ellipse 21">
          <a:extLst>
            <a:ext uri="{FF2B5EF4-FFF2-40B4-BE49-F238E27FC236}">
              <a16:creationId xmlns:a16="http://schemas.microsoft.com/office/drawing/2014/main" id="{94A2C963-41F4-442C-8A0C-27434C89E706}"/>
            </a:ext>
          </a:extLst>
        </xdr:cNvPr>
        <xdr:cNvSpPr/>
      </xdr:nvSpPr>
      <xdr:spPr>
        <a:xfrm>
          <a:off x="4606436" y="2434004"/>
          <a:ext cx="360000" cy="337037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424961</xdr:colOff>
      <xdr:row>32</xdr:row>
      <xdr:rowOff>14654</xdr:rowOff>
    </xdr:from>
    <xdr:to>
      <xdr:col>6</xdr:col>
      <xdr:colOff>784961</xdr:colOff>
      <xdr:row>32</xdr:row>
      <xdr:rowOff>351691</xdr:rowOff>
    </xdr:to>
    <xdr:sp macro="" textlink="">
      <xdr:nvSpPr>
        <xdr:cNvPr id="23" name="Ellipse 22">
          <a:extLst>
            <a:ext uri="{FF2B5EF4-FFF2-40B4-BE49-F238E27FC236}">
              <a16:creationId xmlns:a16="http://schemas.microsoft.com/office/drawing/2014/main" id="{0CCC6288-525B-45BC-B508-EE1582A4A4F8}"/>
            </a:ext>
          </a:extLst>
        </xdr:cNvPr>
        <xdr:cNvSpPr/>
      </xdr:nvSpPr>
      <xdr:spPr>
        <a:xfrm>
          <a:off x="4606436" y="2824529"/>
          <a:ext cx="360000" cy="337037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424961</xdr:colOff>
      <xdr:row>33</xdr:row>
      <xdr:rowOff>14654</xdr:rowOff>
    </xdr:from>
    <xdr:to>
      <xdr:col>6</xdr:col>
      <xdr:colOff>784961</xdr:colOff>
      <xdr:row>33</xdr:row>
      <xdr:rowOff>351691</xdr:rowOff>
    </xdr:to>
    <xdr:sp macro="" textlink="">
      <xdr:nvSpPr>
        <xdr:cNvPr id="24" name="Ellipse 23">
          <a:extLst>
            <a:ext uri="{FF2B5EF4-FFF2-40B4-BE49-F238E27FC236}">
              <a16:creationId xmlns:a16="http://schemas.microsoft.com/office/drawing/2014/main" id="{94CEED75-82C3-40D2-A3ED-C8AF07E23342}"/>
            </a:ext>
          </a:extLst>
        </xdr:cNvPr>
        <xdr:cNvSpPr/>
      </xdr:nvSpPr>
      <xdr:spPr>
        <a:xfrm>
          <a:off x="4606436" y="3215054"/>
          <a:ext cx="360000" cy="337037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388328</xdr:colOff>
      <xdr:row>32</xdr:row>
      <xdr:rowOff>21982</xdr:rowOff>
    </xdr:from>
    <xdr:to>
      <xdr:col>7</xdr:col>
      <xdr:colOff>748328</xdr:colOff>
      <xdr:row>32</xdr:row>
      <xdr:rowOff>351692</xdr:rowOff>
    </xdr:to>
    <xdr:sp macro="" textlink="">
      <xdr:nvSpPr>
        <xdr:cNvPr id="31" name="Ellipse 30">
          <a:extLst>
            <a:ext uri="{FF2B5EF4-FFF2-40B4-BE49-F238E27FC236}">
              <a16:creationId xmlns:a16="http://schemas.microsoft.com/office/drawing/2014/main" id="{08B27263-395B-473D-AE44-5F52DE29DCAE}"/>
            </a:ext>
          </a:extLst>
        </xdr:cNvPr>
        <xdr:cNvSpPr/>
      </xdr:nvSpPr>
      <xdr:spPr>
        <a:xfrm>
          <a:off x="5808053" y="2831857"/>
          <a:ext cx="360000" cy="329710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388328</xdr:colOff>
      <xdr:row>33</xdr:row>
      <xdr:rowOff>21982</xdr:rowOff>
    </xdr:from>
    <xdr:to>
      <xdr:col>7</xdr:col>
      <xdr:colOff>748328</xdr:colOff>
      <xdr:row>33</xdr:row>
      <xdr:rowOff>351692</xdr:rowOff>
    </xdr:to>
    <xdr:sp macro="" textlink="">
      <xdr:nvSpPr>
        <xdr:cNvPr id="32" name="Ellipse 31">
          <a:extLst>
            <a:ext uri="{FF2B5EF4-FFF2-40B4-BE49-F238E27FC236}">
              <a16:creationId xmlns:a16="http://schemas.microsoft.com/office/drawing/2014/main" id="{9D5A56F1-FB9B-451B-9CE5-B38C74B6ED13}"/>
            </a:ext>
          </a:extLst>
        </xdr:cNvPr>
        <xdr:cNvSpPr/>
      </xdr:nvSpPr>
      <xdr:spPr>
        <a:xfrm>
          <a:off x="5808053" y="3222382"/>
          <a:ext cx="360000" cy="329710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388328</xdr:colOff>
      <xdr:row>31</xdr:row>
      <xdr:rowOff>21982</xdr:rowOff>
    </xdr:from>
    <xdr:to>
      <xdr:col>8</xdr:col>
      <xdr:colOff>748328</xdr:colOff>
      <xdr:row>31</xdr:row>
      <xdr:rowOff>351692</xdr:rowOff>
    </xdr:to>
    <xdr:sp macro="" textlink="">
      <xdr:nvSpPr>
        <xdr:cNvPr id="39" name="Ellipse 38">
          <a:extLst>
            <a:ext uri="{FF2B5EF4-FFF2-40B4-BE49-F238E27FC236}">
              <a16:creationId xmlns:a16="http://schemas.microsoft.com/office/drawing/2014/main" id="{CD7F1797-F4CA-4960-B7AE-2DD8BBEEC1FE}"/>
            </a:ext>
          </a:extLst>
        </xdr:cNvPr>
        <xdr:cNvSpPr/>
      </xdr:nvSpPr>
      <xdr:spPr>
        <a:xfrm>
          <a:off x="6960578" y="2441332"/>
          <a:ext cx="360000" cy="329710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388328</xdr:colOff>
      <xdr:row>32</xdr:row>
      <xdr:rowOff>21982</xdr:rowOff>
    </xdr:from>
    <xdr:to>
      <xdr:col>7</xdr:col>
      <xdr:colOff>748328</xdr:colOff>
      <xdr:row>32</xdr:row>
      <xdr:rowOff>351692</xdr:rowOff>
    </xdr:to>
    <xdr:sp macro="" textlink="">
      <xdr:nvSpPr>
        <xdr:cNvPr id="40" name="Ellipse 39">
          <a:extLst>
            <a:ext uri="{FF2B5EF4-FFF2-40B4-BE49-F238E27FC236}">
              <a16:creationId xmlns:a16="http://schemas.microsoft.com/office/drawing/2014/main" id="{57A12DDF-8EA7-44E2-9E0E-1AD6E94D4E82}"/>
            </a:ext>
          </a:extLst>
        </xdr:cNvPr>
        <xdr:cNvSpPr/>
      </xdr:nvSpPr>
      <xdr:spPr>
        <a:xfrm>
          <a:off x="5808053" y="2831857"/>
          <a:ext cx="360000" cy="329710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388328</xdr:colOff>
      <xdr:row>32</xdr:row>
      <xdr:rowOff>21982</xdr:rowOff>
    </xdr:from>
    <xdr:to>
      <xdr:col>8</xdr:col>
      <xdr:colOff>748328</xdr:colOff>
      <xdr:row>32</xdr:row>
      <xdr:rowOff>351692</xdr:rowOff>
    </xdr:to>
    <xdr:sp macro="" textlink="">
      <xdr:nvSpPr>
        <xdr:cNvPr id="41" name="Ellipse 40">
          <a:extLst>
            <a:ext uri="{FF2B5EF4-FFF2-40B4-BE49-F238E27FC236}">
              <a16:creationId xmlns:a16="http://schemas.microsoft.com/office/drawing/2014/main" id="{E8841C45-6CA8-421C-AB40-EAEF5AC188C5}"/>
            </a:ext>
          </a:extLst>
        </xdr:cNvPr>
        <xdr:cNvSpPr/>
      </xdr:nvSpPr>
      <xdr:spPr>
        <a:xfrm>
          <a:off x="6960578" y="2831857"/>
          <a:ext cx="360000" cy="329710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388328</xdr:colOff>
      <xdr:row>33</xdr:row>
      <xdr:rowOff>21982</xdr:rowOff>
    </xdr:from>
    <xdr:to>
      <xdr:col>7</xdr:col>
      <xdr:colOff>748328</xdr:colOff>
      <xdr:row>33</xdr:row>
      <xdr:rowOff>351692</xdr:rowOff>
    </xdr:to>
    <xdr:sp macro="" textlink="">
      <xdr:nvSpPr>
        <xdr:cNvPr id="42" name="Ellipse 41">
          <a:extLst>
            <a:ext uri="{FF2B5EF4-FFF2-40B4-BE49-F238E27FC236}">
              <a16:creationId xmlns:a16="http://schemas.microsoft.com/office/drawing/2014/main" id="{4A2DF35E-7293-48CB-BB56-B4B630EF55ED}"/>
            </a:ext>
          </a:extLst>
        </xdr:cNvPr>
        <xdr:cNvSpPr/>
      </xdr:nvSpPr>
      <xdr:spPr>
        <a:xfrm>
          <a:off x="5808053" y="3222382"/>
          <a:ext cx="360000" cy="329710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388328</xdr:colOff>
      <xdr:row>33</xdr:row>
      <xdr:rowOff>21982</xdr:rowOff>
    </xdr:from>
    <xdr:to>
      <xdr:col>8</xdr:col>
      <xdr:colOff>748328</xdr:colOff>
      <xdr:row>33</xdr:row>
      <xdr:rowOff>351692</xdr:rowOff>
    </xdr:to>
    <xdr:sp macro="" textlink="">
      <xdr:nvSpPr>
        <xdr:cNvPr id="43" name="Ellipse 42">
          <a:extLst>
            <a:ext uri="{FF2B5EF4-FFF2-40B4-BE49-F238E27FC236}">
              <a16:creationId xmlns:a16="http://schemas.microsoft.com/office/drawing/2014/main" id="{64D7215C-95A6-4FB2-947F-96D261B0D6BA}"/>
            </a:ext>
          </a:extLst>
        </xdr:cNvPr>
        <xdr:cNvSpPr/>
      </xdr:nvSpPr>
      <xdr:spPr>
        <a:xfrm>
          <a:off x="6960578" y="3222382"/>
          <a:ext cx="360000" cy="329710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457200</xdr:colOff>
      <xdr:row>6</xdr:row>
      <xdr:rowOff>471541</xdr:rowOff>
    </xdr:from>
    <xdr:to>
      <xdr:col>8</xdr:col>
      <xdr:colOff>762980</xdr:colOff>
      <xdr:row>6</xdr:row>
      <xdr:rowOff>790574</xdr:rowOff>
    </xdr:to>
    <xdr:sp macro="" textlink="">
      <xdr:nvSpPr>
        <xdr:cNvPr id="56" name="Ellipse 55">
          <a:extLst>
            <a:ext uri="{FF2B5EF4-FFF2-40B4-BE49-F238E27FC236}">
              <a16:creationId xmlns:a16="http://schemas.microsoft.com/office/drawing/2014/main" id="{6BC93575-1497-4281-A5F1-4E8D4B5E376E}"/>
            </a:ext>
          </a:extLst>
        </xdr:cNvPr>
        <xdr:cNvSpPr/>
      </xdr:nvSpPr>
      <xdr:spPr>
        <a:xfrm>
          <a:off x="9763125" y="3376666"/>
          <a:ext cx="305780" cy="319033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171450</xdr:colOff>
      <xdr:row>59</xdr:row>
      <xdr:rowOff>209550</xdr:rowOff>
    </xdr:from>
    <xdr:to>
      <xdr:col>2</xdr:col>
      <xdr:colOff>474339</xdr:colOff>
      <xdr:row>59</xdr:row>
      <xdr:rowOff>419679</xdr:rowOff>
    </xdr:to>
    <xdr:pic>
      <xdr:nvPicPr>
        <xdr:cNvPr id="57" name="image11.png">
          <a:extLst>
            <a:ext uri="{FF2B5EF4-FFF2-40B4-BE49-F238E27FC236}">
              <a16:creationId xmlns:a16="http://schemas.microsoft.com/office/drawing/2014/main" id="{7E30F808-DE47-4D24-878C-933E9ABB3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28422600"/>
          <a:ext cx="302889" cy="210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133350</xdr:colOff>
      <xdr:row>43</xdr:row>
      <xdr:rowOff>161925</xdr:rowOff>
    </xdr:from>
    <xdr:to>
      <xdr:col>2</xdr:col>
      <xdr:colOff>409575</xdr:colOff>
      <xdr:row>43</xdr:row>
      <xdr:rowOff>381000</xdr:rowOff>
    </xdr:to>
    <xdr:pic>
      <xdr:nvPicPr>
        <xdr:cNvPr id="58" name="image2.png">
          <a:extLst>
            <a:ext uri="{FF2B5EF4-FFF2-40B4-BE49-F238E27FC236}">
              <a16:creationId xmlns:a16="http://schemas.microsoft.com/office/drawing/2014/main" id="{038C083E-A3FD-495A-A07D-CA84F3F75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7875" y="20688300"/>
          <a:ext cx="2762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161925</xdr:colOff>
      <xdr:row>56</xdr:row>
      <xdr:rowOff>76200</xdr:rowOff>
    </xdr:from>
    <xdr:to>
      <xdr:col>2</xdr:col>
      <xdr:colOff>347663</xdr:colOff>
      <xdr:row>56</xdr:row>
      <xdr:rowOff>257175</xdr:rowOff>
    </xdr:to>
    <xdr:pic>
      <xdr:nvPicPr>
        <xdr:cNvPr id="59" name="image8.png">
          <a:extLst>
            <a:ext uri="{FF2B5EF4-FFF2-40B4-BE49-F238E27FC236}">
              <a16:creationId xmlns:a16="http://schemas.microsoft.com/office/drawing/2014/main" id="{F1ED72C8-65D1-4C13-8F41-480EA892F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6946225"/>
          <a:ext cx="185738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142875</xdr:colOff>
      <xdr:row>53</xdr:row>
      <xdr:rowOff>333375</xdr:rowOff>
    </xdr:from>
    <xdr:to>
      <xdr:col>2</xdr:col>
      <xdr:colOff>400049</xdr:colOff>
      <xdr:row>54</xdr:row>
      <xdr:rowOff>142875</xdr:rowOff>
    </xdr:to>
    <xdr:pic>
      <xdr:nvPicPr>
        <xdr:cNvPr id="60" name="image4.png">
          <a:extLst>
            <a:ext uri="{FF2B5EF4-FFF2-40B4-BE49-F238E27FC236}">
              <a16:creationId xmlns:a16="http://schemas.microsoft.com/office/drawing/2014/main" id="{446FDD73-E2B0-49DA-8F34-33F46AAF2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057400" y="25860375"/>
          <a:ext cx="257174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61</xdr:row>
      <xdr:rowOff>95250</xdr:rowOff>
    </xdr:from>
    <xdr:to>
      <xdr:col>2</xdr:col>
      <xdr:colOff>436245</xdr:colOff>
      <xdr:row>61</xdr:row>
      <xdr:rowOff>300355</xdr:rowOff>
    </xdr:to>
    <xdr:pic>
      <xdr:nvPicPr>
        <xdr:cNvPr id="61" name="image12.png">
          <a:extLst>
            <a:ext uri="{FF2B5EF4-FFF2-40B4-BE49-F238E27FC236}">
              <a16:creationId xmlns:a16="http://schemas.microsoft.com/office/drawing/2014/main" id="{80886B03-73C5-47B0-94D3-BA83653B0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057400" y="29203650"/>
          <a:ext cx="293370" cy="205105"/>
        </a:xfrm>
        <a:prstGeom prst="rect">
          <a:avLst/>
        </a:prstGeom>
      </xdr:spPr>
    </xdr:pic>
    <xdr:clientData/>
  </xdr:twoCellAnchor>
  <xdr:twoCellAnchor>
    <xdr:from>
      <xdr:col>2</xdr:col>
      <xdr:colOff>123825</xdr:colOff>
      <xdr:row>44</xdr:row>
      <xdr:rowOff>123825</xdr:rowOff>
    </xdr:from>
    <xdr:to>
      <xdr:col>2</xdr:col>
      <xdr:colOff>309563</xdr:colOff>
      <xdr:row>44</xdr:row>
      <xdr:rowOff>304800</xdr:rowOff>
    </xdr:to>
    <xdr:pic>
      <xdr:nvPicPr>
        <xdr:cNvPr id="62" name="image8.png">
          <a:extLst>
            <a:ext uri="{FF2B5EF4-FFF2-40B4-BE49-F238E27FC236}">
              <a16:creationId xmlns:a16="http://schemas.microsoft.com/office/drawing/2014/main" id="{BF45062E-8D32-4A8A-9699-60727A2E7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8350" y="21097875"/>
          <a:ext cx="185738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152400</xdr:colOff>
      <xdr:row>45</xdr:row>
      <xdr:rowOff>352425</xdr:rowOff>
    </xdr:from>
    <xdr:to>
      <xdr:col>2</xdr:col>
      <xdr:colOff>409574</xdr:colOff>
      <xdr:row>46</xdr:row>
      <xdr:rowOff>161925</xdr:rowOff>
    </xdr:to>
    <xdr:pic>
      <xdr:nvPicPr>
        <xdr:cNvPr id="63" name="image4.png">
          <a:extLst>
            <a:ext uri="{FF2B5EF4-FFF2-40B4-BE49-F238E27FC236}">
              <a16:creationId xmlns:a16="http://schemas.microsoft.com/office/drawing/2014/main" id="{10C7A7AC-A137-405D-8596-52CF735B5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066925" y="21774150"/>
          <a:ext cx="257174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114300</xdr:colOff>
      <xdr:row>50</xdr:row>
      <xdr:rowOff>25646</xdr:rowOff>
    </xdr:from>
    <xdr:to>
      <xdr:col>2</xdr:col>
      <xdr:colOff>419099</xdr:colOff>
      <xdr:row>50</xdr:row>
      <xdr:rowOff>276226</xdr:rowOff>
    </xdr:to>
    <xdr:pic>
      <xdr:nvPicPr>
        <xdr:cNvPr id="64" name="image8.png">
          <a:extLst>
            <a:ext uri="{FF2B5EF4-FFF2-40B4-BE49-F238E27FC236}">
              <a16:creationId xmlns:a16="http://schemas.microsoft.com/office/drawing/2014/main" id="{BB03A31E-DF99-4072-A4A5-C68454EB2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" y="24209621"/>
          <a:ext cx="304799" cy="250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95250</xdr:colOff>
      <xdr:row>16</xdr:row>
      <xdr:rowOff>133350</xdr:rowOff>
    </xdr:from>
    <xdr:to>
      <xdr:col>4</xdr:col>
      <xdr:colOff>1680882</xdr:colOff>
      <xdr:row>16</xdr:row>
      <xdr:rowOff>956847</xdr:rowOff>
    </xdr:to>
    <xdr:grpSp>
      <xdr:nvGrpSpPr>
        <xdr:cNvPr id="9" name="Groupe 8">
          <a:extLst>
            <a:ext uri="{FF2B5EF4-FFF2-40B4-BE49-F238E27FC236}">
              <a16:creationId xmlns:a16="http://schemas.microsoft.com/office/drawing/2014/main" id="{2DEE5959-1249-2077-046F-94EB10807D7E}"/>
            </a:ext>
          </a:extLst>
        </xdr:cNvPr>
        <xdr:cNvGrpSpPr/>
      </xdr:nvGrpSpPr>
      <xdr:grpSpPr>
        <a:xfrm>
          <a:off x="5193926" y="9445438"/>
          <a:ext cx="1585632" cy="823497"/>
          <a:chOff x="5105400" y="8858250"/>
          <a:chExt cx="1585632" cy="823497"/>
        </a:xfrm>
      </xdr:grpSpPr>
      <xdr:pic>
        <xdr:nvPicPr>
          <xdr:cNvPr id="65" name="Picture 1" descr="CF_SP_COCLEA_2">
            <a:extLst>
              <a:ext uri="{FF2B5EF4-FFF2-40B4-BE49-F238E27FC236}">
                <a16:creationId xmlns:a16="http://schemas.microsoft.com/office/drawing/2014/main" id="{C4337775-0468-45C8-B278-6D56AEF6DE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8982" t="17809" r="8813" b="31506"/>
          <a:stretch>
            <a:fillRect/>
          </a:stretch>
        </xdr:blipFill>
        <xdr:spPr bwMode="auto">
          <a:xfrm>
            <a:off x="5105400" y="8858250"/>
            <a:ext cx="1585632" cy="82349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" name="Ellipse 1">
            <a:extLst>
              <a:ext uri="{FF2B5EF4-FFF2-40B4-BE49-F238E27FC236}">
                <a16:creationId xmlns:a16="http://schemas.microsoft.com/office/drawing/2014/main" id="{6A044000-ED00-4CFD-BE75-BFC8B9CD1082}"/>
              </a:ext>
            </a:extLst>
          </xdr:cNvPr>
          <xdr:cNvSpPr/>
        </xdr:nvSpPr>
        <xdr:spPr>
          <a:xfrm>
            <a:off x="5124450" y="8867775"/>
            <a:ext cx="847725" cy="733424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 editAs="oneCell">
    <xdr:from>
      <xdr:col>4</xdr:col>
      <xdr:colOff>419100</xdr:colOff>
      <xdr:row>20</xdr:row>
      <xdr:rowOff>66675</xdr:rowOff>
    </xdr:from>
    <xdr:to>
      <xdr:col>4</xdr:col>
      <xdr:colOff>1409700</xdr:colOff>
      <xdr:row>20</xdr:row>
      <xdr:rowOff>1405092</xdr:rowOff>
    </xdr:to>
    <xdr:pic>
      <xdr:nvPicPr>
        <xdr:cNvPr id="68" name="Imagen 47">
          <a:extLst>
            <a:ext uri="{FF2B5EF4-FFF2-40B4-BE49-F238E27FC236}">
              <a16:creationId xmlns:a16="http://schemas.microsoft.com/office/drawing/2014/main" id="{54AD7CCA-483C-4353-A6D8-C23D01A27C08}"/>
            </a:ext>
            <a:ext uri="{147F2762-F138-4A5C-976F-8EAC2B608ADB}">
              <a16:predDERef xmlns:a16="http://schemas.microsoft.com/office/drawing/2014/main" pred="{2DEE5959-1249-2077-046F-94EB10807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7850" y="11658600"/>
          <a:ext cx="990600" cy="1338417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</xdr:colOff>
      <xdr:row>21</xdr:row>
      <xdr:rowOff>142875</xdr:rowOff>
    </xdr:from>
    <xdr:to>
      <xdr:col>4</xdr:col>
      <xdr:colOff>1576614</xdr:colOff>
      <xdr:row>21</xdr:row>
      <xdr:rowOff>1884589</xdr:rowOff>
    </xdr:to>
    <xdr:pic>
      <xdr:nvPicPr>
        <xdr:cNvPr id="69" name="Imagen 50">
          <a:extLst>
            <a:ext uri="{FF2B5EF4-FFF2-40B4-BE49-F238E27FC236}">
              <a16:creationId xmlns:a16="http://schemas.microsoft.com/office/drawing/2014/main" id="{D1EEF7FD-C2DB-443F-9D5C-91597307A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1225" y="11410950"/>
          <a:ext cx="1294039" cy="1741714"/>
        </a:xfrm>
        <a:prstGeom prst="rect">
          <a:avLst/>
        </a:prstGeom>
      </xdr:spPr>
    </xdr:pic>
    <xdr:clientData/>
  </xdr:twoCellAnchor>
  <xdr:twoCellAnchor>
    <xdr:from>
      <xdr:col>4</xdr:col>
      <xdr:colOff>47624</xdr:colOff>
      <xdr:row>17</xdr:row>
      <xdr:rowOff>104775</xdr:rowOff>
    </xdr:from>
    <xdr:to>
      <xdr:col>4</xdr:col>
      <xdr:colOff>1733551</xdr:colOff>
      <xdr:row>17</xdr:row>
      <xdr:rowOff>928272</xdr:rowOff>
    </xdr:to>
    <xdr:grpSp>
      <xdr:nvGrpSpPr>
        <xdr:cNvPr id="8" name="Groupe 7">
          <a:extLst>
            <a:ext uri="{FF2B5EF4-FFF2-40B4-BE49-F238E27FC236}">
              <a16:creationId xmlns:a16="http://schemas.microsoft.com/office/drawing/2014/main" id="{31BB0B40-D6B2-9741-512A-C35BB198A992}"/>
            </a:ext>
          </a:extLst>
        </xdr:cNvPr>
        <xdr:cNvGrpSpPr/>
      </xdr:nvGrpSpPr>
      <xdr:grpSpPr>
        <a:xfrm>
          <a:off x="5146300" y="10436599"/>
          <a:ext cx="1685927" cy="823497"/>
          <a:chOff x="5029199" y="9848850"/>
          <a:chExt cx="1685927" cy="823497"/>
        </a:xfrm>
      </xdr:grpSpPr>
      <xdr:sp macro="" textlink="">
        <xdr:nvSpPr>
          <xdr:cNvPr id="3" name="Ellipse 2">
            <a:extLst>
              <a:ext uri="{FF2B5EF4-FFF2-40B4-BE49-F238E27FC236}">
                <a16:creationId xmlns:a16="http://schemas.microsoft.com/office/drawing/2014/main" id="{D161EEEA-833C-4C3E-A0B9-67DF0C63F090}"/>
              </a:ext>
            </a:extLst>
          </xdr:cNvPr>
          <xdr:cNvSpPr/>
        </xdr:nvSpPr>
        <xdr:spPr>
          <a:xfrm>
            <a:off x="5991226" y="9886949"/>
            <a:ext cx="723900" cy="781049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pic>
        <xdr:nvPicPr>
          <xdr:cNvPr id="70" name="Picture 1" descr="CF_SP_COCLEA_2">
            <a:extLst>
              <a:ext uri="{FF2B5EF4-FFF2-40B4-BE49-F238E27FC236}">
                <a16:creationId xmlns:a16="http://schemas.microsoft.com/office/drawing/2014/main" id="{E4155B12-2C7D-40B6-9924-034A0CECC8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8982" t="17809" r="8813" b="31506"/>
          <a:stretch>
            <a:fillRect/>
          </a:stretch>
        </xdr:blipFill>
        <xdr:spPr bwMode="auto">
          <a:xfrm>
            <a:off x="5029199" y="9848850"/>
            <a:ext cx="1647825" cy="82349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142875</xdr:colOff>
      <xdr:row>63</xdr:row>
      <xdr:rowOff>152400</xdr:rowOff>
    </xdr:from>
    <xdr:to>
      <xdr:col>2</xdr:col>
      <xdr:colOff>419100</xdr:colOff>
      <xdr:row>63</xdr:row>
      <xdr:rowOff>371475</xdr:rowOff>
    </xdr:to>
    <xdr:pic>
      <xdr:nvPicPr>
        <xdr:cNvPr id="71" name="image2.png">
          <a:extLst>
            <a:ext uri="{FF2B5EF4-FFF2-40B4-BE49-F238E27FC236}">
              <a16:creationId xmlns:a16="http://schemas.microsoft.com/office/drawing/2014/main" id="{E823EC0F-A933-413D-B574-654B68E6E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4051875"/>
          <a:ext cx="2762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133350</xdr:colOff>
      <xdr:row>66</xdr:row>
      <xdr:rowOff>219075</xdr:rowOff>
    </xdr:from>
    <xdr:to>
      <xdr:col>2</xdr:col>
      <xdr:colOff>436239</xdr:colOff>
      <xdr:row>66</xdr:row>
      <xdr:rowOff>429204</xdr:rowOff>
    </xdr:to>
    <xdr:pic>
      <xdr:nvPicPr>
        <xdr:cNvPr id="10" name="image11.png">
          <a:extLst>
            <a:ext uri="{FF2B5EF4-FFF2-40B4-BE49-F238E27FC236}">
              <a16:creationId xmlns:a16="http://schemas.microsoft.com/office/drawing/2014/main" id="{A3A029E8-5864-45D0-AF27-50DC96B4445B}"/>
            </a:ext>
            <a:ext uri="{147F2762-F138-4A5C-976F-8EAC2B608ADB}">
              <a16:predDERef xmlns:a16="http://schemas.microsoft.com/office/drawing/2014/main" pred="{E823EC0F-A933-413D-B574-654B68E6E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7233225"/>
          <a:ext cx="302889" cy="210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152400</xdr:colOff>
      <xdr:row>71</xdr:row>
      <xdr:rowOff>95250</xdr:rowOff>
    </xdr:from>
    <xdr:to>
      <xdr:col>2</xdr:col>
      <xdr:colOff>455289</xdr:colOff>
      <xdr:row>71</xdr:row>
      <xdr:rowOff>305379</xdr:rowOff>
    </xdr:to>
    <xdr:pic>
      <xdr:nvPicPr>
        <xdr:cNvPr id="73" name="image11.png">
          <a:extLst>
            <a:ext uri="{FF2B5EF4-FFF2-40B4-BE49-F238E27FC236}">
              <a16:creationId xmlns:a16="http://schemas.microsoft.com/office/drawing/2014/main" id="{DB1C9957-997C-467E-AEC4-36FB76D48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925" y="38195250"/>
          <a:ext cx="302889" cy="210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142875</xdr:colOff>
      <xdr:row>79</xdr:row>
      <xdr:rowOff>123825</xdr:rowOff>
    </xdr:from>
    <xdr:to>
      <xdr:col>2</xdr:col>
      <xdr:colOff>445764</xdr:colOff>
      <xdr:row>79</xdr:row>
      <xdr:rowOff>333954</xdr:rowOff>
    </xdr:to>
    <xdr:pic>
      <xdr:nvPicPr>
        <xdr:cNvPr id="74" name="image11.png">
          <a:extLst>
            <a:ext uri="{FF2B5EF4-FFF2-40B4-BE49-F238E27FC236}">
              <a16:creationId xmlns:a16="http://schemas.microsoft.com/office/drawing/2014/main" id="{1480BBF0-1231-4DAB-8E27-67932D838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1481375"/>
          <a:ext cx="302889" cy="210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171450</xdr:colOff>
      <xdr:row>74</xdr:row>
      <xdr:rowOff>161925</xdr:rowOff>
    </xdr:from>
    <xdr:to>
      <xdr:col>2</xdr:col>
      <xdr:colOff>357188</xdr:colOff>
      <xdr:row>74</xdr:row>
      <xdr:rowOff>342900</xdr:rowOff>
    </xdr:to>
    <xdr:pic>
      <xdr:nvPicPr>
        <xdr:cNvPr id="75" name="image8.png">
          <a:extLst>
            <a:ext uri="{FF2B5EF4-FFF2-40B4-BE49-F238E27FC236}">
              <a16:creationId xmlns:a16="http://schemas.microsoft.com/office/drawing/2014/main" id="{3F63E4F0-E042-4E68-8F8C-0CC1CD83E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39604950"/>
          <a:ext cx="185738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73693</xdr:colOff>
      <xdr:row>82</xdr:row>
      <xdr:rowOff>66675</xdr:rowOff>
    </xdr:from>
    <xdr:to>
      <xdr:col>2</xdr:col>
      <xdr:colOff>474496</xdr:colOff>
      <xdr:row>83</xdr:row>
      <xdr:rowOff>9525</xdr:rowOff>
    </xdr:to>
    <xdr:pic>
      <xdr:nvPicPr>
        <xdr:cNvPr id="76" name="image8.png">
          <a:extLst>
            <a:ext uri="{FF2B5EF4-FFF2-40B4-BE49-F238E27FC236}">
              <a16:creationId xmlns:a16="http://schemas.microsoft.com/office/drawing/2014/main" id="{E1DCD3FB-DF27-47FC-8C77-F4BCEC9CE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218" y="44100750"/>
          <a:ext cx="400803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295275</xdr:colOff>
      <xdr:row>6</xdr:row>
      <xdr:rowOff>47625</xdr:rowOff>
    </xdr:from>
    <xdr:to>
      <xdr:col>4</xdr:col>
      <xdr:colOff>1545884</xdr:colOff>
      <xdr:row>6</xdr:row>
      <xdr:rowOff>1200146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610EFF8B-C7CA-4A06-9AC6-0BF766F457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110" t="18701" r="26579" b="11363"/>
        <a:stretch/>
      </xdr:blipFill>
      <xdr:spPr>
        <a:xfrm rot="5400000">
          <a:off x="5325894" y="2903706"/>
          <a:ext cx="1152521" cy="1250609"/>
        </a:xfrm>
        <a:prstGeom prst="rect">
          <a:avLst/>
        </a:prstGeom>
      </xdr:spPr>
    </xdr:pic>
    <xdr:clientData/>
  </xdr:twoCellAnchor>
  <xdr:twoCellAnchor editAs="oneCell">
    <xdr:from>
      <xdr:col>4</xdr:col>
      <xdr:colOff>95252</xdr:colOff>
      <xdr:row>12</xdr:row>
      <xdr:rowOff>57153</xdr:rowOff>
    </xdr:from>
    <xdr:to>
      <xdr:col>4</xdr:col>
      <xdr:colOff>1654446</xdr:colOff>
      <xdr:row>12</xdr:row>
      <xdr:rowOff>1200152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4FE9CD18-A6E7-28D7-86B1-18410FE249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315" r="15736"/>
        <a:stretch/>
      </xdr:blipFill>
      <xdr:spPr>
        <a:xfrm rot="5400000">
          <a:off x="5284924" y="6249856"/>
          <a:ext cx="1142999" cy="1559194"/>
        </a:xfrm>
        <a:prstGeom prst="rect">
          <a:avLst/>
        </a:prstGeom>
      </xdr:spPr>
    </xdr:pic>
    <xdr:clientData/>
  </xdr:twoCellAnchor>
  <xdr:twoCellAnchor>
    <xdr:from>
      <xdr:col>2</xdr:col>
      <xdr:colOff>123825</xdr:colOff>
      <xdr:row>77</xdr:row>
      <xdr:rowOff>66675</xdr:rowOff>
    </xdr:from>
    <xdr:to>
      <xdr:col>2</xdr:col>
      <xdr:colOff>400050</xdr:colOff>
      <xdr:row>77</xdr:row>
      <xdr:rowOff>285750</xdr:rowOff>
    </xdr:to>
    <xdr:pic>
      <xdr:nvPicPr>
        <xdr:cNvPr id="4" name="image2.png">
          <a:extLst>
            <a:ext uri="{FF2B5EF4-FFF2-40B4-BE49-F238E27FC236}">
              <a16:creationId xmlns:a16="http://schemas.microsoft.com/office/drawing/2014/main" id="{ED1112A9-973C-47D0-99D4-25899F32B180}"/>
            </a:ext>
            <a:ext uri="{147F2762-F138-4A5C-976F-8EAC2B608ADB}">
              <a16:predDERef xmlns:a16="http://schemas.microsoft.com/office/drawing/2014/main" pred="{4FE9CD18-A6E7-28D7-86B1-18410FE24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2938700"/>
          <a:ext cx="2762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339278</xdr:colOff>
      <xdr:row>13</xdr:row>
      <xdr:rowOff>156484</xdr:rowOff>
    </xdr:from>
    <xdr:to>
      <xdr:col>7</xdr:col>
      <xdr:colOff>689753</xdr:colOff>
      <xdr:row>13</xdr:row>
      <xdr:rowOff>464946</xdr:rowOff>
    </xdr:to>
    <xdr:sp macro="" textlink="">
      <xdr:nvSpPr>
        <xdr:cNvPr id="20" name="Ellipse 19">
          <a:extLst>
            <a:ext uri="{FF2B5EF4-FFF2-40B4-BE49-F238E27FC236}">
              <a16:creationId xmlns:a16="http://schemas.microsoft.com/office/drawing/2014/main" id="{D0850A23-A06D-4102-8870-531FAB4DE97A}"/>
            </a:ext>
          </a:extLst>
        </xdr:cNvPr>
        <xdr:cNvSpPr/>
      </xdr:nvSpPr>
      <xdr:spPr>
        <a:xfrm>
          <a:off x="8922480" y="7797888"/>
          <a:ext cx="350475" cy="308462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445519</xdr:colOff>
      <xdr:row>13</xdr:row>
      <xdr:rowOff>139632</xdr:rowOff>
    </xdr:from>
    <xdr:to>
      <xdr:col>8</xdr:col>
      <xdr:colOff>805519</xdr:colOff>
      <xdr:row>13</xdr:row>
      <xdr:rowOff>453223</xdr:rowOff>
    </xdr:to>
    <xdr:sp macro="" textlink="">
      <xdr:nvSpPr>
        <xdr:cNvPr id="25" name="Ellipse 24">
          <a:extLst>
            <a:ext uri="{FF2B5EF4-FFF2-40B4-BE49-F238E27FC236}">
              <a16:creationId xmlns:a16="http://schemas.microsoft.com/office/drawing/2014/main" id="{A56698BC-A538-48C2-9AD5-40E6E220C02E}"/>
            </a:ext>
          </a:extLst>
        </xdr:cNvPr>
        <xdr:cNvSpPr/>
      </xdr:nvSpPr>
      <xdr:spPr>
        <a:xfrm>
          <a:off x="10077541" y="7781036"/>
          <a:ext cx="360000" cy="313591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327554</xdr:colOff>
      <xdr:row>13</xdr:row>
      <xdr:rowOff>149157</xdr:rowOff>
    </xdr:from>
    <xdr:to>
      <xdr:col>6</xdr:col>
      <xdr:colOff>687554</xdr:colOff>
      <xdr:row>13</xdr:row>
      <xdr:rowOff>462749</xdr:rowOff>
    </xdr:to>
    <xdr:sp macro="" textlink="">
      <xdr:nvSpPr>
        <xdr:cNvPr id="26" name="Ellipse 25">
          <a:extLst>
            <a:ext uri="{FF2B5EF4-FFF2-40B4-BE49-F238E27FC236}">
              <a16:creationId xmlns:a16="http://schemas.microsoft.com/office/drawing/2014/main" id="{D946459D-AABF-4832-ABF1-332965C735CC}"/>
            </a:ext>
          </a:extLst>
        </xdr:cNvPr>
        <xdr:cNvSpPr/>
      </xdr:nvSpPr>
      <xdr:spPr>
        <a:xfrm>
          <a:off x="7861936" y="7790561"/>
          <a:ext cx="360000" cy="313592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4</xdr:col>
      <xdr:colOff>313931</xdr:colOff>
      <xdr:row>92</xdr:row>
      <xdr:rowOff>15887</xdr:rowOff>
    </xdr:from>
    <xdr:to>
      <xdr:col>4</xdr:col>
      <xdr:colOff>1519718</xdr:colOff>
      <xdr:row>92</xdr:row>
      <xdr:rowOff>1400972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5565C917-CD86-9CD6-4ACE-19106A9DE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657920" y="50202291"/>
          <a:ext cx="1205787" cy="13850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663818</xdr:colOff>
      <xdr:row>7</xdr:row>
      <xdr:rowOff>0</xdr:rowOff>
    </xdr:from>
    <xdr:to>
      <xdr:col>6</xdr:col>
      <xdr:colOff>1023818</xdr:colOff>
      <xdr:row>7</xdr:row>
      <xdr:rowOff>0</xdr:rowOff>
    </xdr:to>
    <xdr:sp macro="" textlink="">
      <xdr:nvSpPr>
        <xdr:cNvPr id="2" name="Ellipse 1">
          <a:extLst>
            <a:ext uri="{FF2B5EF4-FFF2-40B4-BE49-F238E27FC236}">
              <a16:creationId xmlns:a16="http://schemas.microsoft.com/office/drawing/2014/main" id="{B0839C4E-8877-4906-831A-ACFCDE98B0C0}"/>
            </a:ext>
          </a:extLst>
        </xdr:cNvPr>
        <xdr:cNvSpPr/>
      </xdr:nvSpPr>
      <xdr:spPr>
        <a:xfrm>
          <a:off x="23009468" y="1857375"/>
          <a:ext cx="360000" cy="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124810</xdr:colOff>
      <xdr:row>30</xdr:row>
      <xdr:rowOff>151087</xdr:rowOff>
    </xdr:from>
    <xdr:to>
      <xdr:col>3</xdr:col>
      <xdr:colOff>310548</xdr:colOff>
      <xdr:row>30</xdr:row>
      <xdr:rowOff>332062</xdr:rowOff>
    </xdr:to>
    <xdr:pic>
      <xdr:nvPicPr>
        <xdr:cNvPr id="3" name="image8.png">
          <a:extLst>
            <a:ext uri="{FF2B5EF4-FFF2-40B4-BE49-F238E27FC236}">
              <a16:creationId xmlns:a16="http://schemas.microsoft.com/office/drawing/2014/main" id="{74E5BE8C-616B-404B-BF7F-2C9A9CA1A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1689" y="12467897"/>
          <a:ext cx="185738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118241</xdr:colOff>
      <xdr:row>36</xdr:row>
      <xdr:rowOff>335018</xdr:rowOff>
    </xdr:from>
    <xdr:to>
      <xdr:col>3</xdr:col>
      <xdr:colOff>375415</xdr:colOff>
      <xdr:row>37</xdr:row>
      <xdr:rowOff>152072</xdr:rowOff>
    </xdr:to>
    <xdr:pic>
      <xdr:nvPicPr>
        <xdr:cNvPr id="4" name="image4.png">
          <a:extLst>
            <a:ext uri="{FF2B5EF4-FFF2-40B4-BE49-F238E27FC236}">
              <a16:creationId xmlns:a16="http://schemas.microsoft.com/office/drawing/2014/main" id="{827C7E6C-3A21-4080-BD26-108D72526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345120" y="15292552"/>
          <a:ext cx="257174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137948</xdr:colOff>
      <xdr:row>41</xdr:row>
      <xdr:rowOff>394137</xdr:rowOff>
    </xdr:from>
    <xdr:to>
      <xdr:col>3</xdr:col>
      <xdr:colOff>323686</xdr:colOff>
      <xdr:row>42</xdr:row>
      <xdr:rowOff>134991</xdr:rowOff>
    </xdr:to>
    <xdr:pic>
      <xdr:nvPicPr>
        <xdr:cNvPr id="5" name="image8.png">
          <a:extLst>
            <a:ext uri="{FF2B5EF4-FFF2-40B4-BE49-F238E27FC236}">
              <a16:creationId xmlns:a16="http://schemas.microsoft.com/office/drawing/2014/main" id="{8EDF6C84-48D6-473E-8E93-EB9106E42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4827" y="17552275"/>
          <a:ext cx="185738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118241</xdr:colOff>
      <xdr:row>45</xdr:row>
      <xdr:rowOff>289033</xdr:rowOff>
    </xdr:from>
    <xdr:to>
      <xdr:col>3</xdr:col>
      <xdr:colOff>375415</xdr:colOff>
      <xdr:row>46</xdr:row>
      <xdr:rowOff>106088</xdr:rowOff>
    </xdr:to>
    <xdr:pic>
      <xdr:nvPicPr>
        <xdr:cNvPr id="6" name="image4.png">
          <a:extLst>
            <a:ext uri="{FF2B5EF4-FFF2-40B4-BE49-F238E27FC236}">
              <a16:creationId xmlns:a16="http://schemas.microsoft.com/office/drawing/2014/main" id="{E26D97CE-7AC1-4028-B7C9-8118D877B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345120" y="19207654"/>
          <a:ext cx="257174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124810</xdr:colOff>
      <xdr:row>51</xdr:row>
      <xdr:rowOff>170792</xdr:rowOff>
    </xdr:from>
    <xdr:to>
      <xdr:col>3</xdr:col>
      <xdr:colOff>310548</xdr:colOff>
      <xdr:row>51</xdr:row>
      <xdr:rowOff>351767</xdr:rowOff>
    </xdr:to>
    <xdr:pic>
      <xdr:nvPicPr>
        <xdr:cNvPr id="7" name="image8.png">
          <a:extLst>
            <a:ext uri="{FF2B5EF4-FFF2-40B4-BE49-F238E27FC236}">
              <a16:creationId xmlns:a16="http://schemas.microsoft.com/office/drawing/2014/main" id="{DADD3D45-63B4-4A31-A910-68FED772B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1689" y="21730137"/>
          <a:ext cx="185738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144517</xdr:colOff>
      <xdr:row>53</xdr:row>
      <xdr:rowOff>111673</xdr:rowOff>
    </xdr:from>
    <xdr:to>
      <xdr:col>3</xdr:col>
      <xdr:colOff>437887</xdr:colOff>
      <xdr:row>53</xdr:row>
      <xdr:rowOff>316778</xdr:rowOff>
    </xdr:to>
    <xdr:pic>
      <xdr:nvPicPr>
        <xdr:cNvPr id="10" name="image12.png">
          <a:extLst>
            <a:ext uri="{FF2B5EF4-FFF2-40B4-BE49-F238E27FC236}">
              <a16:creationId xmlns:a16="http://schemas.microsoft.com/office/drawing/2014/main" id="{EFB9B7E7-ABEB-4304-A07A-A4434533BBC4}"/>
            </a:ext>
            <a:ext uri="{147F2762-F138-4A5C-976F-8EAC2B608ADB}">
              <a16:predDERef xmlns:a16="http://schemas.microsoft.com/office/drawing/2014/main" pred="{F5C006CC-9AAF-4CF6-8877-6BC9D3BD0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373367" y="21038098"/>
          <a:ext cx="293370" cy="20510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93"/>
  <sheetViews>
    <sheetView tabSelected="1" view="pageBreakPreview" topLeftCell="A43" zoomScale="85" zoomScaleNormal="85" zoomScaleSheetLayoutView="85" workbookViewId="0">
      <selection activeCell="H26" sqref="H26"/>
    </sheetView>
  </sheetViews>
  <sheetFormatPr baseColWidth="10" defaultColWidth="9.140625" defaultRowHeight="15"/>
  <cols>
    <col min="1" max="1" width="24.140625" customWidth="1"/>
    <col min="2" max="2" width="6.28515625" customWidth="1"/>
    <col min="3" max="3" width="7.7109375" bestFit="1" customWidth="1"/>
    <col min="4" max="4" width="38.28515625" style="8" customWidth="1"/>
    <col min="5" max="5" width="26.42578125" style="8" customWidth="1"/>
    <col min="6" max="6" width="10.140625" customWidth="1"/>
    <col min="7" max="7" width="15.7109375" style="11" customWidth="1"/>
    <col min="8" max="8" width="16.28515625" style="11" customWidth="1"/>
    <col min="9" max="10" width="18.42578125" style="11" customWidth="1"/>
    <col min="11" max="11" width="15.7109375" style="11" customWidth="1"/>
    <col min="12" max="14" width="9.42578125" customWidth="1"/>
    <col min="15" max="15" width="50.85546875" customWidth="1"/>
    <col min="16" max="17" width="0" hidden="1" customWidth="1"/>
  </cols>
  <sheetData>
    <row r="1" spans="1:17" ht="28.5">
      <c r="A1" s="314" t="s">
        <v>0</v>
      </c>
      <c r="B1" s="315"/>
      <c r="C1" s="315"/>
      <c r="D1" s="315"/>
      <c r="E1" s="315"/>
      <c r="F1" s="315"/>
      <c r="G1" s="315"/>
      <c r="H1" s="315"/>
      <c r="I1" s="315"/>
      <c r="J1" s="315"/>
      <c r="K1" s="316"/>
      <c r="L1" s="319" t="s">
        <v>1</v>
      </c>
      <c r="M1" s="320"/>
    </row>
    <row r="2" spans="1:17" ht="29.25" thickBot="1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24"/>
      <c r="M2" s="24"/>
      <c r="N2" s="24"/>
    </row>
    <row r="3" spans="1:17" s="11" customFormat="1" ht="41.25" customHeight="1" thickBot="1">
      <c r="A3" s="206" t="s">
        <v>2</v>
      </c>
      <c r="B3" s="207" t="s">
        <v>3</v>
      </c>
      <c r="C3" s="207" t="s">
        <v>4</v>
      </c>
      <c r="D3" s="209" t="s">
        <v>5</v>
      </c>
      <c r="E3" s="207" t="s">
        <v>6</v>
      </c>
      <c r="F3" s="207" t="s">
        <v>7</v>
      </c>
      <c r="G3" s="207" t="s">
        <v>8</v>
      </c>
      <c r="H3" s="204" t="s">
        <v>9</v>
      </c>
      <c r="I3" s="211"/>
      <c r="J3" s="211"/>
      <c r="K3" s="211"/>
      <c r="L3" s="317" t="s">
        <v>10</v>
      </c>
      <c r="M3" s="317"/>
      <c r="N3" s="145" t="str" cm="1">
        <f t="array" ref="N3">_xlfn.IFS(Q3=Q2,"No",Q3&lt;&gt;Q2,Q3)</f>
        <v>No</v>
      </c>
      <c r="P3" s="11">
        <f>POWER(COUNTIF(L3,"CONFORMITE")-1,2)</f>
        <v>0</v>
      </c>
      <c r="Q3" s="11">
        <f>SUM($P$3:P3)</f>
        <v>0</v>
      </c>
    </row>
    <row r="4" spans="1:17" ht="35.25" customHeight="1">
      <c r="A4" s="48" t="s">
        <v>11</v>
      </c>
      <c r="B4" s="34" t="s">
        <v>12</v>
      </c>
      <c r="C4" s="34" t="s">
        <v>12</v>
      </c>
      <c r="D4" s="49" t="s">
        <v>13</v>
      </c>
      <c r="E4" s="34" t="s">
        <v>12</v>
      </c>
      <c r="F4" s="34" t="s">
        <v>12</v>
      </c>
      <c r="G4" s="60" t="s">
        <v>14</v>
      </c>
      <c r="H4" s="66" t="s">
        <v>15</v>
      </c>
      <c r="K4" s="212"/>
      <c r="L4" s="94" t="s">
        <v>16</v>
      </c>
      <c r="M4" s="172" t="s">
        <v>17</v>
      </c>
      <c r="N4" s="144" cm="1">
        <f t="array" ref="N4">_xlfn.IFS(Q4=Q3,"No",Q4&lt;&gt;Q3,Q4)</f>
        <v>1</v>
      </c>
      <c r="P4" s="11">
        <f t="shared" ref="P4:P62" si="0">POWER(COUNTIF(L4,"CONFORMITE")-1,2)</f>
        <v>1</v>
      </c>
      <c r="Q4" s="11">
        <f>SUM($P$3:P4)</f>
        <v>1</v>
      </c>
    </row>
    <row r="5" spans="1:17" ht="35.25" customHeight="1" thickBot="1">
      <c r="A5" s="81" t="s">
        <v>11</v>
      </c>
      <c r="B5" s="14">
        <v>1</v>
      </c>
      <c r="C5" s="14" t="s">
        <v>12</v>
      </c>
      <c r="D5" s="82" t="s">
        <v>18</v>
      </c>
      <c r="E5" s="14" t="s">
        <v>12</v>
      </c>
      <c r="F5" s="14" t="s">
        <v>12</v>
      </c>
      <c r="G5" s="146" t="s">
        <v>19</v>
      </c>
      <c r="H5" s="147" t="s">
        <v>20</v>
      </c>
      <c r="I5" s="213"/>
      <c r="K5" s="212"/>
      <c r="L5" s="148" t="s">
        <v>16</v>
      </c>
      <c r="M5" s="165" t="s">
        <v>17</v>
      </c>
      <c r="N5" s="149" cm="1">
        <f t="array" ref="N5">_xlfn.IFS(Q5=Q4,"No",Q5&lt;&gt;Q4,Q5)</f>
        <v>2</v>
      </c>
      <c r="P5" s="11">
        <f t="shared" si="0"/>
        <v>1</v>
      </c>
      <c r="Q5" s="11">
        <f>SUM($P$3:P5)</f>
        <v>2</v>
      </c>
    </row>
    <row r="6" spans="1:17" s="11" customFormat="1" ht="58.5" customHeight="1" thickBot="1">
      <c r="A6" s="210" t="s">
        <v>2</v>
      </c>
      <c r="B6" s="206" t="s">
        <v>3</v>
      </c>
      <c r="C6" s="207" t="s">
        <v>4</v>
      </c>
      <c r="D6" s="209" t="s">
        <v>21</v>
      </c>
      <c r="E6" s="207" t="s">
        <v>6</v>
      </c>
      <c r="F6" s="207" t="s">
        <v>7</v>
      </c>
      <c r="G6" s="207" t="s">
        <v>22</v>
      </c>
      <c r="H6" s="207" t="s">
        <v>23</v>
      </c>
      <c r="I6" s="204" t="s">
        <v>24</v>
      </c>
      <c r="J6" s="214"/>
      <c r="K6" s="211"/>
      <c r="L6" s="304" t="s">
        <v>10</v>
      </c>
      <c r="M6" s="305"/>
      <c r="N6" s="145" t="str" cm="1">
        <f t="array" ref="N6">_xlfn.IFS(Q6=Q5,"No",Q6&lt;&gt;Q5,Q6)</f>
        <v>No</v>
      </c>
      <c r="P6" s="11">
        <f t="shared" si="0"/>
        <v>0</v>
      </c>
      <c r="Q6" s="11">
        <f>SUM($P$3:P6)</f>
        <v>2</v>
      </c>
    </row>
    <row r="7" spans="1:17" ht="99" customHeight="1">
      <c r="A7" s="56" t="s">
        <v>25</v>
      </c>
      <c r="B7" s="57" t="s">
        <v>12</v>
      </c>
      <c r="C7" s="34" t="s">
        <v>12</v>
      </c>
      <c r="D7" s="45" t="s">
        <v>26</v>
      </c>
      <c r="E7" s="34"/>
      <c r="F7" s="34" t="s">
        <v>12</v>
      </c>
      <c r="G7" s="58"/>
      <c r="H7" s="59"/>
      <c r="I7" s="67"/>
      <c r="J7" s="219"/>
      <c r="L7" s="94" t="s">
        <v>16</v>
      </c>
      <c r="M7" s="172" t="s">
        <v>17</v>
      </c>
      <c r="N7" s="144" cm="1">
        <f t="array" ref="N7">_xlfn.IFS(Q7=Q6,"No",Q7&lt;&gt;Q6,Q7)</f>
        <v>3</v>
      </c>
      <c r="P7" s="11">
        <f t="shared" si="0"/>
        <v>1</v>
      </c>
      <c r="Q7" s="11">
        <f>SUM($P$3:P7)</f>
        <v>3</v>
      </c>
    </row>
    <row r="8" spans="1:17" s="11" customFormat="1" ht="35.25" customHeight="1">
      <c r="A8" s="27" t="s">
        <v>25</v>
      </c>
      <c r="B8" s="25">
        <v>1</v>
      </c>
      <c r="C8" s="1" t="s">
        <v>12</v>
      </c>
      <c r="D8" s="6" t="s">
        <v>27</v>
      </c>
      <c r="E8" s="1" t="s">
        <v>12</v>
      </c>
      <c r="F8" s="1" t="s">
        <v>12</v>
      </c>
      <c r="G8" s="9">
        <v>1</v>
      </c>
      <c r="H8" s="5">
        <v>2</v>
      </c>
      <c r="I8" s="68">
        <v>3</v>
      </c>
      <c r="J8" s="217"/>
      <c r="K8" s="267"/>
      <c r="L8" s="28" t="s">
        <v>16</v>
      </c>
      <c r="M8" s="173" t="s">
        <v>17</v>
      </c>
      <c r="N8" s="143" cm="1">
        <f t="array" ref="N8">_xlfn.IFS(Q8=Q7,"No",Q8&lt;&gt;Q7,Q8)</f>
        <v>4</v>
      </c>
      <c r="P8" s="11">
        <f t="shared" si="0"/>
        <v>1</v>
      </c>
      <c r="Q8" s="11">
        <f>SUM($P$3:P8)</f>
        <v>4</v>
      </c>
    </row>
    <row r="9" spans="1:17" ht="35.25" customHeight="1">
      <c r="A9" s="27" t="s">
        <v>25</v>
      </c>
      <c r="B9" s="25">
        <v>2</v>
      </c>
      <c r="C9" s="1" t="s">
        <v>12</v>
      </c>
      <c r="D9" s="6" t="s">
        <v>28</v>
      </c>
      <c r="E9" s="1" t="s">
        <v>12</v>
      </c>
      <c r="F9" s="1" t="s">
        <v>12</v>
      </c>
      <c r="G9" s="9" t="s">
        <v>29</v>
      </c>
      <c r="H9" s="5" t="s">
        <v>30</v>
      </c>
      <c r="I9" s="68" t="s">
        <v>31</v>
      </c>
      <c r="J9" s="217"/>
      <c r="K9" s="268"/>
      <c r="L9" s="28" t="s">
        <v>16</v>
      </c>
      <c r="M9" s="173" t="s">
        <v>17</v>
      </c>
      <c r="N9" s="143" cm="1">
        <f t="array" ref="N9">_xlfn.IFS(Q9=Q8,"No",Q9&lt;&gt;Q8,Q9)</f>
        <v>5</v>
      </c>
      <c r="P9" s="11">
        <f t="shared" si="0"/>
        <v>1</v>
      </c>
      <c r="Q9" s="11">
        <f>SUM($P$3:P9)</f>
        <v>5</v>
      </c>
    </row>
    <row r="10" spans="1:17" ht="35.25" customHeight="1">
      <c r="A10" s="27" t="s">
        <v>25</v>
      </c>
      <c r="B10" s="25">
        <v>3</v>
      </c>
      <c r="C10" s="1" t="s">
        <v>12</v>
      </c>
      <c r="D10" s="6" t="s">
        <v>32</v>
      </c>
      <c r="E10" s="1" t="s">
        <v>12</v>
      </c>
      <c r="F10" s="1" t="s">
        <v>12</v>
      </c>
      <c r="G10" s="9" t="s">
        <v>33</v>
      </c>
      <c r="H10" s="5" t="s">
        <v>34</v>
      </c>
      <c r="I10" s="68" t="s">
        <v>35</v>
      </c>
      <c r="J10" s="217"/>
      <c r="K10" s="268"/>
      <c r="L10" s="28" t="s">
        <v>16</v>
      </c>
      <c r="M10" s="173" t="s">
        <v>17</v>
      </c>
      <c r="N10" s="143" cm="1">
        <f t="array" ref="N10">_xlfn.IFS(Q10=Q9,"No",Q10&lt;&gt;Q9,Q10)</f>
        <v>6</v>
      </c>
      <c r="P10" s="11">
        <f t="shared" si="0"/>
        <v>1</v>
      </c>
      <c r="Q10" s="11">
        <f>SUM($P$3:P10)</f>
        <v>6</v>
      </c>
    </row>
    <row r="11" spans="1:17" ht="35.25" customHeight="1">
      <c r="A11" s="27" t="s">
        <v>25</v>
      </c>
      <c r="B11" s="25">
        <v>4</v>
      </c>
      <c r="C11" s="1" t="s">
        <v>12</v>
      </c>
      <c r="D11" s="6" t="s">
        <v>36</v>
      </c>
      <c r="E11" s="1" t="s">
        <v>12</v>
      </c>
      <c r="F11" s="1" t="s">
        <v>12</v>
      </c>
      <c r="G11" s="9" t="s">
        <v>33</v>
      </c>
      <c r="H11" s="5" t="s">
        <v>34</v>
      </c>
      <c r="I11" s="68" t="s">
        <v>35</v>
      </c>
      <c r="J11" s="217"/>
      <c r="K11" s="268"/>
      <c r="L11" s="28" t="s">
        <v>16</v>
      </c>
      <c r="M11" s="173" t="s">
        <v>17</v>
      </c>
      <c r="N11" s="143" cm="1">
        <f t="array" ref="N11">_xlfn.IFS(Q11=Q10,"No",Q11&lt;&gt;Q10,Q11)</f>
        <v>7</v>
      </c>
      <c r="P11" s="11">
        <f t="shared" si="0"/>
        <v>1</v>
      </c>
      <c r="Q11" s="11">
        <f>SUM($P$3:P11)</f>
        <v>7</v>
      </c>
    </row>
    <row r="12" spans="1:17" ht="35.25" customHeight="1">
      <c r="A12" s="27" t="s">
        <v>25</v>
      </c>
      <c r="B12" s="25">
        <v>5</v>
      </c>
      <c r="C12" s="1"/>
      <c r="D12" s="6" t="s">
        <v>37</v>
      </c>
      <c r="E12" s="1" t="s">
        <v>12</v>
      </c>
      <c r="F12" s="1" t="s">
        <v>38</v>
      </c>
      <c r="G12" s="9">
        <v>760</v>
      </c>
      <c r="H12" s="5">
        <v>940</v>
      </c>
      <c r="I12" s="68">
        <v>940</v>
      </c>
      <c r="J12" s="217"/>
      <c r="K12" s="268"/>
      <c r="L12" s="28" t="s">
        <v>16</v>
      </c>
      <c r="M12" s="173" t="s">
        <v>17</v>
      </c>
      <c r="N12" s="143" cm="1">
        <f t="array" ref="N12">_xlfn.IFS(Q12=Q11,"No",Q12&lt;&gt;Q11,Q12)</f>
        <v>8</v>
      </c>
      <c r="O12" t="s">
        <v>39</v>
      </c>
      <c r="P12" s="11">
        <f t="shared" si="0"/>
        <v>1</v>
      </c>
      <c r="Q12" s="11">
        <f>SUM($P$3:P12)</f>
        <v>8</v>
      </c>
    </row>
    <row r="13" spans="1:17" ht="99" customHeight="1">
      <c r="A13" s="150" t="s">
        <v>25</v>
      </c>
      <c r="B13" s="151" t="s">
        <v>40</v>
      </c>
      <c r="C13" s="14" t="s">
        <v>12</v>
      </c>
      <c r="D13" s="152" t="s">
        <v>41</v>
      </c>
      <c r="E13" s="14"/>
      <c r="F13" s="14" t="s">
        <v>12</v>
      </c>
      <c r="G13" s="15"/>
      <c r="H13" s="153"/>
      <c r="I13" s="154"/>
      <c r="J13" s="217"/>
      <c r="K13" s="268"/>
      <c r="L13" s="148" t="s">
        <v>16</v>
      </c>
      <c r="M13" s="165" t="s">
        <v>17</v>
      </c>
      <c r="N13" s="149" cm="1">
        <f t="array" ref="N13">_xlfn.IFS(Q13=Q12,"No",Q13&lt;&gt;Q12,Q13)</f>
        <v>9</v>
      </c>
      <c r="P13" s="11">
        <f t="shared" si="0"/>
        <v>1</v>
      </c>
      <c r="Q13" s="11">
        <f>SUM($P$3:P13)</f>
        <v>9</v>
      </c>
    </row>
    <row r="14" spans="1:17" ht="48" thickBot="1">
      <c r="A14" s="181" t="s">
        <v>25</v>
      </c>
      <c r="B14" s="198">
        <v>18</v>
      </c>
      <c r="C14" s="12" t="s">
        <v>12</v>
      </c>
      <c r="D14" s="199" t="s">
        <v>42</v>
      </c>
      <c r="E14" s="12"/>
      <c r="F14" s="12" t="s">
        <v>12</v>
      </c>
      <c r="G14" s="200"/>
      <c r="H14" s="201"/>
      <c r="I14" s="202"/>
      <c r="J14" s="217"/>
      <c r="K14" s="268"/>
      <c r="L14" s="148" t="s">
        <v>16</v>
      </c>
      <c r="M14" s="165" t="s">
        <v>17</v>
      </c>
      <c r="N14" s="149" cm="1">
        <f t="array" ref="N14">_xlfn.IFS(Q14=Q13,"No",Q14&lt;&gt;Q13,Q14)</f>
        <v>10</v>
      </c>
      <c r="P14" s="11">
        <f t="shared" ref="P14:P15" si="1">POWER(COUNTIF(L14,"CONFORMITE")-1,2)</f>
        <v>1</v>
      </c>
      <c r="Q14" s="11">
        <f>SUM($P$3:P14)</f>
        <v>10</v>
      </c>
    </row>
    <row r="15" spans="1:17" ht="42.75" thickBot="1">
      <c r="A15" s="210" t="s">
        <v>2</v>
      </c>
      <c r="B15" s="206" t="s">
        <v>3</v>
      </c>
      <c r="C15" s="207" t="s">
        <v>4</v>
      </c>
      <c r="D15" s="209" t="s">
        <v>5</v>
      </c>
      <c r="E15" s="207" t="s">
        <v>6</v>
      </c>
      <c r="F15" s="207" t="s">
        <v>7</v>
      </c>
      <c r="G15" s="207" t="s">
        <v>22</v>
      </c>
      <c r="H15" s="207" t="s">
        <v>23</v>
      </c>
      <c r="I15" s="204" t="s">
        <v>24</v>
      </c>
      <c r="J15" s="214"/>
      <c r="K15" s="211"/>
      <c r="L15" s="304" t="s">
        <v>10</v>
      </c>
      <c r="M15" s="318"/>
      <c r="N15" s="149" t="str" cm="1">
        <f t="array" ref="N15">_xlfn.IFS(Q15=Q14,"No",Q15&lt;&gt;Q14,Q15)</f>
        <v>No</v>
      </c>
      <c r="P15" s="11">
        <f t="shared" si="1"/>
        <v>0</v>
      </c>
      <c r="Q15" s="11">
        <f>SUM($P$3:P15)</f>
        <v>10</v>
      </c>
    </row>
    <row r="16" spans="1:17" ht="41.25" customHeight="1">
      <c r="A16" s="155" t="s">
        <v>43</v>
      </c>
      <c r="B16" s="94">
        <v>6</v>
      </c>
      <c r="C16" s="34" t="s">
        <v>12</v>
      </c>
      <c r="D16" s="321" t="s">
        <v>44</v>
      </c>
      <c r="E16" s="322"/>
      <c r="F16" s="34" t="s">
        <v>12</v>
      </c>
      <c r="G16" s="46">
        <v>167</v>
      </c>
      <c r="H16" s="47">
        <v>100</v>
      </c>
      <c r="I16" s="69">
        <v>176</v>
      </c>
      <c r="J16" s="214"/>
      <c r="K16" s="211"/>
      <c r="L16" s="94" t="s">
        <v>16</v>
      </c>
      <c r="M16" s="172" t="s">
        <v>17</v>
      </c>
      <c r="N16" s="144" cm="1">
        <f t="array" ref="N16">_xlfn.IFS(Q16=Q15,"No",Q16&lt;&gt;Q15,Q16)</f>
        <v>11</v>
      </c>
      <c r="P16" s="11">
        <f t="shared" si="0"/>
        <v>1</v>
      </c>
      <c r="Q16" s="11">
        <f>SUM($P$3:P16)</f>
        <v>11</v>
      </c>
    </row>
    <row r="17" spans="1:18" s="11" customFormat="1" ht="80.25" customHeight="1">
      <c r="A17" s="56" t="s">
        <v>43</v>
      </c>
      <c r="B17" s="33">
        <v>19</v>
      </c>
      <c r="C17" s="1" t="s">
        <v>12</v>
      </c>
      <c r="D17" s="31" t="s">
        <v>45</v>
      </c>
      <c r="E17" s="35"/>
      <c r="F17" s="1" t="s">
        <v>12</v>
      </c>
      <c r="G17" s="36">
        <v>2</v>
      </c>
      <c r="H17" s="38">
        <v>1</v>
      </c>
      <c r="I17" s="68">
        <v>1</v>
      </c>
      <c r="J17" s="217"/>
      <c r="K17" s="244"/>
      <c r="L17" s="28" t="s">
        <v>16</v>
      </c>
      <c r="M17" s="173" t="s">
        <v>17</v>
      </c>
      <c r="N17" s="143" cm="1">
        <f t="array" ref="N17">_xlfn.IFS(Q17=Q16,"No",Q17&lt;&gt;Q16,Q17)</f>
        <v>12</v>
      </c>
      <c r="P17" s="11">
        <f t="shared" si="0"/>
        <v>1</v>
      </c>
      <c r="Q17" s="11">
        <f>SUM($P$3:P17)</f>
        <v>12</v>
      </c>
    </row>
    <row r="18" spans="1:18" ht="77.25" customHeight="1">
      <c r="A18" s="27" t="s">
        <v>43</v>
      </c>
      <c r="B18" s="33">
        <v>20</v>
      </c>
      <c r="C18" s="1" t="s">
        <v>12</v>
      </c>
      <c r="D18" s="31" t="s">
        <v>46</v>
      </c>
      <c r="E18" s="31"/>
      <c r="F18" s="1" t="s">
        <v>12</v>
      </c>
      <c r="G18" s="36">
        <v>2</v>
      </c>
      <c r="H18" s="38">
        <v>1</v>
      </c>
      <c r="I18" s="68">
        <v>1</v>
      </c>
      <c r="J18" s="217"/>
      <c r="K18" s="244"/>
      <c r="L18" s="28" t="s">
        <v>16</v>
      </c>
      <c r="M18" s="173" t="s">
        <v>17</v>
      </c>
      <c r="N18" s="143" cm="1">
        <f t="array" ref="N18">_xlfn.IFS(Q18=Q17,"No",Q18&lt;&gt;Q17,Q18)</f>
        <v>13</v>
      </c>
      <c r="P18" s="11">
        <f t="shared" si="0"/>
        <v>1</v>
      </c>
      <c r="Q18" s="11">
        <f>SUM($P$3:P18)</f>
        <v>13</v>
      </c>
    </row>
    <row r="19" spans="1:18" ht="35.25" customHeight="1">
      <c r="A19" s="27" t="s">
        <v>43</v>
      </c>
      <c r="B19" s="25" t="s">
        <v>47</v>
      </c>
      <c r="C19" s="1" t="s">
        <v>12</v>
      </c>
      <c r="D19" s="31" t="s">
        <v>48</v>
      </c>
      <c r="E19" s="1" t="s">
        <v>12</v>
      </c>
      <c r="F19" s="1" t="s">
        <v>12</v>
      </c>
      <c r="G19" s="37" t="s">
        <v>49</v>
      </c>
      <c r="H19" s="39" t="s">
        <v>50</v>
      </c>
      <c r="I19" s="70" t="s">
        <v>51</v>
      </c>
      <c r="J19" s="218"/>
      <c r="K19" s="244"/>
      <c r="L19" s="28" t="s">
        <v>16</v>
      </c>
      <c r="M19" s="173" t="s">
        <v>17</v>
      </c>
      <c r="N19" s="143" cm="1">
        <f t="array" ref="N19">_xlfn.IFS(Q19=Q18,"No",Q19&lt;&gt;Q18,Q19)</f>
        <v>14</v>
      </c>
      <c r="O19" t="s">
        <v>52</v>
      </c>
      <c r="P19" s="11">
        <f t="shared" si="0"/>
        <v>1</v>
      </c>
      <c r="Q19" s="11">
        <f>SUM($P$3:P19)</f>
        <v>14</v>
      </c>
    </row>
    <row r="20" spans="1:18" ht="35.25" customHeight="1">
      <c r="A20" s="27" t="s">
        <v>43</v>
      </c>
      <c r="B20" s="25" t="s">
        <v>53</v>
      </c>
      <c r="C20" s="1" t="s">
        <v>12</v>
      </c>
      <c r="D20" s="31" t="s">
        <v>54</v>
      </c>
      <c r="E20" s="1" t="s">
        <v>12</v>
      </c>
      <c r="F20" s="1" t="s">
        <v>12</v>
      </c>
      <c r="G20" s="37" t="s">
        <v>55</v>
      </c>
      <c r="H20" s="39" t="s">
        <v>56</v>
      </c>
      <c r="I20" s="70" t="s">
        <v>57</v>
      </c>
      <c r="J20" s="218"/>
      <c r="K20" s="244"/>
      <c r="L20" s="28" t="s">
        <v>16</v>
      </c>
      <c r="M20" s="173" t="s">
        <v>17</v>
      </c>
      <c r="N20" s="143" cm="1">
        <f t="array" ref="N20">_xlfn.IFS(Q20=Q19,"No",Q20&lt;&gt;Q19,Q20)</f>
        <v>15</v>
      </c>
      <c r="O20" s="269" t="s">
        <v>58</v>
      </c>
      <c r="P20" s="11">
        <f t="shared" si="0"/>
        <v>1</v>
      </c>
      <c r="Q20" s="11">
        <f>SUM($P$3:P20)</f>
        <v>15</v>
      </c>
    </row>
    <row r="21" spans="1:18" ht="118.5" customHeight="1" thickBot="1">
      <c r="A21" s="150" t="s">
        <v>43</v>
      </c>
      <c r="B21" s="151">
        <v>4</v>
      </c>
      <c r="C21" s="14" t="s">
        <v>12</v>
      </c>
      <c r="D21" s="82" t="s">
        <v>59</v>
      </c>
      <c r="E21" s="82"/>
      <c r="F21" s="83"/>
      <c r="G21" s="260">
        <v>985</v>
      </c>
      <c r="H21" s="261">
        <v>991</v>
      </c>
      <c r="I21" s="154">
        <v>991</v>
      </c>
      <c r="J21" s="217"/>
      <c r="K21" s="244"/>
      <c r="L21" s="28" t="s">
        <v>16</v>
      </c>
      <c r="M21" s="173" t="s">
        <v>17</v>
      </c>
      <c r="N21" s="143" cm="1">
        <f t="array" ref="N21">_xlfn.IFS(Q21=Q20,"No",Q21&lt;&gt;Q20,Q21)</f>
        <v>16</v>
      </c>
      <c r="P21" s="11">
        <f t="shared" si="0"/>
        <v>1</v>
      </c>
      <c r="Q21" s="11">
        <f>SUM($P$3:P21)</f>
        <v>16</v>
      </c>
    </row>
    <row r="22" spans="1:18" ht="153.75" customHeight="1" thickBot="1">
      <c r="A22" s="262" t="s">
        <v>43</v>
      </c>
      <c r="B22" s="263">
        <v>11</v>
      </c>
      <c r="C22" s="264" t="s">
        <v>12</v>
      </c>
      <c r="D22" s="265" t="s">
        <v>60</v>
      </c>
      <c r="E22" s="265"/>
      <c r="F22" s="266"/>
      <c r="G22" s="270" t="s">
        <v>61</v>
      </c>
      <c r="H22" s="271" t="s">
        <v>62</v>
      </c>
      <c r="I22" s="272" t="s">
        <v>62</v>
      </c>
      <c r="J22" s="218"/>
      <c r="K22" s="244"/>
      <c r="L22" s="183" t="s">
        <v>16</v>
      </c>
      <c r="M22" s="184" t="s">
        <v>17</v>
      </c>
      <c r="N22" s="185" cm="1">
        <f t="array" ref="N22">_xlfn.IFS(Q22=Q21,"No",Q22&lt;&gt;Q21,Q22)</f>
        <v>17</v>
      </c>
      <c r="P22" s="11">
        <f t="shared" si="0"/>
        <v>1</v>
      </c>
      <c r="Q22" s="11">
        <f>SUM($P$3:P22)</f>
        <v>17</v>
      </c>
    </row>
    <row r="23" spans="1:18" ht="41.25" customHeight="1" thickTop="1" thickBot="1">
      <c r="A23" s="206" t="s">
        <v>2</v>
      </c>
      <c r="B23" s="207" t="s">
        <v>3</v>
      </c>
      <c r="C23" s="207" t="s">
        <v>4</v>
      </c>
      <c r="D23" s="209" t="s">
        <v>5</v>
      </c>
      <c r="E23" s="207" t="s">
        <v>6</v>
      </c>
      <c r="F23" s="207" t="s">
        <v>7</v>
      </c>
      <c r="G23" s="273" t="s">
        <v>22</v>
      </c>
      <c r="H23" s="273" t="s">
        <v>63</v>
      </c>
      <c r="I23" s="273" t="s">
        <v>64</v>
      </c>
      <c r="J23" s="273" t="s">
        <v>65</v>
      </c>
      <c r="K23" s="274" t="s">
        <v>66</v>
      </c>
      <c r="L23" s="312" t="s">
        <v>10</v>
      </c>
      <c r="M23" s="313"/>
      <c r="N23" s="180" t="str" cm="1">
        <f t="array" ref="N23">_xlfn.IFS(Q23=Q22,"No",Q23&lt;&gt;Q22,Q23)</f>
        <v>No</v>
      </c>
      <c r="P23" s="11">
        <f t="shared" si="0"/>
        <v>0</v>
      </c>
      <c r="Q23" s="11">
        <f>SUM($P$3:P23)</f>
        <v>17</v>
      </c>
    </row>
    <row r="24" spans="1:18" ht="41.25" customHeight="1">
      <c r="A24" s="48" t="s">
        <v>43</v>
      </c>
      <c r="B24" s="34" t="s">
        <v>12</v>
      </c>
      <c r="C24" s="34" t="s">
        <v>12</v>
      </c>
      <c r="D24" s="49" t="s">
        <v>67</v>
      </c>
      <c r="E24" s="34" t="s">
        <v>12</v>
      </c>
      <c r="F24" s="50" t="s">
        <v>12</v>
      </c>
      <c r="G24" s="86" t="s">
        <v>68</v>
      </c>
      <c r="H24" s="87" t="s">
        <v>69</v>
      </c>
      <c r="I24" s="88" t="s">
        <v>70</v>
      </c>
      <c r="J24" s="88" t="s">
        <v>70</v>
      </c>
      <c r="K24" s="89" t="s">
        <v>69</v>
      </c>
      <c r="L24" s="94" t="s">
        <v>16</v>
      </c>
      <c r="M24" s="172" t="s">
        <v>17</v>
      </c>
      <c r="N24" s="144" cm="1">
        <f t="array" ref="N24">_xlfn.IFS(Q24=Q23,"No",Q24&lt;&gt;Q23,Q24)</f>
        <v>18</v>
      </c>
      <c r="P24" s="11">
        <f t="shared" si="0"/>
        <v>1</v>
      </c>
      <c r="Q24" s="11">
        <f>SUM($P$3:P24)</f>
        <v>18</v>
      </c>
    </row>
    <row r="25" spans="1:18" s="11" customFormat="1" ht="35.25" customHeight="1">
      <c r="A25" s="48" t="s">
        <v>43</v>
      </c>
      <c r="B25" s="34">
        <v>3</v>
      </c>
      <c r="C25" s="34" t="s">
        <v>12</v>
      </c>
      <c r="D25" s="49" t="s">
        <v>71</v>
      </c>
      <c r="E25" s="34" t="s">
        <v>12</v>
      </c>
      <c r="F25" s="258" t="s">
        <v>72</v>
      </c>
      <c r="G25" s="86">
        <v>80</v>
      </c>
      <c r="H25" s="87" t="s">
        <v>73</v>
      </c>
      <c r="I25" s="88">
        <v>89</v>
      </c>
      <c r="J25" s="88" t="s">
        <v>74</v>
      </c>
      <c r="K25" s="89">
        <v>80</v>
      </c>
      <c r="L25" s="28" t="s">
        <v>16</v>
      </c>
      <c r="M25" s="173" t="s">
        <v>17</v>
      </c>
      <c r="N25" s="143" cm="1">
        <f t="array" ref="N25">_xlfn.IFS(Q25=Q24,"No",Q25&lt;&gt;Q24,Q25)</f>
        <v>19</v>
      </c>
      <c r="O25"/>
      <c r="P25" s="11">
        <f t="shared" si="0"/>
        <v>1</v>
      </c>
      <c r="Q25" s="11">
        <f>SUM($P$3:P25)</f>
        <v>19</v>
      </c>
      <c r="R25"/>
    </row>
    <row r="26" spans="1:18" ht="35.25" customHeight="1">
      <c r="A26" s="26" t="s">
        <v>43</v>
      </c>
      <c r="B26" s="1">
        <v>3</v>
      </c>
      <c r="C26" s="34" t="s">
        <v>12</v>
      </c>
      <c r="D26" s="31" t="s">
        <v>71</v>
      </c>
      <c r="E26" s="1" t="s">
        <v>12</v>
      </c>
      <c r="F26" s="2" t="s">
        <v>75</v>
      </c>
      <c r="G26" s="86" t="s">
        <v>76</v>
      </c>
      <c r="H26" s="87" t="s">
        <v>73</v>
      </c>
      <c r="I26" s="88" t="s">
        <v>76</v>
      </c>
      <c r="J26" s="88" t="s">
        <v>76</v>
      </c>
      <c r="K26" s="89" t="s">
        <v>76</v>
      </c>
      <c r="L26" s="28" t="s">
        <v>16</v>
      </c>
      <c r="M26" s="173" t="s">
        <v>17</v>
      </c>
      <c r="N26" s="143" cm="1">
        <f t="array" ref="N26">_xlfn.IFS(Q26=Q25,"No",Q26&lt;&gt;Q25,Q26)</f>
        <v>20</v>
      </c>
      <c r="P26" s="11">
        <f t="shared" si="0"/>
        <v>1</v>
      </c>
      <c r="Q26" s="11">
        <f>SUM($P$3:P26)</f>
        <v>20</v>
      </c>
    </row>
    <row r="27" spans="1:18" ht="49.5" customHeight="1">
      <c r="A27" s="81" t="s">
        <v>43</v>
      </c>
      <c r="B27" s="14">
        <v>3</v>
      </c>
      <c r="C27" s="72" t="s">
        <v>12</v>
      </c>
      <c r="D27" s="82" t="s">
        <v>77</v>
      </c>
      <c r="E27" s="14" t="s">
        <v>12</v>
      </c>
      <c r="F27" s="83" t="s">
        <v>78</v>
      </c>
      <c r="G27" s="177" t="s">
        <v>79</v>
      </c>
      <c r="H27" s="176" t="s">
        <v>73</v>
      </c>
      <c r="I27" s="178" t="s">
        <v>80</v>
      </c>
      <c r="J27" s="178" t="s">
        <v>81</v>
      </c>
      <c r="K27" s="179" t="s">
        <v>82</v>
      </c>
      <c r="L27" s="148" t="s">
        <v>16</v>
      </c>
      <c r="M27" s="165" t="s">
        <v>17</v>
      </c>
      <c r="N27" s="143" cm="1">
        <f t="array" ref="N27">_xlfn.IFS(Q27=Q26,"No",Q27&lt;&gt;Q26,Q27)</f>
        <v>21</v>
      </c>
      <c r="O27" t="s">
        <v>83</v>
      </c>
      <c r="P27" s="11">
        <f t="shared" ref="P27:P30" si="2">POWER(COUNTIF(L27,"CONFORMITE")-1,2)</f>
        <v>1</v>
      </c>
      <c r="Q27" s="11">
        <f>SUM($P$3:P27)</f>
        <v>21</v>
      </c>
    </row>
    <row r="28" spans="1:18" ht="35.25" customHeight="1">
      <c r="A28" s="26" t="s">
        <v>43</v>
      </c>
      <c r="B28" s="1">
        <v>3</v>
      </c>
      <c r="C28" s="34" t="s">
        <v>12</v>
      </c>
      <c r="D28" s="31" t="s">
        <v>84</v>
      </c>
      <c r="E28" s="1" t="s">
        <v>12</v>
      </c>
      <c r="F28" s="2" t="s">
        <v>53</v>
      </c>
      <c r="G28" s="86" t="s">
        <v>85</v>
      </c>
      <c r="H28" s="87" t="s">
        <v>73</v>
      </c>
      <c r="I28" s="88" t="s">
        <v>86</v>
      </c>
      <c r="J28" s="88" t="s">
        <v>87</v>
      </c>
      <c r="K28" s="89" t="s">
        <v>88</v>
      </c>
      <c r="L28" s="28" t="s">
        <v>16</v>
      </c>
      <c r="M28" s="173" t="s">
        <v>17</v>
      </c>
      <c r="N28" s="143" cm="1">
        <f t="array" ref="N28">_xlfn.IFS(Q28=Q27,"No",Q28&lt;&gt;Q27,Q28)</f>
        <v>0</v>
      </c>
      <c r="O28" t="s">
        <v>89</v>
      </c>
      <c r="P28" s="11"/>
      <c r="Q28" s="11"/>
    </row>
    <row r="29" spans="1:18" ht="35.25" customHeight="1" thickBot="1">
      <c r="A29" s="187" t="s">
        <v>43</v>
      </c>
      <c r="B29" s="12">
        <v>3</v>
      </c>
      <c r="C29" s="188" t="s">
        <v>12</v>
      </c>
      <c r="D29" s="182" t="s">
        <v>90</v>
      </c>
      <c r="E29" s="12" t="s">
        <v>12</v>
      </c>
      <c r="F29" s="13" t="s">
        <v>47</v>
      </c>
      <c r="G29" s="189" t="s">
        <v>91</v>
      </c>
      <c r="H29" s="190" t="s">
        <v>73</v>
      </c>
      <c r="I29" s="191" t="s">
        <v>92</v>
      </c>
      <c r="J29" s="191" t="s">
        <v>92</v>
      </c>
      <c r="K29" s="192" t="s">
        <v>93</v>
      </c>
      <c r="L29" s="183" t="s">
        <v>16</v>
      </c>
      <c r="M29" s="184" t="s">
        <v>17</v>
      </c>
      <c r="N29" s="185" cm="1">
        <f t="array" ref="N29">_xlfn.IFS(Q29=Q28,"No",Q29&lt;&gt;Q28,Q29)</f>
        <v>22</v>
      </c>
      <c r="O29" t="s">
        <v>94</v>
      </c>
      <c r="P29" s="11">
        <f t="shared" si="2"/>
        <v>1</v>
      </c>
      <c r="Q29" s="11">
        <f>SUM($P$3:P29)</f>
        <v>22</v>
      </c>
    </row>
    <row r="30" spans="1:18" ht="69" customHeight="1" thickBot="1">
      <c r="A30" s="206" t="s">
        <v>2</v>
      </c>
      <c r="B30" s="207" t="s">
        <v>3</v>
      </c>
      <c r="C30" s="207" t="s">
        <v>4</v>
      </c>
      <c r="D30" s="208" t="s">
        <v>5</v>
      </c>
      <c r="E30" s="207" t="s">
        <v>6</v>
      </c>
      <c r="F30" s="207" t="s">
        <v>7</v>
      </c>
      <c r="G30" s="203" t="s">
        <v>22</v>
      </c>
      <c r="H30" s="203" t="s">
        <v>23</v>
      </c>
      <c r="I30" s="204" t="s">
        <v>24</v>
      </c>
      <c r="J30" s="220"/>
      <c r="K30" s="222"/>
      <c r="L30" s="312" t="s">
        <v>10</v>
      </c>
      <c r="M30" s="313"/>
      <c r="N30" s="186" t="str" cm="1">
        <f t="array" ref="N30">_xlfn.IFS(Q30=Q29,"No",Q30&lt;&gt;Q29,Q30)</f>
        <v>No</v>
      </c>
      <c r="P30" s="11">
        <f t="shared" si="2"/>
        <v>0</v>
      </c>
      <c r="Q30" s="11">
        <f>SUM($P$3:P30)</f>
        <v>22</v>
      </c>
    </row>
    <row r="31" spans="1:18" s="11" customFormat="1" ht="35.25" customHeight="1">
      <c r="A31" s="48" t="s">
        <v>95</v>
      </c>
      <c r="B31" s="34">
        <v>23</v>
      </c>
      <c r="C31" s="34" t="s">
        <v>12</v>
      </c>
      <c r="D31" s="49" t="s">
        <v>27</v>
      </c>
      <c r="E31" s="34" t="s">
        <v>12</v>
      </c>
      <c r="F31" s="34" t="s">
        <v>12</v>
      </c>
      <c r="G31" s="54">
        <v>2</v>
      </c>
      <c r="H31" s="52">
        <v>4</v>
      </c>
      <c r="I31" s="55">
        <v>3</v>
      </c>
      <c r="J31" s="221"/>
      <c r="K31" s="216"/>
      <c r="L31" s="94" t="s">
        <v>16</v>
      </c>
      <c r="M31" s="172" t="s">
        <v>17</v>
      </c>
      <c r="N31" s="144" cm="1">
        <f t="array" ref="N31">_xlfn.IFS(Q31=Q30,"No",Q31&lt;&gt;Q30,Q31)</f>
        <v>23</v>
      </c>
      <c r="O31"/>
      <c r="P31" s="11">
        <f t="shared" si="0"/>
        <v>1</v>
      </c>
      <c r="Q31" s="11">
        <f>SUM($P$3:P31)</f>
        <v>23</v>
      </c>
      <c r="R31"/>
    </row>
    <row r="32" spans="1:18" ht="35.25" customHeight="1">
      <c r="A32" s="26" t="s">
        <v>95</v>
      </c>
      <c r="B32" s="193" t="s">
        <v>96</v>
      </c>
      <c r="C32" s="1" t="s">
        <v>12</v>
      </c>
      <c r="D32" s="31" t="s">
        <v>97</v>
      </c>
      <c r="E32" s="1" t="s">
        <v>12</v>
      </c>
      <c r="F32" s="1" t="s">
        <v>12</v>
      </c>
      <c r="G32" s="9"/>
      <c r="H32" s="5"/>
      <c r="I32" s="10"/>
      <c r="J32" s="221"/>
      <c r="K32" s="216"/>
      <c r="L32" s="28" t="s">
        <v>16</v>
      </c>
      <c r="M32" s="173" t="s">
        <v>17</v>
      </c>
      <c r="N32" s="143" cm="1">
        <f t="array" ref="N32">_xlfn.IFS(Q32=Q31,"No",Q32&lt;&gt;Q31,Q32)</f>
        <v>24</v>
      </c>
      <c r="P32" s="11">
        <f t="shared" si="0"/>
        <v>1</v>
      </c>
      <c r="Q32" s="11">
        <f>SUM($P$3:P32)</f>
        <v>24</v>
      </c>
    </row>
    <row r="33" spans="1:18" ht="35.25" customHeight="1">
      <c r="A33" s="26" t="s">
        <v>95</v>
      </c>
      <c r="B33" s="193" t="s">
        <v>98</v>
      </c>
      <c r="C33" s="1" t="s">
        <v>12</v>
      </c>
      <c r="D33" s="31" t="s">
        <v>99</v>
      </c>
      <c r="E33" s="1" t="s">
        <v>12</v>
      </c>
      <c r="F33" s="1" t="s">
        <v>12</v>
      </c>
      <c r="G33" s="9"/>
      <c r="H33" s="5"/>
      <c r="I33" s="10"/>
      <c r="J33" s="221"/>
      <c r="K33" s="216"/>
      <c r="L33" s="28" t="s">
        <v>16</v>
      </c>
      <c r="M33" s="173" t="s">
        <v>17</v>
      </c>
      <c r="N33" s="143" cm="1">
        <f t="array" ref="N33">_xlfn.IFS(Q33=Q32,"No",Q33&lt;&gt;Q32,Q33)</f>
        <v>25</v>
      </c>
      <c r="P33" s="11">
        <f t="shared" si="0"/>
        <v>1</v>
      </c>
      <c r="Q33" s="11">
        <f>SUM($P$3:P33)</f>
        <v>25</v>
      </c>
    </row>
    <row r="34" spans="1:18" ht="35.25" customHeight="1" thickBot="1">
      <c r="A34" s="81" t="s">
        <v>95</v>
      </c>
      <c r="B34" s="205" t="s">
        <v>100</v>
      </c>
      <c r="C34" s="14" t="s">
        <v>12</v>
      </c>
      <c r="D34" s="82" t="s">
        <v>101</v>
      </c>
      <c r="E34" s="14" t="s">
        <v>12</v>
      </c>
      <c r="F34" s="14" t="s">
        <v>12</v>
      </c>
      <c r="G34" s="15"/>
      <c r="H34" s="153"/>
      <c r="I34" s="16"/>
      <c r="J34" s="221"/>
      <c r="K34" s="216"/>
      <c r="L34" s="28" t="s">
        <v>16</v>
      </c>
      <c r="M34" s="173" t="s">
        <v>17</v>
      </c>
      <c r="N34" s="149" cm="1">
        <f t="array" ref="N34">_xlfn.IFS(Q34=Q33,"No",Q34&lt;&gt;Q33,Q34)</f>
        <v>26</v>
      </c>
      <c r="P34" s="11">
        <f t="shared" si="0"/>
        <v>1</v>
      </c>
      <c r="Q34" s="11">
        <f>SUM($P$3:P34)</f>
        <v>26</v>
      </c>
    </row>
    <row r="35" spans="1:18" ht="60" customHeight="1" thickBot="1">
      <c r="A35" s="206" t="s">
        <v>2</v>
      </c>
      <c r="B35" s="207" t="s">
        <v>3</v>
      </c>
      <c r="C35" s="207" t="s">
        <v>4</v>
      </c>
      <c r="D35" s="208" t="s">
        <v>5</v>
      </c>
      <c r="E35" s="207" t="s">
        <v>6</v>
      </c>
      <c r="F35" s="207" t="s">
        <v>7</v>
      </c>
      <c r="G35" s="203" t="s">
        <v>22</v>
      </c>
      <c r="H35" s="203" t="s">
        <v>23</v>
      </c>
      <c r="I35" s="204" t="s">
        <v>24</v>
      </c>
      <c r="J35" s="214"/>
      <c r="K35" s="223" t="s">
        <v>12</v>
      </c>
      <c r="L35" s="304" t="s">
        <v>10</v>
      </c>
      <c r="M35" s="305"/>
      <c r="N35" s="145" t="str" cm="1">
        <f t="array" ref="N35">_xlfn.IFS(Q35=Q34,"No",Q35&lt;&gt;Q34,Q35)</f>
        <v>No</v>
      </c>
      <c r="P35" s="11">
        <f t="shared" ref="P35" si="3">POWER(COUNTIF(L35,"CONFORMITE")-1,2)</f>
        <v>0</v>
      </c>
      <c r="Q35" s="11">
        <f>SUM($P$3:P35)</f>
        <v>26</v>
      </c>
    </row>
    <row r="36" spans="1:18" s="11" customFormat="1" ht="35.25" customHeight="1">
      <c r="A36" s="48" t="s">
        <v>102</v>
      </c>
      <c r="B36" s="34">
        <v>0</v>
      </c>
      <c r="C36" s="34" t="s">
        <v>12</v>
      </c>
      <c r="D36" s="49" t="s">
        <v>103</v>
      </c>
      <c r="E36" s="34" t="s">
        <v>12</v>
      </c>
      <c r="F36" s="34" t="s">
        <v>12</v>
      </c>
      <c r="G36" s="51">
        <v>2</v>
      </c>
      <c r="H36" s="52">
        <v>1</v>
      </c>
      <c r="I36" s="53">
        <v>1</v>
      </c>
      <c r="J36" s="224"/>
      <c r="K36" s="216"/>
      <c r="L36" s="94" t="s">
        <v>16</v>
      </c>
      <c r="M36" s="172" t="s">
        <v>17</v>
      </c>
      <c r="N36" s="144" cm="1">
        <f t="array" ref="N36">_xlfn.IFS(Q36=Q35,"No",Q36&lt;&gt;Q35,Q36)</f>
        <v>27</v>
      </c>
      <c r="O36"/>
      <c r="P36" s="11">
        <f t="shared" si="0"/>
        <v>1</v>
      </c>
      <c r="Q36" s="11">
        <f>SUM($P$3:P36)</f>
        <v>27</v>
      </c>
      <c r="R36"/>
    </row>
    <row r="37" spans="1:18" ht="35.25" customHeight="1">
      <c r="A37" s="26" t="s">
        <v>102</v>
      </c>
      <c r="B37" s="34" t="s">
        <v>104</v>
      </c>
      <c r="C37" s="1" t="s">
        <v>12</v>
      </c>
      <c r="D37" s="31" t="s">
        <v>105</v>
      </c>
      <c r="E37" s="1" t="s">
        <v>12</v>
      </c>
      <c r="F37" s="2"/>
      <c r="G37" s="4">
        <v>2</v>
      </c>
      <c r="H37" s="5">
        <v>20</v>
      </c>
      <c r="I37" s="3">
        <v>20</v>
      </c>
      <c r="J37" s="224"/>
      <c r="K37" s="216"/>
      <c r="L37" s="28" t="s">
        <v>16</v>
      </c>
      <c r="M37" s="173" t="s">
        <v>17</v>
      </c>
      <c r="N37" s="143" cm="1">
        <f t="array" ref="N37">_xlfn.IFS(Q37=Q36,"No",Q37&lt;&gt;Q36,Q37)</f>
        <v>28</v>
      </c>
      <c r="P37" s="11">
        <f t="shared" si="0"/>
        <v>1</v>
      </c>
      <c r="Q37" s="11">
        <f>SUM($P$3:P37)</f>
        <v>28</v>
      </c>
    </row>
    <row r="38" spans="1:18" ht="35.25" customHeight="1">
      <c r="A38" s="26" t="s">
        <v>102</v>
      </c>
      <c r="B38" s="34" t="s">
        <v>106</v>
      </c>
      <c r="C38" s="1" t="s">
        <v>12</v>
      </c>
      <c r="D38" s="31" t="s">
        <v>107</v>
      </c>
      <c r="E38" s="1" t="s">
        <v>12</v>
      </c>
      <c r="F38" s="2"/>
      <c r="G38" s="22" t="s">
        <v>108</v>
      </c>
      <c r="H38" s="20" t="s">
        <v>109</v>
      </c>
      <c r="I38" s="21" t="s">
        <v>109</v>
      </c>
      <c r="J38" s="119"/>
      <c r="K38" s="216"/>
      <c r="L38" s="28" t="s">
        <v>16</v>
      </c>
      <c r="M38" s="173" t="s">
        <v>17</v>
      </c>
      <c r="N38" s="143" cm="1">
        <f t="array" ref="N38">_xlfn.IFS(Q38=Q37,"No",Q38&lt;&gt;Q37,Q38)</f>
        <v>29</v>
      </c>
      <c r="P38" s="11">
        <f t="shared" si="0"/>
        <v>1</v>
      </c>
      <c r="Q38" s="11">
        <f>SUM($P$3:P38)</f>
        <v>29</v>
      </c>
    </row>
    <row r="39" spans="1:18" ht="35.25" customHeight="1">
      <c r="A39" s="26" t="s">
        <v>102</v>
      </c>
      <c r="B39" s="34" t="s">
        <v>110</v>
      </c>
      <c r="C39" s="1" t="s">
        <v>12</v>
      </c>
      <c r="D39" s="31" t="s">
        <v>111</v>
      </c>
      <c r="E39" s="1" t="s">
        <v>12</v>
      </c>
      <c r="F39" s="2"/>
      <c r="G39" s="22" t="s">
        <v>112</v>
      </c>
      <c r="H39" s="20" t="s">
        <v>113</v>
      </c>
      <c r="I39" s="21" t="s">
        <v>114</v>
      </c>
      <c r="J39" s="119"/>
      <c r="K39" s="216"/>
      <c r="L39" s="28" t="s">
        <v>16</v>
      </c>
      <c r="M39" s="173" t="s">
        <v>17</v>
      </c>
      <c r="N39" s="143" cm="1">
        <f t="array" ref="N39">_xlfn.IFS(Q39=Q38,"No",Q39&lt;&gt;Q38,Q39)</f>
        <v>30</v>
      </c>
      <c r="P39" s="11">
        <f t="shared" si="0"/>
        <v>1</v>
      </c>
      <c r="Q39" s="11">
        <f>SUM($P$3:P39)</f>
        <v>30</v>
      </c>
    </row>
    <row r="40" spans="1:18" ht="35.25" customHeight="1">
      <c r="A40" s="26" t="s">
        <v>102</v>
      </c>
      <c r="B40" s="34" t="s">
        <v>115</v>
      </c>
      <c r="C40" s="1" t="s">
        <v>12</v>
      </c>
      <c r="D40" s="31" t="s">
        <v>116</v>
      </c>
      <c r="E40" s="1" t="s">
        <v>12</v>
      </c>
      <c r="F40" s="2"/>
      <c r="G40" s="23" t="s">
        <v>117</v>
      </c>
      <c r="H40" s="20" t="s">
        <v>118</v>
      </c>
      <c r="I40" s="175" t="s">
        <v>119</v>
      </c>
      <c r="J40" s="225"/>
      <c r="K40" s="216"/>
      <c r="L40" s="28" t="s">
        <v>16</v>
      </c>
      <c r="M40" s="173" t="s">
        <v>17</v>
      </c>
      <c r="N40" s="143" cm="1">
        <f t="array" ref="N40">_xlfn.IFS(Q40=Q39,"No",Q40&lt;&gt;Q39,Q40)</f>
        <v>31</v>
      </c>
      <c r="P40" s="11">
        <f t="shared" si="0"/>
        <v>1</v>
      </c>
      <c r="Q40" s="11">
        <f>SUM($P$3:P40)</f>
        <v>31</v>
      </c>
    </row>
    <row r="41" spans="1:18" ht="35.25" customHeight="1">
      <c r="A41" s="81" t="s">
        <v>102</v>
      </c>
      <c r="B41" s="34" t="s">
        <v>16</v>
      </c>
      <c r="C41" s="14" t="s">
        <v>12</v>
      </c>
      <c r="D41" s="82" t="s">
        <v>120</v>
      </c>
      <c r="E41" s="14" t="s">
        <v>12</v>
      </c>
      <c r="F41" s="83"/>
      <c r="G41" s="84" t="s">
        <v>121</v>
      </c>
      <c r="H41" s="41" t="s">
        <v>122</v>
      </c>
      <c r="I41" s="85" t="s">
        <v>122</v>
      </c>
      <c r="J41" s="119"/>
      <c r="K41" s="216"/>
      <c r="L41" s="28" t="s">
        <v>16</v>
      </c>
      <c r="M41" s="173" t="s">
        <v>17</v>
      </c>
      <c r="N41" s="143" cm="1">
        <f t="array" ref="N41">_xlfn.IFS(Q41=Q40,"No",Q41&lt;&gt;Q40,Q41)</f>
        <v>32</v>
      </c>
      <c r="P41" s="11">
        <f t="shared" si="0"/>
        <v>1</v>
      </c>
      <c r="Q41" s="11">
        <f>SUM($P$3:P41)</f>
        <v>32</v>
      </c>
    </row>
    <row r="42" spans="1:18" ht="35.25" customHeight="1" thickBot="1">
      <c r="A42" s="156" t="s">
        <v>102</v>
      </c>
      <c r="B42" s="157">
        <v>6</v>
      </c>
      <c r="C42" s="157" t="s">
        <v>12</v>
      </c>
      <c r="D42" s="158" t="s">
        <v>123</v>
      </c>
      <c r="E42" s="157" t="s">
        <v>12</v>
      </c>
      <c r="F42" s="159" t="s">
        <v>12</v>
      </c>
      <c r="G42" s="160" t="s">
        <v>124</v>
      </c>
      <c r="H42" s="161" t="s">
        <v>125</v>
      </c>
      <c r="I42" s="291" t="s">
        <v>126</v>
      </c>
      <c r="J42" s="119"/>
      <c r="K42" s="216"/>
      <c r="L42" s="148" t="s">
        <v>16</v>
      </c>
      <c r="M42" s="165" t="s">
        <v>17</v>
      </c>
      <c r="N42" s="149" cm="1">
        <f t="array" ref="N42">_xlfn.IFS(Q42=Q41,"No",Q42&lt;&gt;Q41,Q42)</f>
        <v>33</v>
      </c>
      <c r="P42" s="11">
        <f t="shared" si="0"/>
        <v>1</v>
      </c>
      <c r="Q42" s="11">
        <f>SUM($P$3:P42)</f>
        <v>33</v>
      </c>
    </row>
    <row r="43" spans="1:18" ht="59.25" customHeight="1" thickBot="1">
      <c r="A43" s="122" t="s">
        <v>2</v>
      </c>
      <c r="B43" s="123" t="s">
        <v>3</v>
      </c>
      <c r="C43" s="123" t="s">
        <v>127</v>
      </c>
      <c r="D43" s="124" t="s">
        <v>128</v>
      </c>
      <c r="E43" s="123" t="s">
        <v>6</v>
      </c>
      <c r="F43" s="123" t="s">
        <v>7</v>
      </c>
      <c r="G43" s="123" t="s">
        <v>22</v>
      </c>
      <c r="H43" s="123" t="s">
        <v>23</v>
      </c>
      <c r="I43" s="290" t="s">
        <v>24</v>
      </c>
      <c r="J43" s="226"/>
      <c r="K43" s="215"/>
      <c r="L43" s="304" t="s">
        <v>10</v>
      </c>
      <c r="M43" s="305"/>
      <c r="N43" s="145" t="str" cm="1">
        <f t="array" ref="N43">_xlfn.IFS(Q43=Q42,"No",Q43&lt;&gt;Q42,Q43)</f>
        <v>No</v>
      </c>
      <c r="P43" s="11">
        <f t="shared" si="0"/>
        <v>0</v>
      </c>
      <c r="Q43" s="11">
        <f>SUM($P$3:P43)</f>
        <v>33</v>
      </c>
    </row>
    <row r="44" spans="1:18" s="11" customFormat="1" ht="35.25" customHeight="1">
      <c r="A44" s="48" t="s">
        <v>129</v>
      </c>
      <c r="B44" s="34">
        <v>1</v>
      </c>
      <c r="C44" s="34"/>
      <c r="D44" s="49" t="s">
        <v>130</v>
      </c>
      <c r="E44" s="34" t="s">
        <v>12</v>
      </c>
      <c r="F44" s="34" t="s">
        <v>12</v>
      </c>
      <c r="G44" s="51">
        <v>1</v>
      </c>
      <c r="H44" s="52">
        <v>3</v>
      </c>
      <c r="I44" s="53">
        <v>3</v>
      </c>
      <c r="J44" s="224"/>
      <c r="K44" s="216"/>
      <c r="L44" s="94" t="s">
        <v>16</v>
      </c>
      <c r="M44" s="172" t="s">
        <v>17</v>
      </c>
      <c r="N44" s="144" cm="1">
        <f t="array" ref="N44">_xlfn.IFS(Q44=Q43,"No",Q44&lt;&gt;Q43,Q44)</f>
        <v>34</v>
      </c>
      <c r="O44" t="s">
        <v>131</v>
      </c>
      <c r="P44" s="11">
        <f t="shared" si="0"/>
        <v>1</v>
      </c>
      <c r="Q44" s="11">
        <f>SUM($P$3:P44)</f>
        <v>34</v>
      </c>
      <c r="R44"/>
    </row>
    <row r="45" spans="1:18" ht="35.25" customHeight="1">
      <c r="A45" s="26" t="s">
        <v>129</v>
      </c>
      <c r="B45" s="1">
        <v>2</v>
      </c>
      <c r="C45" s="1"/>
      <c r="D45" s="31" t="s">
        <v>132</v>
      </c>
      <c r="E45" s="1" t="s">
        <v>12</v>
      </c>
      <c r="F45" s="2">
        <v>1</v>
      </c>
      <c r="G45" s="4" t="s">
        <v>133</v>
      </c>
      <c r="H45" s="5" t="s">
        <v>133</v>
      </c>
      <c r="I45" s="3" t="s">
        <v>134</v>
      </c>
      <c r="J45" s="224"/>
      <c r="K45" s="216"/>
      <c r="L45" s="28" t="s">
        <v>16</v>
      </c>
      <c r="M45" s="173" t="s">
        <v>17</v>
      </c>
      <c r="N45" s="143" cm="1">
        <f t="array" ref="N45">_xlfn.IFS(Q45=Q44,"No",Q45&lt;&gt;Q44,Q45)</f>
        <v>35</v>
      </c>
      <c r="P45" s="11">
        <f t="shared" si="0"/>
        <v>1</v>
      </c>
      <c r="Q45" s="11">
        <f>SUM($P$3:P45)</f>
        <v>35</v>
      </c>
    </row>
    <row r="46" spans="1:18" ht="35.25" customHeight="1">
      <c r="A46" s="26" t="s">
        <v>129</v>
      </c>
      <c r="B46" s="1">
        <v>3</v>
      </c>
      <c r="C46" s="294"/>
      <c r="D46" s="31" t="s">
        <v>135</v>
      </c>
      <c r="E46" s="1" t="s">
        <v>12</v>
      </c>
      <c r="F46" s="2" t="s">
        <v>16</v>
      </c>
      <c r="G46" s="4" t="s">
        <v>136</v>
      </c>
      <c r="H46" s="5" t="s">
        <v>137</v>
      </c>
      <c r="I46" s="3" t="s">
        <v>137</v>
      </c>
      <c r="J46" s="224"/>
      <c r="K46" s="216"/>
      <c r="L46" s="28" t="s">
        <v>16</v>
      </c>
      <c r="M46" s="173" t="s">
        <v>17</v>
      </c>
      <c r="N46" s="143" cm="1">
        <f t="array" ref="N46">_xlfn.IFS(Q46=Q45,"No",Q46&lt;&gt;Q45,Q46)</f>
        <v>36</v>
      </c>
      <c r="P46" s="11">
        <f t="shared" si="0"/>
        <v>1</v>
      </c>
      <c r="Q46" s="11">
        <f>SUM($P$3:P46)</f>
        <v>36</v>
      </c>
    </row>
    <row r="47" spans="1:18" ht="35.25" customHeight="1">
      <c r="A47" s="26" t="s">
        <v>129</v>
      </c>
      <c r="B47" s="1">
        <v>6</v>
      </c>
      <c r="C47" s="323"/>
      <c r="D47" s="31" t="s">
        <v>138</v>
      </c>
      <c r="E47" s="1" t="s">
        <v>12</v>
      </c>
      <c r="F47" s="2" t="s">
        <v>139</v>
      </c>
      <c r="G47" s="4" t="s">
        <v>136</v>
      </c>
      <c r="H47" s="5" t="s">
        <v>137</v>
      </c>
      <c r="I47" s="3" t="s">
        <v>137</v>
      </c>
      <c r="J47" s="224"/>
      <c r="K47" s="216"/>
      <c r="L47" s="28" t="s">
        <v>16</v>
      </c>
      <c r="M47" s="173" t="s">
        <v>17</v>
      </c>
      <c r="N47" s="143" cm="1">
        <f t="array" ref="N47">_xlfn.IFS(Q47=Q46,"No",Q47&lt;&gt;Q46,Q47)</f>
        <v>37</v>
      </c>
      <c r="P47" s="11">
        <f t="shared" si="0"/>
        <v>1</v>
      </c>
      <c r="Q47" s="11">
        <f>SUM($P$3:P47)</f>
        <v>37</v>
      </c>
    </row>
    <row r="48" spans="1:18" ht="35.25" customHeight="1">
      <c r="A48" s="26" t="s">
        <v>129</v>
      </c>
      <c r="B48" s="1">
        <v>7</v>
      </c>
      <c r="C48" s="294"/>
      <c r="D48" s="31" t="s">
        <v>140</v>
      </c>
      <c r="E48" s="1" t="s">
        <v>12</v>
      </c>
      <c r="F48" s="1" t="s">
        <v>12</v>
      </c>
      <c r="G48" s="4" t="s">
        <v>141</v>
      </c>
      <c r="H48" s="5" t="s">
        <v>142</v>
      </c>
      <c r="I48" s="3" t="s">
        <v>143</v>
      </c>
      <c r="J48" s="224"/>
      <c r="K48" s="216"/>
      <c r="L48" s="28" t="s">
        <v>16</v>
      </c>
      <c r="M48" s="173" t="s">
        <v>17</v>
      </c>
      <c r="N48" s="143" cm="1">
        <f t="array" ref="N48">_xlfn.IFS(Q48=Q47,"No",Q48&lt;&gt;Q47,Q48)</f>
        <v>38</v>
      </c>
      <c r="P48" s="11">
        <f t="shared" si="0"/>
        <v>1</v>
      </c>
      <c r="Q48" s="11">
        <f>SUM($P$3:P48)</f>
        <v>38</v>
      </c>
    </row>
    <row r="49" spans="1:17" ht="35.25" customHeight="1">
      <c r="A49" s="26" t="s">
        <v>129</v>
      </c>
      <c r="B49" s="1">
        <v>8</v>
      </c>
      <c r="C49" s="295"/>
      <c r="D49" s="31" t="s">
        <v>144</v>
      </c>
      <c r="E49" s="1" t="s">
        <v>12</v>
      </c>
      <c r="F49" s="1" t="s">
        <v>12</v>
      </c>
      <c r="G49" s="4" t="s">
        <v>145</v>
      </c>
      <c r="H49" s="5" t="s">
        <v>146</v>
      </c>
      <c r="I49" s="3" t="s">
        <v>147</v>
      </c>
      <c r="J49" s="224"/>
      <c r="K49" s="216"/>
      <c r="L49" s="28" t="s">
        <v>16</v>
      </c>
      <c r="M49" s="173" t="s">
        <v>17</v>
      </c>
      <c r="N49" s="143" cm="1">
        <f t="array" ref="N49">_xlfn.IFS(Q49=Q48,"No",Q49&lt;&gt;Q48,Q49)</f>
        <v>39</v>
      </c>
      <c r="P49" s="11">
        <f t="shared" si="0"/>
        <v>1</v>
      </c>
      <c r="Q49" s="11">
        <f>SUM($P$3:P49)</f>
        <v>39</v>
      </c>
    </row>
    <row r="50" spans="1:17" ht="35.25" customHeight="1">
      <c r="A50" s="26" t="s">
        <v>129</v>
      </c>
      <c r="B50" s="1">
        <v>9</v>
      </c>
      <c r="C50" s="295"/>
      <c r="D50" s="31" t="s">
        <v>148</v>
      </c>
      <c r="E50" s="1" t="s">
        <v>12</v>
      </c>
      <c r="F50" s="1" t="s">
        <v>12</v>
      </c>
      <c r="G50" s="4" t="s">
        <v>149</v>
      </c>
      <c r="H50" s="5" t="s">
        <v>150</v>
      </c>
      <c r="I50" s="3" t="s">
        <v>151</v>
      </c>
      <c r="J50" s="224"/>
      <c r="K50" s="216"/>
      <c r="L50" s="28" t="s">
        <v>16</v>
      </c>
      <c r="M50" s="173" t="s">
        <v>17</v>
      </c>
      <c r="N50" s="143" cm="1">
        <f t="array" ref="N50">_xlfn.IFS(Q50=Q49,"No",Q50&lt;&gt;Q49,Q50)</f>
        <v>40</v>
      </c>
      <c r="P50" s="11">
        <f t="shared" si="0"/>
        <v>1</v>
      </c>
      <c r="Q50" s="11">
        <f>SUM($P$3:P50)</f>
        <v>40</v>
      </c>
    </row>
    <row r="51" spans="1:17" ht="35.25" customHeight="1">
      <c r="A51" s="26" t="s">
        <v>129</v>
      </c>
      <c r="B51" s="1">
        <v>11</v>
      </c>
      <c r="C51" s="295"/>
      <c r="D51" s="31" t="s">
        <v>152</v>
      </c>
      <c r="E51" s="1" t="s">
        <v>12</v>
      </c>
      <c r="F51" s="1" t="s">
        <v>12</v>
      </c>
      <c r="G51" s="4" t="s">
        <v>153</v>
      </c>
      <c r="H51" s="5" t="s">
        <v>154</v>
      </c>
      <c r="I51" s="3" t="s">
        <v>154</v>
      </c>
      <c r="J51" s="224"/>
      <c r="K51" s="216"/>
      <c r="L51" s="28" t="s">
        <v>16</v>
      </c>
      <c r="M51" s="173" t="s">
        <v>17</v>
      </c>
      <c r="N51" s="143" cm="1">
        <f t="array" ref="N51">_xlfn.IFS(Q51=Q50,"No",Q51&lt;&gt;Q50,Q51)</f>
        <v>41</v>
      </c>
      <c r="P51" s="11">
        <f t="shared" si="0"/>
        <v>1</v>
      </c>
      <c r="Q51" s="11">
        <f>SUM($P$3:P51)</f>
        <v>41</v>
      </c>
    </row>
    <row r="52" spans="1:17" ht="35.25" customHeight="1">
      <c r="A52" s="26" t="s">
        <v>129</v>
      </c>
      <c r="B52" s="1">
        <v>12</v>
      </c>
      <c r="C52" s="295"/>
      <c r="D52" s="31" t="s">
        <v>155</v>
      </c>
      <c r="E52" s="1" t="s">
        <v>12</v>
      </c>
      <c r="F52" s="1" t="s">
        <v>12</v>
      </c>
      <c r="G52" s="4" t="s">
        <v>145</v>
      </c>
      <c r="H52" s="5" t="s">
        <v>154</v>
      </c>
      <c r="I52" s="3" t="s">
        <v>154</v>
      </c>
      <c r="J52" s="224"/>
      <c r="K52" s="216"/>
      <c r="L52" s="28" t="s">
        <v>16</v>
      </c>
      <c r="M52" s="173" t="s">
        <v>17</v>
      </c>
      <c r="N52" s="143" cm="1">
        <f t="array" ref="N52">_xlfn.IFS(Q52=Q51,"No",Q52&lt;&gt;Q51,Q52)</f>
        <v>42</v>
      </c>
      <c r="P52" s="11">
        <f t="shared" si="0"/>
        <v>1</v>
      </c>
      <c r="Q52" s="11">
        <f>SUM($P$3:P52)</f>
        <v>42</v>
      </c>
    </row>
    <row r="53" spans="1:17" ht="35.25" customHeight="1">
      <c r="A53" s="26" t="s">
        <v>129</v>
      </c>
      <c r="B53" s="1">
        <v>13</v>
      </c>
      <c r="C53" s="323"/>
      <c r="D53" s="31" t="s">
        <v>155</v>
      </c>
      <c r="E53" s="1" t="s">
        <v>12</v>
      </c>
      <c r="F53" s="1" t="s">
        <v>12</v>
      </c>
      <c r="G53" s="4" t="s">
        <v>145</v>
      </c>
      <c r="H53" s="5" t="s">
        <v>154</v>
      </c>
      <c r="I53" s="3" t="s">
        <v>154</v>
      </c>
      <c r="J53" s="224"/>
      <c r="K53" s="216"/>
      <c r="L53" s="28" t="s">
        <v>16</v>
      </c>
      <c r="M53" s="173" t="s">
        <v>17</v>
      </c>
      <c r="N53" s="143" cm="1">
        <f t="array" ref="N53">_xlfn.IFS(Q53=Q52,"No",Q53&lt;&gt;Q52,Q53)</f>
        <v>43</v>
      </c>
      <c r="P53" s="11">
        <f t="shared" si="0"/>
        <v>1</v>
      </c>
      <c r="Q53" s="11">
        <f>SUM($P$3:P53)</f>
        <v>43</v>
      </c>
    </row>
    <row r="54" spans="1:17" ht="35.25" customHeight="1">
      <c r="A54" s="26" t="s">
        <v>129</v>
      </c>
      <c r="B54" s="1">
        <v>14</v>
      </c>
      <c r="C54" s="294"/>
      <c r="D54" s="31" t="s">
        <v>156</v>
      </c>
      <c r="E54" s="1" t="s">
        <v>12</v>
      </c>
      <c r="F54" s="2" t="s">
        <v>139</v>
      </c>
      <c r="G54" s="4" t="s">
        <v>136</v>
      </c>
      <c r="H54" s="5" t="s">
        <v>137</v>
      </c>
      <c r="I54" s="3" t="s">
        <v>137</v>
      </c>
      <c r="J54" s="224"/>
      <c r="K54" s="216"/>
      <c r="L54" s="28" t="s">
        <v>16</v>
      </c>
      <c r="M54" s="173" t="s">
        <v>17</v>
      </c>
      <c r="N54" s="143" cm="1">
        <f t="array" ref="N54">_xlfn.IFS(Q54=Q53,"No",Q54&lt;&gt;Q53,Q54)</f>
        <v>44</v>
      </c>
      <c r="P54" s="11">
        <f t="shared" si="0"/>
        <v>1</v>
      </c>
      <c r="Q54" s="11">
        <f>SUM($P$3:P54)</f>
        <v>44</v>
      </c>
    </row>
    <row r="55" spans="1:17" ht="35.25" customHeight="1">
      <c r="A55" s="26" t="s">
        <v>129</v>
      </c>
      <c r="B55" s="1">
        <v>15</v>
      </c>
      <c r="C55" s="323"/>
      <c r="D55" s="31" t="s">
        <v>135</v>
      </c>
      <c r="E55" s="1" t="s">
        <v>12</v>
      </c>
      <c r="F55" s="2" t="s">
        <v>16</v>
      </c>
      <c r="G55" s="4" t="s">
        <v>136</v>
      </c>
      <c r="H55" s="5" t="s">
        <v>137</v>
      </c>
      <c r="I55" s="3" t="s">
        <v>137</v>
      </c>
      <c r="J55" s="224"/>
      <c r="K55" s="216"/>
      <c r="L55" s="28" t="s">
        <v>16</v>
      </c>
      <c r="M55" s="173" t="s">
        <v>17</v>
      </c>
      <c r="N55" s="143" cm="1">
        <f t="array" ref="N55">_xlfn.IFS(Q55=Q54,"No",Q55&lt;&gt;Q54,Q55)</f>
        <v>45</v>
      </c>
      <c r="P55" s="11">
        <f t="shared" si="0"/>
        <v>1</v>
      </c>
      <c r="Q55" s="11">
        <f>SUM($P$3:P55)</f>
        <v>45</v>
      </c>
    </row>
    <row r="56" spans="1:17" ht="35.25" customHeight="1">
      <c r="A56" s="26" t="s">
        <v>129</v>
      </c>
      <c r="B56" s="1">
        <v>16</v>
      </c>
      <c r="C56" s="294"/>
      <c r="D56" s="31" t="s">
        <v>157</v>
      </c>
      <c r="E56" s="1" t="s">
        <v>12</v>
      </c>
      <c r="F56" s="1" t="s">
        <v>12</v>
      </c>
      <c r="G56" s="4" t="s">
        <v>158</v>
      </c>
      <c r="H56" s="5" t="s">
        <v>159</v>
      </c>
      <c r="I56" s="3" t="s">
        <v>159</v>
      </c>
      <c r="J56" s="224"/>
      <c r="K56" s="216"/>
      <c r="L56" s="28" t="s">
        <v>16</v>
      </c>
      <c r="M56" s="173" t="s">
        <v>17</v>
      </c>
      <c r="N56" s="143" cm="1">
        <f t="array" ref="N56">_xlfn.IFS(Q56=Q55,"No",Q56&lt;&gt;Q55,Q56)</f>
        <v>46</v>
      </c>
      <c r="P56" s="11">
        <f t="shared" si="0"/>
        <v>1</v>
      </c>
      <c r="Q56" s="11">
        <f>SUM($P$3:P56)</f>
        <v>46</v>
      </c>
    </row>
    <row r="57" spans="1:17" ht="35.25" customHeight="1">
      <c r="A57" s="26" t="s">
        <v>129</v>
      </c>
      <c r="B57" s="1">
        <v>17</v>
      </c>
      <c r="C57" s="295"/>
      <c r="D57" s="31" t="s">
        <v>132</v>
      </c>
      <c r="E57" s="1" t="s">
        <v>12</v>
      </c>
      <c r="F57" s="2">
        <v>1</v>
      </c>
      <c r="G57" s="4" t="s">
        <v>133</v>
      </c>
      <c r="H57" s="5" t="s">
        <v>133</v>
      </c>
      <c r="I57" s="3" t="s">
        <v>134</v>
      </c>
      <c r="J57" s="224"/>
      <c r="K57" s="216"/>
      <c r="L57" s="28" t="s">
        <v>16</v>
      </c>
      <c r="M57" s="173" t="s">
        <v>17</v>
      </c>
      <c r="N57" s="143" cm="1">
        <f t="array" ref="N57">_xlfn.IFS(Q57=Q56,"No",Q57&lt;&gt;Q56,Q57)</f>
        <v>47</v>
      </c>
      <c r="P57" s="11">
        <f t="shared" si="0"/>
        <v>1</v>
      </c>
      <c r="Q57" s="11">
        <f>SUM($P$3:P57)</f>
        <v>47</v>
      </c>
    </row>
    <row r="58" spans="1:17" ht="35.25" customHeight="1">
      <c r="A58" s="26" t="s">
        <v>129</v>
      </c>
      <c r="B58" s="1">
        <v>18</v>
      </c>
      <c r="C58" s="323"/>
      <c r="D58" s="31" t="s">
        <v>160</v>
      </c>
      <c r="E58" s="1" t="s">
        <v>12</v>
      </c>
      <c r="F58" s="1" t="s">
        <v>12</v>
      </c>
      <c r="G58" s="4" t="s">
        <v>161</v>
      </c>
      <c r="H58" s="5" t="s">
        <v>162</v>
      </c>
      <c r="I58" s="3" t="s">
        <v>163</v>
      </c>
      <c r="J58" s="224"/>
      <c r="K58" s="216"/>
      <c r="L58" s="28" t="s">
        <v>16</v>
      </c>
      <c r="M58" s="173" t="s">
        <v>17</v>
      </c>
      <c r="N58" s="143" cm="1">
        <f t="array" ref="N58">_xlfn.IFS(Q58=Q57,"No",Q58&lt;&gt;Q57,Q58)</f>
        <v>48</v>
      </c>
      <c r="P58" s="11">
        <f t="shared" si="0"/>
        <v>1</v>
      </c>
      <c r="Q58" s="11">
        <f>SUM($P$3:P58)</f>
        <v>48</v>
      </c>
    </row>
    <row r="59" spans="1:17" ht="35.25" customHeight="1">
      <c r="A59" s="26" t="s">
        <v>129</v>
      </c>
      <c r="B59" s="1">
        <v>19</v>
      </c>
      <c r="C59" s="294"/>
      <c r="D59" s="31" t="s">
        <v>164</v>
      </c>
      <c r="E59" s="1" t="s">
        <v>12</v>
      </c>
      <c r="F59" s="1" t="s">
        <v>12</v>
      </c>
      <c r="G59" s="4">
        <v>910</v>
      </c>
      <c r="H59" s="5">
        <v>1060</v>
      </c>
      <c r="I59" s="3">
        <v>1080</v>
      </c>
      <c r="J59" s="224"/>
      <c r="K59" s="216"/>
      <c r="L59" s="28" t="s">
        <v>16</v>
      </c>
      <c r="M59" s="173" t="s">
        <v>17</v>
      </c>
      <c r="N59" s="143" cm="1">
        <f t="array" ref="N59">_xlfn.IFS(Q59=Q58,"No",Q59&lt;&gt;Q58,Q59)</f>
        <v>49</v>
      </c>
      <c r="P59" s="11">
        <f t="shared" si="0"/>
        <v>1</v>
      </c>
      <c r="Q59" s="11">
        <f>SUM($P$3:P59)</f>
        <v>49</v>
      </c>
    </row>
    <row r="60" spans="1:17" ht="35.25" customHeight="1">
      <c r="A60" s="26" t="s">
        <v>129</v>
      </c>
      <c r="B60" s="1">
        <v>20</v>
      </c>
      <c r="C60" s="295"/>
      <c r="D60" s="31" t="s">
        <v>164</v>
      </c>
      <c r="E60" s="1" t="s">
        <v>12</v>
      </c>
      <c r="F60" s="1" t="s">
        <v>12</v>
      </c>
      <c r="G60" s="4">
        <v>3610</v>
      </c>
      <c r="H60" s="5">
        <v>3185</v>
      </c>
      <c r="I60" s="3">
        <v>3870</v>
      </c>
      <c r="J60" s="224"/>
      <c r="K60" s="216"/>
      <c r="L60" s="28" t="s">
        <v>16</v>
      </c>
      <c r="M60" s="173" t="s">
        <v>17</v>
      </c>
      <c r="N60" s="143" cm="1">
        <f t="array" ref="N60">_xlfn.IFS(Q60=Q59,"No",Q60&lt;&gt;Q59,Q60)</f>
        <v>50</v>
      </c>
      <c r="O60" t="s">
        <v>165</v>
      </c>
      <c r="P60" s="11">
        <f t="shared" si="0"/>
        <v>1</v>
      </c>
      <c r="Q60" s="11">
        <f>SUM($P$3:P60)</f>
        <v>50</v>
      </c>
    </row>
    <row r="61" spans="1:17" ht="47.25" customHeight="1">
      <c r="A61" s="26" t="s">
        <v>129</v>
      </c>
      <c r="B61" s="1">
        <v>21</v>
      </c>
      <c r="C61" s="323"/>
      <c r="D61" s="31" t="s">
        <v>166</v>
      </c>
      <c r="E61" s="1" t="s">
        <v>12</v>
      </c>
      <c r="F61" s="1" t="s">
        <v>12</v>
      </c>
      <c r="G61" s="4">
        <v>2060</v>
      </c>
      <c r="H61" s="5">
        <v>2445</v>
      </c>
      <c r="I61" s="3">
        <v>2460</v>
      </c>
      <c r="J61" s="224"/>
      <c r="K61" s="216"/>
      <c r="L61" s="28" t="s">
        <v>16</v>
      </c>
      <c r="M61" s="173" t="s">
        <v>17</v>
      </c>
      <c r="N61" s="143" cm="1">
        <f t="array" ref="N61">_xlfn.IFS(Q61=Q60,"No",Q61&lt;&gt;Q60,Q61)</f>
        <v>51</v>
      </c>
      <c r="O61" t="s">
        <v>167</v>
      </c>
      <c r="P61" s="11">
        <f t="shared" si="0"/>
        <v>1</v>
      </c>
      <c r="Q61" s="11">
        <f>SUM($P$3:P61)</f>
        <v>51</v>
      </c>
    </row>
    <row r="62" spans="1:17" ht="35.25" customHeight="1" thickBot="1">
      <c r="A62" s="26" t="s">
        <v>129</v>
      </c>
      <c r="B62" s="1">
        <v>1</v>
      </c>
      <c r="C62" s="1"/>
      <c r="D62" s="31" t="s">
        <v>168</v>
      </c>
      <c r="E62" s="1" t="s">
        <v>12</v>
      </c>
      <c r="F62" s="1" t="s">
        <v>12</v>
      </c>
      <c r="G62" s="288" t="s">
        <v>169</v>
      </c>
      <c r="H62" s="20" t="s">
        <v>170</v>
      </c>
      <c r="I62" s="289" t="s">
        <v>170</v>
      </c>
      <c r="J62" s="227"/>
      <c r="K62" s="216"/>
      <c r="L62" s="148" t="s">
        <v>16</v>
      </c>
      <c r="M62" s="165" t="s">
        <v>17</v>
      </c>
      <c r="N62" s="149" cm="1">
        <f t="array" ref="N62">_xlfn.IFS(Q62=Q61,"No",Q62&lt;&gt;Q61,Q62)</f>
        <v>52</v>
      </c>
      <c r="P62" s="11">
        <f t="shared" si="0"/>
        <v>1</v>
      </c>
      <c r="Q62" s="11">
        <f>SUM($P$3:P62)</f>
        <v>52</v>
      </c>
    </row>
    <row r="63" spans="1:17" ht="57.75" customHeight="1" thickBot="1">
      <c r="A63" s="285" t="s">
        <v>2</v>
      </c>
      <c r="B63" s="286" t="s">
        <v>3</v>
      </c>
      <c r="C63" s="286" t="s">
        <v>4</v>
      </c>
      <c r="D63" s="287" t="s">
        <v>128</v>
      </c>
      <c r="E63" s="286" t="s">
        <v>6</v>
      </c>
      <c r="F63" s="286" t="s">
        <v>7</v>
      </c>
      <c r="G63" s="286" t="s">
        <v>22</v>
      </c>
      <c r="H63" s="286" t="s">
        <v>23</v>
      </c>
      <c r="I63" s="286" t="s">
        <v>24</v>
      </c>
      <c r="J63" s="226"/>
      <c r="K63" s="215"/>
      <c r="L63" s="304" t="s">
        <v>10</v>
      </c>
      <c r="M63" s="305"/>
      <c r="N63" s="145" t="str" cm="1">
        <f t="array" ref="N63">_xlfn.IFS(Q63=Q62,"No",Q63&lt;&gt;Q62,Q63)</f>
        <v>No</v>
      </c>
      <c r="P63" s="11">
        <f t="shared" ref="P63:P87" si="4">POWER(COUNTIF(L63,"CONFORMITE")-1,2)</f>
        <v>0</v>
      </c>
      <c r="Q63" s="11">
        <f>SUM($P$3:P63)</f>
        <v>52</v>
      </c>
    </row>
    <row r="64" spans="1:17" s="11" customFormat="1" ht="35.25" customHeight="1">
      <c r="A64" s="48" t="s">
        <v>171</v>
      </c>
      <c r="B64" s="34">
        <v>5</v>
      </c>
      <c r="C64" s="34"/>
      <c r="D64" s="45" t="s">
        <v>27</v>
      </c>
      <c r="E64" s="34" t="s">
        <v>12</v>
      </c>
      <c r="F64" s="34" t="s">
        <v>12</v>
      </c>
      <c r="G64" s="54">
        <v>2</v>
      </c>
      <c r="H64" s="52">
        <v>3</v>
      </c>
      <c r="I64" s="55">
        <v>3</v>
      </c>
      <c r="J64" s="221"/>
      <c r="K64" s="216"/>
      <c r="L64" s="94" t="s">
        <v>16</v>
      </c>
      <c r="M64" s="172" t="s">
        <v>17</v>
      </c>
      <c r="N64" s="144" cm="1">
        <f t="array" ref="N64">_xlfn.IFS(Q64=Q63,"No",Q64&lt;&gt;Q63,Q64)</f>
        <v>53</v>
      </c>
      <c r="P64" s="11">
        <f t="shared" si="4"/>
        <v>1</v>
      </c>
      <c r="Q64" s="11">
        <f>SUM($P$3:P64)</f>
        <v>53</v>
      </c>
    </row>
    <row r="65" spans="1:17" ht="35.25" customHeight="1">
      <c r="A65" s="26" t="s">
        <v>171</v>
      </c>
      <c r="B65" s="1">
        <v>2</v>
      </c>
      <c r="C65" s="294"/>
      <c r="D65" s="6" t="s">
        <v>172</v>
      </c>
      <c r="E65" s="1" t="s">
        <v>12</v>
      </c>
      <c r="F65" s="1" t="s">
        <v>12</v>
      </c>
      <c r="G65" s="98" t="s">
        <v>173</v>
      </c>
      <c r="H65" s="99" t="s">
        <v>174</v>
      </c>
      <c r="I65" s="100" t="s">
        <v>174</v>
      </c>
      <c r="J65" s="228"/>
      <c r="K65" s="216"/>
      <c r="L65" s="28" t="s">
        <v>16</v>
      </c>
      <c r="M65" s="173" t="s">
        <v>17</v>
      </c>
      <c r="N65" s="143" cm="1">
        <f t="array" ref="N65">_xlfn.IFS(Q65=Q64,"No",Q65&lt;&gt;Q64,Q65)</f>
        <v>54</v>
      </c>
      <c r="P65" s="11">
        <f t="shared" si="4"/>
        <v>1</v>
      </c>
      <c r="Q65" s="11">
        <f>SUM($P$3:P65)</f>
        <v>54</v>
      </c>
    </row>
    <row r="66" spans="1:17" ht="35.25" customHeight="1">
      <c r="A66" s="26" t="s">
        <v>171</v>
      </c>
      <c r="B66" s="1" t="s">
        <v>12</v>
      </c>
      <c r="C66" s="295"/>
      <c r="D66" s="7" t="s">
        <v>175</v>
      </c>
      <c r="E66" s="1" t="s">
        <v>12</v>
      </c>
      <c r="F66" s="1" t="s">
        <v>12</v>
      </c>
      <c r="G66" s="9" t="s">
        <v>12</v>
      </c>
      <c r="H66" s="5" t="s">
        <v>12</v>
      </c>
      <c r="I66" s="10" t="s">
        <v>12</v>
      </c>
      <c r="J66" s="221"/>
      <c r="K66" s="216"/>
      <c r="L66" s="28" t="s">
        <v>16</v>
      </c>
      <c r="M66" s="173" t="s">
        <v>17</v>
      </c>
      <c r="N66" s="143" cm="1">
        <f t="array" ref="N66">_xlfn.IFS(Q66=Q65,"No",Q66&lt;&gt;Q65,Q66)</f>
        <v>55</v>
      </c>
      <c r="P66" s="11">
        <f t="shared" si="4"/>
        <v>1</v>
      </c>
      <c r="Q66" s="11">
        <f>SUM($P$3:P66)</f>
        <v>55</v>
      </c>
    </row>
    <row r="67" spans="1:17" ht="35.25" customHeight="1">
      <c r="A67" s="26" t="s">
        <v>171</v>
      </c>
      <c r="B67" s="1">
        <v>1</v>
      </c>
      <c r="C67" s="295"/>
      <c r="D67" s="6" t="s">
        <v>176</v>
      </c>
      <c r="E67" s="1" t="s">
        <v>12</v>
      </c>
      <c r="F67" s="1" t="s">
        <v>12</v>
      </c>
      <c r="G67" s="98" t="s">
        <v>177</v>
      </c>
      <c r="H67" s="99" t="s">
        <v>178</v>
      </c>
      <c r="I67" s="40" t="s">
        <v>179</v>
      </c>
      <c r="J67" s="229"/>
      <c r="K67" s="216"/>
      <c r="L67" s="28" t="s">
        <v>16</v>
      </c>
      <c r="M67" s="173" t="s">
        <v>17</v>
      </c>
      <c r="N67" s="143" cm="1">
        <f t="array" ref="N67">_xlfn.IFS(Q67=Q66,"No",Q67&lt;&gt;Q66,Q67)</f>
        <v>56</v>
      </c>
      <c r="P67" s="11">
        <f t="shared" si="4"/>
        <v>1</v>
      </c>
      <c r="Q67" s="11">
        <f>SUM($P$3:P67)</f>
        <v>56</v>
      </c>
    </row>
    <row r="68" spans="1:17" ht="35.25" customHeight="1">
      <c r="A68" s="26" t="s">
        <v>171</v>
      </c>
      <c r="B68" s="1" t="s">
        <v>12</v>
      </c>
      <c r="C68" s="295"/>
      <c r="D68" s="92" t="s">
        <v>180</v>
      </c>
      <c r="E68" s="1" t="s">
        <v>12</v>
      </c>
      <c r="F68" s="1" t="s">
        <v>12</v>
      </c>
      <c r="G68" s="90" t="s">
        <v>12</v>
      </c>
      <c r="H68" s="41" t="s">
        <v>12</v>
      </c>
      <c r="I68" s="91" t="s">
        <v>12</v>
      </c>
      <c r="J68" s="229"/>
      <c r="K68" s="216"/>
      <c r="L68" s="28" t="s">
        <v>16</v>
      </c>
      <c r="M68" s="173" t="s">
        <v>17</v>
      </c>
      <c r="N68" s="143" cm="1">
        <f t="array" ref="N68">_xlfn.IFS(Q68=Q67,"No",Q68&lt;&gt;Q67,Q68)</f>
        <v>57</v>
      </c>
      <c r="P68" s="11">
        <f t="shared" si="4"/>
        <v>1</v>
      </c>
      <c r="Q68" s="11">
        <f>SUM($P$3:P68)</f>
        <v>57</v>
      </c>
    </row>
    <row r="69" spans="1:17" ht="35.25" customHeight="1" thickBot="1">
      <c r="A69" s="26" t="s">
        <v>171</v>
      </c>
      <c r="B69" s="1">
        <v>4</v>
      </c>
      <c r="C69" s="295"/>
      <c r="D69" s="93" t="s">
        <v>181</v>
      </c>
      <c r="E69" s="1" t="s">
        <v>12</v>
      </c>
      <c r="F69" s="1" t="s">
        <v>12</v>
      </c>
      <c r="G69" s="101" t="s">
        <v>182</v>
      </c>
      <c r="H69" s="102" t="s">
        <v>183</v>
      </c>
      <c r="I69" s="103" t="s">
        <v>183</v>
      </c>
      <c r="J69" s="228"/>
      <c r="K69" s="216"/>
      <c r="L69" s="28" t="s">
        <v>16</v>
      </c>
      <c r="M69" s="173" t="s">
        <v>17</v>
      </c>
      <c r="N69" s="149" cm="1">
        <f t="array" ref="N69">_xlfn.IFS(Q69=Q68,"No",Q69&lt;&gt;Q68,Q69)</f>
        <v>58</v>
      </c>
      <c r="P69" s="11">
        <f t="shared" si="4"/>
        <v>1</v>
      </c>
      <c r="Q69" s="11">
        <f>SUM($P$3:P69)</f>
        <v>58</v>
      </c>
    </row>
    <row r="70" spans="1:17" ht="63.75" thickBot="1">
      <c r="A70" s="122" t="s">
        <v>2</v>
      </c>
      <c r="B70" s="162" t="s">
        <v>3</v>
      </c>
      <c r="C70" s="162" t="s">
        <v>4</v>
      </c>
      <c r="D70" s="162" t="s">
        <v>184</v>
      </c>
      <c r="E70" s="123" t="s">
        <v>6</v>
      </c>
      <c r="F70" s="123" t="s">
        <v>7</v>
      </c>
      <c r="G70" s="123" t="s">
        <v>185</v>
      </c>
      <c r="H70" s="123" t="s">
        <v>186</v>
      </c>
      <c r="I70" s="123" t="s">
        <v>187</v>
      </c>
      <c r="J70" s="226"/>
      <c r="K70" s="215"/>
      <c r="L70" s="304" t="s">
        <v>10</v>
      </c>
      <c r="M70" s="305"/>
      <c r="N70" s="145" t="str" cm="1">
        <f t="array" ref="N70">_xlfn.IFS(Q70=Q69,"No",Q70&lt;&gt;Q69,Q70)</f>
        <v>No</v>
      </c>
      <c r="P70" s="11">
        <f t="shared" si="4"/>
        <v>0</v>
      </c>
      <c r="Q70" s="11">
        <f>SUM($P$3:P70)</f>
        <v>58</v>
      </c>
    </row>
    <row r="71" spans="1:17" ht="47.25">
      <c r="A71" s="48" t="s">
        <v>188</v>
      </c>
      <c r="B71" s="61" t="s">
        <v>106</v>
      </c>
      <c r="C71" s="306"/>
      <c r="D71" s="308" t="s">
        <v>189</v>
      </c>
      <c r="E71" s="34" t="s">
        <v>12</v>
      </c>
      <c r="F71" s="61"/>
      <c r="G71" s="62" t="s">
        <v>190</v>
      </c>
      <c r="H71" s="63" t="s">
        <v>191</v>
      </c>
      <c r="I71" s="64" t="s">
        <v>191</v>
      </c>
      <c r="J71" s="229"/>
      <c r="K71" s="216"/>
      <c r="L71" s="94" t="s">
        <v>16</v>
      </c>
      <c r="M71" s="172" t="s">
        <v>17</v>
      </c>
      <c r="N71" s="144" cm="1">
        <f t="array" ref="N71">_xlfn.IFS(Q71=Q70,"No",Q71&lt;&gt;Q70,Q71)</f>
        <v>59</v>
      </c>
      <c r="P71" s="11">
        <f t="shared" si="4"/>
        <v>1</v>
      </c>
      <c r="Q71" s="11">
        <f>SUM($P$3:P71)</f>
        <v>59</v>
      </c>
    </row>
    <row r="72" spans="1:17" ht="47.25">
      <c r="A72" s="26" t="s">
        <v>188</v>
      </c>
      <c r="B72" s="30" t="s">
        <v>115</v>
      </c>
      <c r="C72" s="307"/>
      <c r="D72" s="309"/>
      <c r="E72" s="1" t="s">
        <v>12</v>
      </c>
      <c r="F72" s="30"/>
      <c r="G72" s="42" t="s">
        <v>192</v>
      </c>
      <c r="H72" s="20" t="s">
        <v>193</v>
      </c>
      <c r="I72" s="40" t="s">
        <v>194</v>
      </c>
      <c r="J72" s="229"/>
      <c r="K72" s="216"/>
      <c r="L72" s="28" t="s">
        <v>16</v>
      </c>
      <c r="M72" s="173" t="s">
        <v>17</v>
      </c>
      <c r="N72" s="143" cm="1">
        <f t="array" ref="N72">_xlfn.IFS(Q72=Q71,"No",Q72&lt;&gt;Q71,Q72)</f>
        <v>60</v>
      </c>
      <c r="P72" s="11">
        <f t="shared" si="4"/>
        <v>1</v>
      </c>
      <c r="Q72" s="11">
        <f>SUM($P$3:P72)</f>
        <v>60</v>
      </c>
    </row>
    <row r="73" spans="1:17" ht="47.25">
      <c r="A73" s="26" t="s">
        <v>188</v>
      </c>
      <c r="B73" s="30" t="s">
        <v>195</v>
      </c>
      <c r="C73" s="307"/>
      <c r="D73" s="309"/>
      <c r="E73" s="1" t="s">
        <v>12</v>
      </c>
      <c r="F73" s="29"/>
      <c r="G73" s="42" t="s">
        <v>196</v>
      </c>
      <c r="H73" s="20" t="s">
        <v>191</v>
      </c>
      <c r="I73" s="40" t="s">
        <v>193</v>
      </c>
      <c r="J73" s="229"/>
      <c r="K73" s="216"/>
      <c r="L73" s="28" t="s">
        <v>16</v>
      </c>
      <c r="M73" s="173" t="s">
        <v>17</v>
      </c>
      <c r="N73" s="143" cm="1">
        <f t="array" ref="N73">_xlfn.IFS(Q73=Q72,"No",Q73&lt;&gt;Q72,Q73)</f>
        <v>61</v>
      </c>
      <c r="P73" s="11">
        <f t="shared" si="4"/>
        <v>1</v>
      </c>
      <c r="Q73" s="11">
        <f>SUM($P$3:P73)</f>
        <v>61</v>
      </c>
    </row>
    <row r="74" spans="1:17" ht="47.25">
      <c r="A74" s="26" t="s">
        <v>188</v>
      </c>
      <c r="B74" s="29" t="s">
        <v>110</v>
      </c>
      <c r="C74" s="310"/>
      <c r="D74" s="31" t="s">
        <v>197</v>
      </c>
      <c r="E74" s="1" t="s">
        <v>12</v>
      </c>
      <c r="F74" s="29"/>
      <c r="G74" s="9" t="s">
        <v>198</v>
      </c>
      <c r="H74" s="20" t="s">
        <v>199</v>
      </c>
      <c r="I74" s="10" t="s">
        <v>154</v>
      </c>
      <c r="J74" s="221"/>
      <c r="K74" s="216"/>
      <c r="L74" s="28" t="s">
        <v>16</v>
      </c>
      <c r="M74" s="173" t="s">
        <v>17</v>
      </c>
      <c r="N74" s="143" cm="1">
        <f t="array" ref="N74">_xlfn.IFS(Q74=Q73,"No",Q74&lt;&gt;Q73,Q74)</f>
        <v>62</v>
      </c>
      <c r="P74" s="11">
        <f t="shared" si="4"/>
        <v>1</v>
      </c>
      <c r="Q74" s="11">
        <f>SUM($P$3:P74)</f>
        <v>62</v>
      </c>
    </row>
    <row r="75" spans="1:17" ht="47.25">
      <c r="A75" s="26" t="s">
        <v>188</v>
      </c>
      <c r="B75" s="29" t="s">
        <v>200</v>
      </c>
      <c r="C75" s="310"/>
      <c r="D75" s="298" t="s">
        <v>201</v>
      </c>
      <c r="E75" s="1" t="s">
        <v>12</v>
      </c>
      <c r="F75" s="29"/>
      <c r="G75" s="15" t="s">
        <v>202</v>
      </c>
      <c r="H75" s="41" t="s">
        <v>203</v>
      </c>
      <c r="I75" s="16" t="s">
        <v>204</v>
      </c>
      <c r="J75" s="221"/>
      <c r="K75" s="216"/>
      <c r="L75" s="28" t="s">
        <v>16</v>
      </c>
      <c r="M75" s="173" t="s">
        <v>17</v>
      </c>
      <c r="N75" s="143" cm="1">
        <f t="array" ref="N75">_xlfn.IFS(Q75=Q74,"No",Q75&lt;&gt;Q74,Q75)</f>
        <v>63</v>
      </c>
      <c r="P75" s="11">
        <f t="shared" si="4"/>
        <v>1</v>
      </c>
      <c r="Q75" s="11">
        <f>SUM($P$3:P75)</f>
        <v>63</v>
      </c>
    </row>
    <row r="76" spans="1:17" ht="48" thickBot="1">
      <c r="A76" s="81" t="s">
        <v>188</v>
      </c>
      <c r="B76" s="163" t="s">
        <v>139</v>
      </c>
      <c r="C76" s="301"/>
      <c r="D76" s="311"/>
      <c r="E76" s="14" t="s">
        <v>12</v>
      </c>
      <c r="F76" s="163"/>
      <c r="G76" s="15" t="s">
        <v>205</v>
      </c>
      <c r="H76" s="41" t="s">
        <v>205</v>
      </c>
      <c r="I76" s="16" t="s">
        <v>205</v>
      </c>
      <c r="J76" s="221"/>
      <c r="K76" s="216"/>
      <c r="L76" s="148" t="s">
        <v>16</v>
      </c>
      <c r="M76" s="165" t="s">
        <v>17</v>
      </c>
      <c r="N76" s="149" cm="1">
        <f t="array" ref="N76">_xlfn.IFS(Q76=Q75,"No",Q76&lt;&gt;Q75,Q76)</f>
        <v>64</v>
      </c>
      <c r="P76" s="11">
        <f t="shared" si="4"/>
        <v>1</v>
      </c>
      <c r="Q76" s="11">
        <f>SUM($P$3:P76)</f>
        <v>64</v>
      </c>
    </row>
    <row r="77" spans="1:17" ht="63.75" thickBot="1">
      <c r="A77" s="122" t="s">
        <v>2</v>
      </c>
      <c r="B77" s="162" t="s">
        <v>3</v>
      </c>
      <c r="C77" s="162" t="s">
        <v>4</v>
      </c>
      <c r="D77" s="162" t="s">
        <v>184</v>
      </c>
      <c r="E77" s="123" t="s">
        <v>6</v>
      </c>
      <c r="F77" s="123" t="s">
        <v>7</v>
      </c>
      <c r="G77" s="123" t="s">
        <v>185</v>
      </c>
      <c r="H77" s="123" t="s">
        <v>186</v>
      </c>
      <c r="I77" s="123" t="s">
        <v>187</v>
      </c>
      <c r="J77" s="226"/>
      <c r="K77" s="215"/>
      <c r="L77" s="304" t="s">
        <v>10</v>
      </c>
      <c r="M77" s="305"/>
      <c r="N77" s="145" t="str" cm="1">
        <f t="array" ref="N77">_xlfn.IFS(Q77=Q76,"No",Q77&lt;&gt;Q76,Q77)</f>
        <v>No</v>
      </c>
      <c r="P77" s="11">
        <f t="shared" si="4"/>
        <v>0</v>
      </c>
      <c r="Q77" s="11">
        <f>SUM($P$3:P77)</f>
        <v>64</v>
      </c>
    </row>
    <row r="78" spans="1:17" ht="31.5">
      <c r="A78" s="48" t="s">
        <v>206</v>
      </c>
      <c r="B78" s="34">
        <v>1</v>
      </c>
      <c r="C78" s="34"/>
      <c r="D78" s="45" t="s">
        <v>123</v>
      </c>
      <c r="E78" s="34" t="s">
        <v>12</v>
      </c>
      <c r="F78" s="34" t="s">
        <v>12</v>
      </c>
      <c r="G78" s="54">
        <v>1</v>
      </c>
      <c r="H78" s="52">
        <v>2</v>
      </c>
      <c r="I78" s="55">
        <v>3</v>
      </c>
      <c r="J78" s="221"/>
      <c r="K78" s="216"/>
      <c r="L78" s="164" t="s">
        <v>16</v>
      </c>
      <c r="M78" s="174" t="s">
        <v>17</v>
      </c>
      <c r="N78" s="194" cm="1">
        <f t="array" ref="N78">_xlfn.IFS(Q78=Q76,"No",Q78&lt;&gt;Q76,Q78)</f>
        <v>65</v>
      </c>
      <c r="P78" s="11">
        <f>POWER(COUNTIF(L78,"CONFORMITE")-1,2)</f>
        <v>1</v>
      </c>
      <c r="Q78" s="11">
        <f>SUM($P$3:P78)</f>
        <v>65</v>
      </c>
    </row>
    <row r="79" spans="1:17" ht="35.25" customHeight="1">
      <c r="A79" s="48" t="s">
        <v>206</v>
      </c>
      <c r="B79" s="61" t="s">
        <v>106</v>
      </c>
      <c r="C79" s="306"/>
      <c r="D79" s="308" t="s">
        <v>189</v>
      </c>
      <c r="E79" s="95" t="s">
        <v>12</v>
      </c>
      <c r="F79" s="95" t="s">
        <v>12</v>
      </c>
      <c r="G79" s="195" t="s">
        <v>207</v>
      </c>
      <c r="H79" s="96" t="s">
        <v>208</v>
      </c>
      <c r="I79" s="97" t="s">
        <v>209</v>
      </c>
      <c r="J79" s="231"/>
      <c r="K79" s="216"/>
      <c r="L79" s="164" t="s">
        <v>16</v>
      </c>
      <c r="M79" s="174" t="s">
        <v>17</v>
      </c>
      <c r="N79" s="144" cm="1">
        <f t="array" ref="N79">_xlfn.IFS(Q79=Q77,"No",Q79&lt;&gt;Q77,Q79)</f>
        <v>66</v>
      </c>
      <c r="P79" s="11">
        <f t="shared" si="4"/>
        <v>1</v>
      </c>
      <c r="Q79" s="11">
        <f>SUM($P$3:P79)</f>
        <v>66</v>
      </c>
    </row>
    <row r="80" spans="1:17" ht="35.25" customHeight="1">
      <c r="A80" s="26" t="s">
        <v>206</v>
      </c>
      <c r="B80" s="30" t="s">
        <v>115</v>
      </c>
      <c r="C80" s="307"/>
      <c r="D80" s="309"/>
      <c r="E80" s="34" t="s">
        <v>12</v>
      </c>
      <c r="F80" s="34" t="s">
        <v>12</v>
      </c>
      <c r="G80" s="62" t="s">
        <v>210</v>
      </c>
      <c r="H80" s="63" t="s">
        <v>211</v>
      </c>
      <c r="I80" s="65" t="s">
        <v>212</v>
      </c>
      <c r="J80" s="231"/>
      <c r="K80" s="216"/>
      <c r="L80" s="94" t="s">
        <v>16</v>
      </c>
      <c r="M80" s="172" t="s">
        <v>17</v>
      </c>
      <c r="N80" s="143" cm="1">
        <f t="array" ref="N80">_xlfn.IFS(Q80=Q79,"No",Q80&lt;&gt;Q79,Q80)</f>
        <v>67</v>
      </c>
      <c r="P80" s="11">
        <f t="shared" si="4"/>
        <v>1</v>
      </c>
      <c r="Q80" s="11">
        <f>SUM($P$3:P80)</f>
        <v>67</v>
      </c>
    </row>
    <row r="81" spans="1:17" ht="35.25" customHeight="1">
      <c r="A81" s="26" t="s">
        <v>206</v>
      </c>
      <c r="B81" s="30" t="s">
        <v>195</v>
      </c>
      <c r="C81" s="307"/>
      <c r="D81" s="309"/>
      <c r="E81" s="1" t="s">
        <v>12</v>
      </c>
      <c r="F81" s="1" t="s">
        <v>12</v>
      </c>
      <c r="G81" s="42" t="s">
        <v>213</v>
      </c>
      <c r="H81" s="20" t="s">
        <v>214</v>
      </c>
      <c r="I81" s="44" t="s">
        <v>215</v>
      </c>
      <c r="J81" s="231"/>
      <c r="K81" s="216"/>
      <c r="L81" s="28" t="s">
        <v>16</v>
      </c>
      <c r="M81" s="173" t="s">
        <v>17</v>
      </c>
      <c r="N81" s="143" cm="1">
        <f t="array" ref="N81">_xlfn.IFS(Q81=Q80,"No",Q81&lt;&gt;Q80,Q81)</f>
        <v>68</v>
      </c>
      <c r="P81" s="11">
        <f t="shared" si="4"/>
        <v>1</v>
      </c>
      <c r="Q81" s="11">
        <f>SUM($P$3:P81)</f>
        <v>68</v>
      </c>
    </row>
    <row r="82" spans="1:17" ht="35.25" customHeight="1">
      <c r="A82" s="26" t="s">
        <v>206</v>
      </c>
      <c r="B82" s="29" t="s">
        <v>110</v>
      </c>
      <c r="C82" s="301"/>
      <c r="D82" s="31" t="s">
        <v>197</v>
      </c>
      <c r="E82" s="1" t="s">
        <v>12</v>
      </c>
      <c r="F82" s="1" t="s">
        <v>12</v>
      </c>
      <c r="G82" s="9" t="s">
        <v>216</v>
      </c>
      <c r="H82" s="5" t="s">
        <v>217</v>
      </c>
      <c r="I82" s="43" t="s">
        <v>145</v>
      </c>
      <c r="J82" s="230"/>
      <c r="K82" s="216"/>
      <c r="L82" s="28" t="s">
        <v>16</v>
      </c>
      <c r="M82" s="173" t="s">
        <v>17</v>
      </c>
      <c r="N82" s="143" cm="1">
        <f t="array" ref="N82">_xlfn.IFS(Q82=Q81,"No",Q82&lt;&gt;Q81,Q82)</f>
        <v>69</v>
      </c>
      <c r="P82" s="11">
        <f t="shared" si="4"/>
        <v>1</v>
      </c>
      <c r="Q82" s="11">
        <f>SUM($P$3:P82)</f>
        <v>69</v>
      </c>
    </row>
    <row r="83" spans="1:17" ht="35.25" customHeight="1">
      <c r="A83" s="26" t="s">
        <v>206</v>
      </c>
      <c r="B83" s="30" t="s">
        <v>200</v>
      </c>
      <c r="C83" s="302"/>
      <c r="D83" s="298" t="s">
        <v>201</v>
      </c>
      <c r="E83" s="1" t="s">
        <v>12</v>
      </c>
      <c r="F83" s="1" t="s">
        <v>12</v>
      </c>
      <c r="G83" s="71" t="s">
        <v>218</v>
      </c>
      <c r="H83" s="5" t="s">
        <v>219</v>
      </c>
      <c r="I83" s="43" t="s">
        <v>218</v>
      </c>
      <c r="J83" s="230"/>
      <c r="K83" s="216"/>
      <c r="L83" s="28" t="s">
        <v>16</v>
      </c>
      <c r="M83" s="173" t="s">
        <v>17</v>
      </c>
      <c r="N83" s="143" cm="1">
        <f t="array" ref="N83">_xlfn.IFS(Q83=Q82,"No",Q83&lt;&gt;Q82,Q83)</f>
        <v>70</v>
      </c>
      <c r="P83" s="11">
        <f t="shared" si="4"/>
        <v>1</v>
      </c>
      <c r="Q83" s="11">
        <f>SUM($P$3:P83)</f>
        <v>70</v>
      </c>
    </row>
    <row r="84" spans="1:17" ht="35.25" customHeight="1">
      <c r="A84" s="26" t="s">
        <v>206</v>
      </c>
      <c r="B84" s="30" t="s">
        <v>139</v>
      </c>
      <c r="C84" s="303"/>
      <c r="D84" s="298"/>
      <c r="E84" s="1" t="s">
        <v>12</v>
      </c>
      <c r="F84" s="1" t="s">
        <v>12</v>
      </c>
      <c r="G84" s="71" t="s">
        <v>220</v>
      </c>
      <c r="H84" s="5" t="s">
        <v>220</v>
      </c>
      <c r="I84" s="43" t="s">
        <v>220</v>
      </c>
      <c r="J84" s="230"/>
      <c r="K84" s="216"/>
      <c r="L84" s="28" t="s">
        <v>16</v>
      </c>
      <c r="M84" s="173" t="s">
        <v>17</v>
      </c>
      <c r="N84" s="143" cm="1">
        <f t="array" ref="N84">_xlfn.IFS(Q84=Q83,"No",Q84&lt;&gt;Q83,Q84)</f>
        <v>71</v>
      </c>
      <c r="P84" s="11">
        <f t="shared" si="4"/>
        <v>1</v>
      </c>
      <c r="Q84" s="11">
        <f>SUM($P$3:P84)</f>
        <v>71</v>
      </c>
    </row>
    <row r="85" spans="1:17" ht="35.25" customHeight="1">
      <c r="A85" s="26" t="s">
        <v>206</v>
      </c>
      <c r="B85" s="30" t="s">
        <v>75</v>
      </c>
      <c r="C85" s="296"/>
      <c r="D85" s="299" t="s">
        <v>221</v>
      </c>
      <c r="E85" s="1" t="s">
        <v>12</v>
      </c>
      <c r="F85" s="14" t="s">
        <v>12</v>
      </c>
      <c r="G85" s="9">
        <v>99584</v>
      </c>
      <c r="H85" s="5">
        <v>99240</v>
      </c>
      <c r="I85" s="43">
        <v>99240</v>
      </c>
      <c r="J85" s="230"/>
      <c r="K85" s="216"/>
      <c r="L85" s="28" t="s">
        <v>16</v>
      </c>
      <c r="M85" s="173" t="s">
        <v>17</v>
      </c>
      <c r="N85" s="143" cm="1">
        <f t="array" ref="N85">_xlfn.IFS(Q85=Q84,"No",Q85&lt;&gt;Q84,Q85)</f>
        <v>72</v>
      </c>
      <c r="P85" s="11">
        <f t="shared" si="4"/>
        <v>1</v>
      </c>
      <c r="Q85" s="11">
        <f>SUM($P$3:P85)</f>
        <v>72</v>
      </c>
    </row>
    <row r="86" spans="1:17" ht="35.25" customHeight="1" thickBot="1">
      <c r="A86" s="81" t="s">
        <v>206</v>
      </c>
      <c r="B86" s="104" t="s">
        <v>222</v>
      </c>
      <c r="C86" s="297"/>
      <c r="D86" s="300"/>
      <c r="E86" s="165" t="s">
        <v>12</v>
      </c>
      <c r="F86" s="14" t="s">
        <v>12</v>
      </c>
      <c r="G86" s="166">
        <v>99584</v>
      </c>
      <c r="H86" s="153">
        <v>99240</v>
      </c>
      <c r="I86" s="167">
        <v>99240</v>
      </c>
      <c r="J86" s="230"/>
      <c r="K86" s="216"/>
      <c r="L86" s="148" t="s">
        <v>16</v>
      </c>
      <c r="M86" s="165" t="s">
        <v>17</v>
      </c>
      <c r="N86" s="149" cm="1">
        <f t="array" ref="N86">_xlfn.IFS(Q86=Q85,"No",Q86&lt;&gt;Q85,Q86)</f>
        <v>73</v>
      </c>
      <c r="P86" s="11">
        <f t="shared" si="4"/>
        <v>1</v>
      </c>
      <c r="Q86" s="11">
        <f>SUM($P$3:P86)</f>
        <v>73</v>
      </c>
    </row>
    <row r="87" spans="1:17" ht="64.5" thickTop="1" thickBot="1">
      <c r="A87" s="168" t="s">
        <v>2</v>
      </c>
      <c r="B87" s="169" t="s">
        <v>3</v>
      </c>
      <c r="C87" s="169" t="s">
        <v>4</v>
      </c>
      <c r="D87" s="169" t="s">
        <v>184</v>
      </c>
      <c r="E87" s="170" t="s">
        <v>6</v>
      </c>
      <c r="F87" s="170" t="s">
        <v>7</v>
      </c>
      <c r="G87" s="123" t="s">
        <v>185</v>
      </c>
      <c r="H87" s="123" t="s">
        <v>186</v>
      </c>
      <c r="I87" s="257" t="s">
        <v>187</v>
      </c>
      <c r="J87" s="226"/>
      <c r="K87" s="215"/>
      <c r="L87" s="292" t="s">
        <v>10</v>
      </c>
      <c r="M87" s="293"/>
      <c r="N87" s="171" t="str" cm="1">
        <f t="array" ref="N87">_xlfn.IFS(Q87=Q86,"No",Q87&lt;&gt;Q86,Q87)</f>
        <v>No</v>
      </c>
      <c r="P87" s="11">
        <f t="shared" si="4"/>
        <v>0</v>
      </c>
      <c r="Q87" s="11">
        <f>SUM($P$3:P87)</f>
        <v>73</v>
      </c>
    </row>
    <row r="88" spans="1:17" ht="36" customHeight="1">
      <c r="A88" s="245" t="s">
        <v>223</v>
      </c>
      <c r="B88" s="232" t="s">
        <v>106</v>
      </c>
      <c r="C88" s="232"/>
      <c r="D88" s="233" t="s">
        <v>224</v>
      </c>
      <c r="E88" s="232"/>
      <c r="F88" s="232" t="s">
        <v>12</v>
      </c>
      <c r="G88" s="234">
        <v>269</v>
      </c>
      <c r="H88" s="235">
        <v>429</v>
      </c>
      <c r="I88" s="236">
        <v>429</v>
      </c>
      <c r="J88" s="221"/>
      <c r="K88" s="244"/>
      <c r="L88" s="248" t="s">
        <v>16</v>
      </c>
      <c r="M88" s="249" t="s">
        <v>17</v>
      </c>
      <c r="N88" s="246" cm="1">
        <f t="array" ref="N88">_xlfn.IFS(Q88=Q87,"No",Q88&lt;&gt;Q87,Q88)</f>
        <v>74</v>
      </c>
      <c r="P88" s="11">
        <f t="shared" ref="P88:P90" si="5">POWER(COUNTIF(L88,"CONFORMITE")-1,2)</f>
        <v>1</v>
      </c>
      <c r="Q88" s="11">
        <f>SUM($P$3:P88)</f>
        <v>74</v>
      </c>
    </row>
    <row r="89" spans="1:17" ht="35.25" customHeight="1">
      <c r="A89" s="26" t="s">
        <v>223</v>
      </c>
      <c r="B89" s="1" t="s">
        <v>115</v>
      </c>
      <c r="C89" s="1"/>
      <c r="D89" s="31" t="s">
        <v>225</v>
      </c>
      <c r="E89" s="1"/>
      <c r="F89" s="30" t="s">
        <v>12</v>
      </c>
      <c r="G89" s="4">
        <v>98735</v>
      </c>
      <c r="H89" s="5" t="s">
        <v>226</v>
      </c>
      <c r="I89" s="3" t="s">
        <v>226</v>
      </c>
      <c r="J89" s="243"/>
      <c r="K89" s="244"/>
      <c r="L89" s="25" t="s">
        <v>16</v>
      </c>
      <c r="M89" s="250" t="s">
        <v>17</v>
      </c>
      <c r="N89" s="247" cm="1">
        <f t="array" ref="N89">_xlfn.IFS(Q89=Q88,"No",Q89&lt;&gt;Q88,Q89)</f>
        <v>75</v>
      </c>
      <c r="P89" s="11">
        <f t="shared" si="5"/>
        <v>1</v>
      </c>
      <c r="Q89" s="11">
        <f>SUM($P$3:P89)</f>
        <v>75</v>
      </c>
    </row>
    <row r="90" spans="1:17" ht="35.25" customHeight="1">
      <c r="A90" s="251" t="s">
        <v>223</v>
      </c>
      <c r="B90" s="1" t="s">
        <v>227</v>
      </c>
      <c r="C90" s="1"/>
      <c r="D90" s="6" t="s">
        <v>228</v>
      </c>
      <c r="E90" s="1"/>
      <c r="F90" s="1" t="s">
        <v>12</v>
      </c>
      <c r="G90" s="9">
        <v>99250</v>
      </c>
      <c r="H90" s="5">
        <v>98684</v>
      </c>
      <c r="I90" s="10">
        <v>98684</v>
      </c>
      <c r="L90" s="25" t="s">
        <v>16</v>
      </c>
      <c r="M90" s="250" t="s">
        <v>17</v>
      </c>
      <c r="N90" s="247" cm="1">
        <f t="array" ref="N90">_xlfn.IFS(Q90=Q89,"No",Q90&lt;&gt;Q89,Q90)</f>
        <v>76</v>
      </c>
      <c r="P90" s="11">
        <f t="shared" si="5"/>
        <v>1</v>
      </c>
      <c r="Q90" s="11">
        <f>SUM($P$3:P90)</f>
        <v>76</v>
      </c>
    </row>
    <row r="91" spans="1:17" ht="35.25" customHeight="1">
      <c r="A91" s="48" t="s">
        <v>223</v>
      </c>
      <c r="B91" s="252" t="s">
        <v>12</v>
      </c>
      <c r="C91" s="34"/>
      <c r="D91" s="49" t="s">
        <v>229</v>
      </c>
      <c r="E91" s="34"/>
      <c r="F91" s="61" t="s">
        <v>12</v>
      </c>
      <c r="G91" s="51">
        <v>2</v>
      </c>
      <c r="H91" s="52">
        <v>1</v>
      </c>
      <c r="I91" s="53">
        <v>1</v>
      </c>
      <c r="L91" s="25" t="s">
        <v>16</v>
      </c>
      <c r="M91" s="250" t="s">
        <v>17</v>
      </c>
      <c r="N91" s="247" cm="1">
        <f t="array" ref="N91">_xlfn.IFS(Q91=Q90,"No",Q91&lt;&gt;Q90,Q91)</f>
        <v>77</v>
      </c>
      <c r="P91" s="11">
        <f t="shared" ref="P91" si="6">POWER(COUNTIF(L91,"CONFORMITE")-1,2)</f>
        <v>1</v>
      </c>
      <c r="Q91" s="11">
        <f>SUM($P$3:P91)</f>
        <v>77</v>
      </c>
    </row>
    <row r="92" spans="1:17" ht="35.25" customHeight="1">
      <c r="A92" s="48" t="s">
        <v>223</v>
      </c>
      <c r="B92" s="252" t="s">
        <v>12</v>
      </c>
      <c r="C92" s="34"/>
      <c r="D92" s="49" t="s">
        <v>230</v>
      </c>
      <c r="E92" s="34"/>
      <c r="F92" s="61" t="s">
        <v>12</v>
      </c>
      <c r="G92" s="51">
        <v>2</v>
      </c>
      <c r="H92" s="52">
        <v>1</v>
      </c>
      <c r="I92" s="53">
        <v>1</v>
      </c>
      <c r="L92" s="254"/>
      <c r="M92" s="255"/>
      <c r="N92" s="256"/>
      <c r="P92" s="11"/>
      <c r="Q92" s="11"/>
    </row>
    <row r="93" spans="1:17" ht="111.95" customHeight="1" thickBot="1">
      <c r="A93" s="237" t="s">
        <v>223</v>
      </c>
      <c r="B93" s="238" t="s">
        <v>12</v>
      </c>
      <c r="C93" s="238"/>
      <c r="D93" s="239" t="s">
        <v>231</v>
      </c>
      <c r="E93" s="238"/>
      <c r="F93" s="238" t="s">
        <v>12</v>
      </c>
      <c r="G93" s="240" t="s">
        <v>232</v>
      </c>
      <c r="H93" s="241" t="s">
        <v>233</v>
      </c>
      <c r="I93" s="242" t="s">
        <v>233</v>
      </c>
      <c r="L93" s="254"/>
      <c r="M93" s="255"/>
      <c r="N93" s="256"/>
      <c r="P93" s="11"/>
      <c r="Q93" s="11"/>
    </row>
  </sheetData>
  <mergeCells count="30">
    <mergeCell ref="L30:M30"/>
    <mergeCell ref="L35:M35"/>
    <mergeCell ref="L43:M43"/>
    <mergeCell ref="L63:M63"/>
    <mergeCell ref="A1:K1"/>
    <mergeCell ref="L6:M6"/>
    <mergeCell ref="L3:M3"/>
    <mergeCell ref="L15:M15"/>
    <mergeCell ref="L23:M23"/>
    <mergeCell ref="L1:M1"/>
    <mergeCell ref="D16:E16"/>
    <mergeCell ref="C46:C47"/>
    <mergeCell ref="C48:C53"/>
    <mergeCell ref="C54:C55"/>
    <mergeCell ref="C56:C58"/>
    <mergeCell ref="C59:C61"/>
    <mergeCell ref="L87:M87"/>
    <mergeCell ref="C65:C69"/>
    <mergeCell ref="C85:C86"/>
    <mergeCell ref="D83:D84"/>
    <mergeCell ref="D85:D86"/>
    <mergeCell ref="C82:C84"/>
    <mergeCell ref="L77:M77"/>
    <mergeCell ref="C79:C81"/>
    <mergeCell ref="D79:D81"/>
    <mergeCell ref="C71:C73"/>
    <mergeCell ref="D71:D73"/>
    <mergeCell ref="C74:C76"/>
    <mergeCell ref="D75:D76"/>
    <mergeCell ref="L70:M70"/>
  </mergeCells>
  <phoneticPr fontId="14" type="noConversion"/>
  <pageMargins left="0.43307086614173229" right="0.15748031496062992" top="0.35433070866141736" bottom="0.31496062992125984" header="0.31496062992125984" footer="0.31496062992125984"/>
  <pageSetup paperSize="9" scale="51" fitToHeight="0" orientation="landscape" r:id="rId1"/>
  <rowBreaks count="10" manualBreakCount="10">
    <brk id="5" max="14" man="1"/>
    <brk id="14" max="14" man="1"/>
    <brk id="22" max="14" man="1"/>
    <brk id="29" max="14" man="1"/>
    <brk id="34" max="14" man="1"/>
    <brk id="42" max="14" man="1"/>
    <brk id="62" max="14" man="1"/>
    <brk id="69" max="14" man="1"/>
    <brk id="76" max="14" man="1"/>
    <brk id="86" max="14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430E-B7F1-4BB6-ABC7-A16E2F554744}">
  <sheetPr>
    <pageSetUpPr fitToPage="1"/>
  </sheetPr>
  <dimension ref="A1:N78"/>
  <sheetViews>
    <sheetView zoomScale="70" zoomScaleNormal="70" zoomScaleSheetLayoutView="100" workbookViewId="0">
      <selection activeCell="N18" sqref="N18"/>
    </sheetView>
  </sheetViews>
  <sheetFormatPr baseColWidth="10" defaultColWidth="11.42578125" defaultRowHeight="21"/>
  <cols>
    <col min="1" max="1" width="4.7109375" customWidth="1"/>
    <col min="2" max="2" width="24.140625" customWidth="1"/>
    <col min="3" max="3" width="6.7109375" customWidth="1"/>
    <col min="4" max="4" width="7.7109375" bestFit="1" customWidth="1"/>
    <col min="5" max="5" width="75.5703125" style="8" customWidth="1"/>
    <col min="6" max="6" width="9.5703125" customWidth="1"/>
    <col min="7" max="7" width="25" style="11" customWidth="1"/>
    <col min="8" max="9" width="10.140625" customWidth="1"/>
    <col min="10" max="10" width="10" style="105" customWidth="1"/>
    <col min="12" max="12" width="0" hidden="1" customWidth="1"/>
    <col min="13" max="13" width="11.5703125" hidden="1" customWidth="1"/>
  </cols>
  <sheetData>
    <row r="1" spans="1:14" ht="28.5">
      <c r="B1" s="314" t="s">
        <v>234</v>
      </c>
      <c r="C1" s="315"/>
      <c r="D1" s="315"/>
      <c r="E1" s="315"/>
      <c r="F1" s="315"/>
      <c r="G1" s="315"/>
      <c r="H1" s="319" t="s">
        <v>235</v>
      </c>
      <c r="I1" s="320"/>
    </row>
    <row r="2" spans="1:14" ht="28.5">
      <c r="B2" s="24"/>
      <c r="C2" s="24"/>
      <c r="D2" s="24"/>
      <c r="E2" s="24"/>
      <c r="F2" s="18"/>
      <c r="G2" s="24"/>
      <c r="H2" s="19"/>
      <c r="I2" s="19"/>
    </row>
    <row r="3" spans="1:14" ht="42">
      <c r="A3" s="11"/>
      <c r="B3" s="122" t="s">
        <v>2</v>
      </c>
      <c r="C3" s="123" t="s">
        <v>3</v>
      </c>
      <c r="D3" s="123" t="s">
        <v>4</v>
      </c>
      <c r="E3" s="124" t="s">
        <v>5</v>
      </c>
      <c r="F3" s="123" t="s">
        <v>7</v>
      </c>
      <c r="G3" s="125" t="s">
        <v>236</v>
      </c>
      <c r="H3" s="324" t="s">
        <v>10</v>
      </c>
      <c r="I3" s="318"/>
      <c r="J3" s="121" t="str" cm="1">
        <f t="array" ref="J3">_xlfn.IFS(M2=M3,"No",M3&lt;&gt;M2,M3)</f>
        <v>No</v>
      </c>
      <c r="L3" s="11">
        <f>POWER(COUNTIF(H3,"CONFORMITE")-1,2)</f>
        <v>0</v>
      </c>
      <c r="M3" s="11">
        <f>SUM($L$3:L3)</f>
        <v>0</v>
      </c>
      <c r="N3" s="11"/>
    </row>
    <row r="4" spans="1:14" ht="29.25" customHeight="1">
      <c r="B4" s="48" t="s">
        <v>11</v>
      </c>
      <c r="C4" s="34">
        <v>2</v>
      </c>
      <c r="D4" s="34"/>
      <c r="E4" s="49" t="s">
        <v>237</v>
      </c>
      <c r="F4" s="50"/>
      <c r="G4" s="142" t="s">
        <v>238</v>
      </c>
      <c r="H4" s="129" t="s">
        <v>16</v>
      </c>
      <c r="I4" s="130" t="s">
        <v>17</v>
      </c>
      <c r="J4" s="140" cm="1">
        <f t="array" ref="J4">_xlfn.IFS(M3=M4,"No",M4&lt;&gt;M3,M4)</f>
        <v>1</v>
      </c>
      <c r="L4" s="11">
        <f t="shared" ref="L4:L56" si="0">POWER(COUNTIF(H4,"CONFORMITE")-1,2)</f>
        <v>1</v>
      </c>
      <c r="M4" s="11">
        <f>SUM($L$3:L4)</f>
        <v>1</v>
      </c>
    </row>
    <row r="5" spans="1:14" ht="29.25" customHeight="1" thickBot="1">
      <c r="B5" s="26" t="s">
        <v>11</v>
      </c>
      <c r="C5" s="1">
        <v>3</v>
      </c>
      <c r="D5" s="1"/>
      <c r="E5" s="31" t="s">
        <v>239</v>
      </c>
      <c r="F5" s="2"/>
      <c r="G5" s="113" t="s">
        <v>240</v>
      </c>
      <c r="H5" s="107" t="s">
        <v>16</v>
      </c>
      <c r="I5" s="108" t="s">
        <v>17</v>
      </c>
      <c r="J5" s="139" cm="1">
        <f t="array" ref="J5">_xlfn.IFS(M4=M5,"No",M5&lt;&gt;M4,M5)</f>
        <v>2</v>
      </c>
      <c r="L5" s="11">
        <f t="shared" si="0"/>
        <v>1</v>
      </c>
      <c r="M5" s="11">
        <f>SUM($L$3:L5)</f>
        <v>2</v>
      </c>
    </row>
    <row r="6" spans="1:14" ht="63.75" thickBot="1">
      <c r="B6" s="122" t="s">
        <v>2</v>
      </c>
      <c r="C6" s="123" t="s">
        <v>3</v>
      </c>
      <c r="D6" s="123" t="s">
        <v>4</v>
      </c>
      <c r="E6" s="124" t="s">
        <v>5</v>
      </c>
      <c r="F6" s="123" t="s">
        <v>7</v>
      </c>
      <c r="G6" s="125" t="s">
        <v>241</v>
      </c>
      <c r="H6" s="324" t="s">
        <v>10</v>
      </c>
      <c r="I6" s="305"/>
      <c r="J6" s="196" t="str" cm="1">
        <f t="array" ref="J6">_xlfn.IFS(M5=M6,"No",M6&lt;&gt;M5,M6)</f>
        <v>No</v>
      </c>
      <c r="L6" s="11">
        <f t="shared" ref="L6" si="1">POWER(COUNTIF(H6,"CONFORMITE")-1,2)</f>
        <v>0</v>
      </c>
      <c r="M6" s="11">
        <f>SUM($L$3:L6)</f>
        <v>2</v>
      </c>
    </row>
    <row r="7" spans="1:14" ht="42.75" thickBot="1">
      <c r="B7" s="26" t="s">
        <v>25</v>
      </c>
      <c r="C7" s="197" t="s">
        <v>242</v>
      </c>
      <c r="D7" s="1"/>
      <c r="E7" s="31" t="s">
        <v>243</v>
      </c>
      <c r="F7" s="2"/>
      <c r="G7" s="114" t="s">
        <v>244</v>
      </c>
      <c r="H7" s="126" t="s">
        <v>16</v>
      </c>
      <c r="I7" s="127" t="s">
        <v>17</v>
      </c>
      <c r="J7" s="137" cm="1">
        <f t="array" ref="J7">_xlfn.IFS(M6=M7,"No",M7&lt;&gt;M6,M7)</f>
        <v>3</v>
      </c>
      <c r="L7" s="11">
        <f t="shared" ref="L7:L8" si="2">POWER(COUNTIF(H7,"CONFORMITE")-1,2)</f>
        <v>1</v>
      </c>
      <c r="M7" s="11">
        <f>SUM($L$3:L7)</f>
        <v>3</v>
      </c>
    </row>
    <row r="8" spans="1:14" ht="63">
      <c r="A8" s="11"/>
      <c r="B8" s="122" t="s">
        <v>2</v>
      </c>
      <c r="C8" s="123" t="s">
        <v>3</v>
      </c>
      <c r="D8" s="123" t="s">
        <v>4</v>
      </c>
      <c r="E8" s="124" t="s">
        <v>5</v>
      </c>
      <c r="F8" s="123" t="s">
        <v>7</v>
      </c>
      <c r="G8" s="125" t="s">
        <v>241</v>
      </c>
      <c r="H8" s="324" t="s">
        <v>10</v>
      </c>
      <c r="I8" s="305"/>
      <c r="J8" s="196" t="str" cm="1">
        <f t="array" ref="J8">_xlfn.IFS(M7=M8,"No",M8&lt;&gt;M7,M8)</f>
        <v>No</v>
      </c>
      <c r="L8" s="11">
        <f t="shared" si="2"/>
        <v>0</v>
      </c>
      <c r="M8" s="11">
        <f>SUM($L$3:L8)</f>
        <v>3</v>
      </c>
    </row>
    <row r="9" spans="1:14" ht="29.25" customHeight="1">
      <c r="B9" s="26" t="s">
        <v>43</v>
      </c>
      <c r="C9" s="32">
        <v>7</v>
      </c>
      <c r="D9" s="1"/>
      <c r="E9" s="31" t="s">
        <v>245</v>
      </c>
      <c r="F9" s="2"/>
      <c r="G9" s="115" t="s">
        <v>246</v>
      </c>
      <c r="H9" s="107" t="s">
        <v>16</v>
      </c>
      <c r="I9" s="108" t="s">
        <v>17</v>
      </c>
      <c r="J9" s="196" cm="1">
        <f t="array" ref="J9">_xlfn.IFS(M8=M9,"No",M9&lt;&gt;M8,M9)</f>
        <v>4</v>
      </c>
      <c r="L9" s="11">
        <f t="shared" ref="L9:L10" si="3">POWER(COUNTIF(H9,"CONFORMITE")-1,2)</f>
        <v>1</v>
      </c>
      <c r="M9" s="11">
        <f>SUM($L$3:L9)</f>
        <v>4</v>
      </c>
    </row>
    <row r="10" spans="1:14" ht="29.25" customHeight="1">
      <c r="B10" s="26" t="s">
        <v>43</v>
      </c>
      <c r="C10" s="32">
        <v>8</v>
      </c>
      <c r="D10" s="1"/>
      <c r="E10" s="31" t="s">
        <v>247</v>
      </c>
      <c r="F10" s="2"/>
      <c r="G10" s="115" t="s">
        <v>246</v>
      </c>
      <c r="H10" s="107" t="s">
        <v>16</v>
      </c>
      <c r="I10" s="108" t="s">
        <v>17</v>
      </c>
      <c r="J10" s="196" cm="1">
        <f t="array" ref="J10">_xlfn.IFS(M9=M10,"No",M10&lt;&gt;M9,M10)</f>
        <v>5</v>
      </c>
      <c r="L10" s="11">
        <f t="shared" si="3"/>
        <v>1</v>
      </c>
      <c r="M10" s="11">
        <f>SUM($L$3:L10)</f>
        <v>5</v>
      </c>
    </row>
    <row r="11" spans="1:14" ht="29.25" customHeight="1">
      <c r="A11" s="11"/>
      <c r="B11" s="26" t="s">
        <v>43</v>
      </c>
      <c r="C11" s="32">
        <v>5</v>
      </c>
      <c r="D11" s="1"/>
      <c r="E11" s="31" t="s">
        <v>248</v>
      </c>
      <c r="F11" s="2"/>
      <c r="G11" s="116" t="s">
        <v>249</v>
      </c>
      <c r="H11" s="107" t="s">
        <v>16</v>
      </c>
      <c r="I11" s="108" t="s">
        <v>17</v>
      </c>
      <c r="J11" s="138" cm="1">
        <f t="array" ref="J11">_xlfn.IFS(M10=M11,"No",M11&lt;&gt;M10,M11)</f>
        <v>6</v>
      </c>
      <c r="L11" s="11">
        <f t="shared" si="0"/>
        <v>1</v>
      </c>
      <c r="M11" s="11">
        <f>SUM($L$3:L11)</f>
        <v>6</v>
      </c>
    </row>
    <row r="12" spans="1:14" ht="29.25" customHeight="1">
      <c r="B12" s="26" t="s">
        <v>43</v>
      </c>
      <c r="C12" s="32">
        <v>3</v>
      </c>
      <c r="D12" s="1"/>
      <c r="E12" s="31" t="s">
        <v>250</v>
      </c>
      <c r="F12" s="2"/>
      <c r="G12" s="116" t="s">
        <v>251</v>
      </c>
      <c r="H12" s="107" t="s">
        <v>16</v>
      </c>
      <c r="I12" s="108" t="s">
        <v>17</v>
      </c>
      <c r="J12" s="138" cm="1">
        <f t="array" ref="J12">_xlfn.IFS(M11=M12,"No",M12&lt;&gt;M11,M12)</f>
        <v>7</v>
      </c>
      <c r="L12" s="11">
        <f t="shared" si="0"/>
        <v>1</v>
      </c>
      <c r="M12" s="11">
        <f>SUM($L$3:L12)</f>
        <v>7</v>
      </c>
    </row>
    <row r="13" spans="1:14" ht="29.25" customHeight="1">
      <c r="B13" s="26" t="s">
        <v>43</v>
      </c>
      <c r="C13" s="32">
        <v>1</v>
      </c>
      <c r="D13" s="1"/>
      <c r="E13" s="31" t="s">
        <v>252</v>
      </c>
      <c r="F13" s="2"/>
      <c r="G13" s="116" t="s">
        <v>253</v>
      </c>
      <c r="H13" s="107" t="s">
        <v>16</v>
      </c>
      <c r="I13" s="108" t="s">
        <v>17</v>
      </c>
      <c r="J13" s="138" cm="1">
        <f t="array" ref="J13">_xlfn.IFS(M12=M13,"No",M13&lt;&gt;M12,M13)</f>
        <v>8</v>
      </c>
      <c r="L13" s="11">
        <f t="shared" si="0"/>
        <v>1</v>
      </c>
      <c r="M13" s="11">
        <f>SUM($L$3:L13)</f>
        <v>8</v>
      </c>
    </row>
    <row r="14" spans="1:14" ht="29.25" customHeight="1">
      <c r="B14" s="26" t="s">
        <v>43</v>
      </c>
      <c r="C14" s="32">
        <v>2</v>
      </c>
      <c r="D14" s="1"/>
      <c r="E14" s="31" t="s">
        <v>254</v>
      </c>
      <c r="F14" s="2"/>
      <c r="G14" s="116" t="s">
        <v>255</v>
      </c>
      <c r="H14" s="107" t="s">
        <v>16</v>
      </c>
      <c r="I14" s="108" t="s">
        <v>17</v>
      </c>
      <c r="J14" s="138" cm="1">
        <f t="array" ref="J14">_xlfn.IFS(M13=M14,"No",M14&lt;&gt;M13,M14)</f>
        <v>9</v>
      </c>
      <c r="L14" s="11">
        <f t="shared" si="0"/>
        <v>1</v>
      </c>
      <c r="M14" s="11">
        <f>SUM($L$3:L14)</f>
        <v>9</v>
      </c>
    </row>
    <row r="15" spans="1:14" ht="29.25" customHeight="1">
      <c r="B15" s="26" t="s">
        <v>43</v>
      </c>
      <c r="C15" s="32">
        <v>13</v>
      </c>
      <c r="D15" s="1"/>
      <c r="E15" s="31" t="s">
        <v>256</v>
      </c>
      <c r="F15" s="2"/>
      <c r="G15" s="116" t="s">
        <v>257</v>
      </c>
      <c r="H15" s="107" t="s">
        <v>16</v>
      </c>
      <c r="I15" s="108" t="s">
        <v>17</v>
      </c>
      <c r="J15" s="138" cm="1">
        <f t="array" ref="J15">_xlfn.IFS(M14=M15,"No",M15&lt;&gt;M14,M15)</f>
        <v>10</v>
      </c>
      <c r="L15" s="11">
        <f t="shared" si="0"/>
        <v>1</v>
      </c>
      <c r="M15" s="11">
        <f>SUM($L$3:L15)</f>
        <v>10</v>
      </c>
    </row>
    <row r="16" spans="1:14" ht="29.25" customHeight="1">
      <c r="B16" s="26" t="s">
        <v>43</v>
      </c>
      <c r="C16" s="32">
        <v>12</v>
      </c>
      <c r="D16" s="1"/>
      <c r="E16" s="31" t="s">
        <v>258</v>
      </c>
      <c r="F16" s="2"/>
      <c r="G16" s="116" t="s">
        <v>259</v>
      </c>
      <c r="H16" s="107" t="s">
        <v>16</v>
      </c>
      <c r="I16" s="108" t="s">
        <v>17</v>
      </c>
      <c r="J16" s="138" cm="1">
        <f t="array" ref="J16">_xlfn.IFS(M15=M16,"No",M16&lt;&gt;M15,M16)</f>
        <v>11</v>
      </c>
      <c r="L16" s="11">
        <f t="shared" si="0"/>
        <v>1</v>
      </c>
      <c r="M16" s="11">
        <f>SUM($L$3:L16)</f>
        <v>11</v>
      </c>
    </row>
    <row r="17" spans="1:13" ht="29.25" customHeight="1">
      <c r="B17" s="26" t="s">
        <v>43</v>
      </c>
      <c r="C17" s="32" t="s">
        <v>260</v>
      </c>
      <c r="D17" s="1"/>
      <c r="E17" s="31" t="s">
        <v>261</v>
      </c>
      <c r="F17" s="2"/>
      <c r="G17" s="116" t="s">
        <v>262</v>
      </c>
      <c r="H17" s="107" t="s">
        <v>16</v>
      </c>
      <c r="I17" s="108" t="s">
        <v>17</v>
      </c>
      <c r="J17" s="138" cm="1">
        <f t="array" ref="J17">_xlfn.IFS(M16=M17,"No",M17&lt;&gt;M16,M17)</f>
        <v>12</v>
      </c>
      <c r="L17" s="11">
        <f t="shared" si="0"/>
        <v>1</v>
      </c>
      <c r="M17" s="11">
        <f>SUM($L$3:L17)</f>
        <v>12</v>
      </c>
    </row>
    <row r="18" spans="1:13" ht="29.25" customHeight="1">
      <c r="B18" s="26" t="s">
        <v>43</v>
      </c>
      <c r="C18" s="32" t="s">
        <v>263</v>
      </c>
      <c r="D18" s="1"/>
      <c r="E18" s="31" t="s">
        <v>261</v>
      </c>
      <c r="F18" s="2"/>
      <c r="G18" s="116" t="s">
        <v>264</v>
      </c>
      <c r="H18" s="107" t="s">
        <v>16</v>
      </c>
      <c r="I18" s="108" t="s">
        <v>17</v>
      </c>
      <c r="J18" s="138" cm="1">
        <f t="array" ref="J18">_xlfn.IFS(M17=M18,"No",M18&lt;&gt;M17,M18)</f>
        <v>13</v>
      </c>
      <c r="L18" s="11">
        <f t="shared" si="0"/>
        <v>1</v>
      </c>
      <c r="M18" s="11">
        <f>SUM($L$3:L18)</f>
        <v>13</v>
      </c>
    </row>
    <row r="19" spans="1:13" ht="29.25" customHeight="1">
      <c r="A19" s="11"/>
      <c r="B19" s="26" t="s">
        <v>43</v>
      </c>
      <c r="C19" s="2" t="s">
        <v>12</v>
      </c>
      <c r="D19" s="1" t="s">
        <v>12</v>
      </c>
      <c r="E19" s="31" t="s">
        <v>265</v>
      </c>
      <c r="F19" s="2"/>
      <c r="G19" s="259" t="s">
        <v>266</v>
      </c>
      <c r="H19" s="107" t="s">
        <v>16</v>
      </c>
      <c r="I19" s="108" t="s">
        <v>17</v>
      </c>
      <c r="J19" s="138" cm="1">
        <f t="array" ref="J19">_xlfn.IFS(M18=M19,"No",M19&lt;&gt;M18,M19)</f>
        <v>14</v>
      </c>
      <c r="L19" s="11">
        <f t="shared" ref="L19:L20" si="4">POWER(COUNTIF(H19,"CONFORMITE")-1,2)</f>
        <v>1</v>
      </c>
      <c r="M19" s="11">
        <f>SUM($L$3:L19)</f>
        <v>14</v>
      </c>
    </row>
    <row r="20" spans="1:13" ht="29.25" customHeight="1">
      <c r="A20" s="11"/>
      <c r="B20" s="26" t="s">
        <v>43</v>
      </c>
      <c r="C20" s="2" t="s">
        <v>12</v>
      </c>
      <c r="D20" s="1" t="s">
        <v>12</v>
      </c>
      <c r="E20" s="31" t="s">
        <v>267</v>
      </c>
      <c r="F20" s="2"/>
      <c r="G20" s="259" t="s">
        <v>268</v>
      </c>
      <c r="H20" s="107" t="s">
        <v>16</v>
      </c>
      <c r="I20" s="108" t="s">
        <v>17</v>
      </c>
      <c r="J20" s="138" cm="1">
        <f t="array" ref="J20">_xlfn.IFS(M19=M20,"No",M20&lt;&gt;M19,M20)</f>
        <v>15</v>
      </c>
      <c r="L20" s="11">
        <f t="shared" si="4"/>
        <v>1</v>
      </c>
      <c r="M20" s="11">
        <f>SUM($L$3:L20)</f>
        <v>15</v>
      </c>
    </row>
    <row r="21" spans="1:13" s="284" customFormat="1" ht="29.25" customHeight="1">
      <c r="A21" s="275"/>
      <c r="B21" s="276" t="s">
        <v>43</v>
      </c>
      <c r="C21" s="277" t="s">
        <v>12</v>
      </c>
      <c r="D21" s="278" t="s">
        <v>12</v>
      </c>
      <c r="E21" s="279" t="s">
        <v>269</v>
      </c>
      <c r="F21" s="277"/>
      <c r="G21" s="280" t="s">
        <v>270</v>
      </c>
      <c r="H21" s="281" t="s">
        <v>16</v>
      </c>
      <c r="I21" s="282" t="s">
        <v>17</v>
      </c>
      <c r="J21" s="283" cm="1">
        <f t="array" ref="J21">_xlfn.IFS(M20=M21,"No",M21&lt;&gt;M20,M21)</f>
        <v>16</v>
      </c>
      <c r="K21" s="284" t="s">
        <v>271</v>
      </c>
      <c r="L21" s="275">
        <f t="shared" ref="L21:L25" si="5">POWER(COUNTIF(H21,"CONFORMITE")-1,2)</f>
        <v>1</v>
      </c>
      <c r="M21" s="275">
        <f>SUM($L$3:L21)</f>
        <v>16</v>
      </c>
    </row>
    <row r="22" spans="1:13" ht="29.25" customHeight="1">
      <c r="A22" s="11"/>
      <c r="B22" s="26" t="s">
        <v>43</v>
      </c>
      <c r="C22" s="32" t="s">
        <v>272</v>
      </c>
      <c r="D22" s="1"/>
      <c r="E22" s="31" t="s">
        <v>273</v>
      </c>
      <c r="F22" s="2"/>
      <c r="G22" s="259">
        <v>1017</v>
      </c>
      <c r="H22" s="107" t="s">
        <v>16</v>
      </c>
      <c r="I22" s="108" t="s">
        <v>17</v>
      </c>
      <c r="J22" s="139">
        <v>17</v>
      </c>
      <c r="L22" s="11"/>
      <c r="M22" s="11"/>
    </row>
    <row r="23" spans="1:13" ht="29.25" customHeight="1" thickBot="1">
      <c r="A23" s="11"/>
      <c r="B23" s="26" t="s">
        <v>43</v>
      </c>
      <c r="C23" s="2" t="s">
        <v>12</v>
      </c>
      <c r="D23" s="1" t="s">
        <v>12</v>
      </c>
      <c r="E23" s="31" t="s">
        <v>274</v>
      </c>
      <c r="F23" s="2"/>
      <c r="G23" s="259" t="s">
        <v>266</v>
      </c>
      <c r="H23" s="107" t="s">
        <v>16</v>
      </c>
      <c r="I23" s="108" t="s">
        <v>17</v>
      </c>
      <c r="J23" s="139">
        <v>18</v>
      </c>
      <c r="L23" s="11">
        <f t="shared" si="5"/>
        <v>1</v>
      </c>
      <c r="M23" s="11">
        <f>SUM($L$3:L23)</f>
        <v>17</v>
      </c>
    </row>
    <row r="24" spans="1:13" ht="63.75" thickBot="1">
      <c r="B24" s="122" t="s">
        <v>2</v>
      </c>
      <c r="C24" s="123" t="s">
        <v>3</v>
      </c>
      <c r="D24" s="123" t="s">
        <v>4</v>
      </c>
      <c r="E24" s="124" t="s">
        <v>5</v>
      </c>
      <c r="F24" s="123" t="s">
        <v>7</v>
      </c>
      <c r="G24" s="125" t="s">
        <v>241</v>
      </c>
      <c r="H24" s="324" t="s">
        <v>10</v>
      </c>
      <c r="I24" s="318"/>
      <c r="J24" s="106" t="str" cm="1">
        <f t="array" ref="J24">_xlfn.IFS(M23=M24,"No",M24&lt;&gt;M23,M24)</f>
        <v>No</v>
      </c>
      <c r="L24" s="11">
        <f t="shared" si="5"/>
        <v>0</v>
      </c>
      <c r="M24" s="11">
        <f>SUM($L$3:L24)</f>
        <v>17</v>
      </c>
    </row>
    <row r="25" spans="1:13" ht="37.5">
      <c r="B25" s="48" t="s">
        <v>102</v>
      </c>
      <c r="C25" s="34">
        <v>4</v>
      </c>
      <c r="D25" s="34" t="s">
        <v>12</v>
      </c>
      <c r="E25" s="49" t="s">
        <v>275</v>
      </c>
      <c r="F25" s="50"/>
      <c r="G25" s="141" t="s">
        <v>276</v>
      </c>
      <c r="H25" s="129" t="s">
        <v>16</v>
      </c>
      <c r="I25" s="130" t="s">
        <v>17</v>
      </c>
      <c r="J25" s="139">
        <v>19</v>
      </c>
      <c r="L25" s="11">
        <f t="shared" si="5"/>
        <v>1</v>
      </c>
      <c r="M25" s="11">
        <f>SUM($L$3:L25)</f>
        <v>18</v>
      </c>
    </row>
    <row r="26" spans="1:13" ht="38.25" thickBot="1">
      <c r="B26" s="81" t="s">
        <v>102</v>
      </c>
      <c r="C26" s="14">
        <v>5</v>
      </c>
      <c r="D26" s="14" t="s">
        <v>12</v>
      </c>
      <c r="E26" s="82" t="s">
        <v>277</v>
      </c>
      <c r="F26" s="83"/>
      <c r="G26" s="131" t="s">
        <v>278</v>
      </c>
      <c r="H26" s="126" t="s">
        <v>16</v>
      </c>
      <c r="I26" s="127" t="s">
        <v>17</v>
      </c>
      <c r="J26" s="139">
        <v>20</v>
      </c>
      <c r="L26" s="11">
        <f t="shared" si="0"/>
        <v>1</v>
      </c>
      <c r="M26" s="11">
        <f>SUM($L$3:L26)</f>
        <v>19</v>
      </c>
    </row>
    <row r="27" spans="1:13" ht="63">
      <c r="B27" s="122" t="s">
        <v>2</v>
      </c>
      <c r="C27" s="123" t="s">
        <v>3</v>
      </c>
      <c r="D27" s="123" t="s">
        <v>4</v>
      </c>
      <c r="E27" s="124" t="s">
        <v>5</v>
      </c>
      <c r="F27" s="123" t="s">
        <v>7</v>
      </c>
      <c r="G27" s="125" t="s">
        <v>241</v>
      </c>
      <c r="H27" s="324" t="s">
        <v>10</v>
      </c>
      <c r="I27" s="305"/>
      <c r="J27" s="106" t="str" cm="1">
        <f t="array" ref="J27">_xlfn.IFS(M26=M27,"No",M27&lt;&gt;M26,M27)</f>
        <v>No</v>
      </c>
      <c r="L27" s="11">
        <f t="shared" si="0"/>
        <v>0</v>
      </c>
      <c r="M27" s="11">
        <f>SUM($L$3:L27)</f>
        <v>19</v>
      </c>
    </row>
    <row r="28" spans="1:13" ht="29.25" customHeight="1">
      <c r="B28" s="132" t="s">
        <v>171</v>
      </c>
      <c r="C28" s="72">
        <v>3</v>
      </c>
      <c r="D28" s="72" t="s">
        <v>12</v>
      </c>
      <c r="E28" s="133" t="s">
        <v>279</v>
      </c>
      <c r="F28" s="77"/>
      <c r="G28" s="134" t="s">
        <v>280</v>
      </c>
      <c r="H28" s="135" t="s">
        <v>16</v>
      </c>
      <c r="I28" s="136" t="s">
        <v>17</v>
      </c>
      <c r="J28" s="137">
        <v>21</v>
      </c>
      <c r="L28" s="11">
        <f t="shared" si="0"/>
        <v>1</v>
      </c>
      <c r="M28" s="11">
        <f>SUM($L$3:L28)</f>
        <v>20</v>
      </c>
    </row>
    <row r="29" spans="1:13" ht="63">
      <c r="A29" s="11"/>
      <c r="B29" s="122" t="s">
        <v>2</v>
      </c>
      <c r="C29" s="123" t="s">
        <v>3</v>
      </c>
      <c r="D29" s="123" t="s">
        <v>127</v>
      </c>
      <c r="E29" s="124" t="s">
        <v>128</v>
      </c>
      <c r="F29" s="123" t="s">
        <v>7</v>
      </c>
      <c r="G29" s="125" t="s">
        <v>241</v>
      </c>
      <c r="H29" s="324" t="s">
        <v>10</v>
      </c>
      <c r="I29" s="305"/>
      <c r="J29" s="106" t="str" cm="1">
        <f t="array" ref="J29">_xlfn.IFS(M28=M29,"No",M29&lt;&gt;M28,M29)</f>
        <v>No</v>
      </c>
      <c r="L29" s="11">
        <f t="shared" si="0"/>
        <v>0</v>
      </c>
      <c r="M29" s="11">
        <f>SUM($L$3:L29)</f>
        <v>20</v>
      </c>
    </row>
    <row r="30" spans="1:13" ht="29.25" customHeight="1">
      <c r="B30" s="48" t="s">
        <v>129</v>
      </c>
      <c r="C30" s="34">
        <v>2</v>
      </c>
      <c r="D30" s="323"/>
      <c r="E30" s="49" t="s">
        <v>281</v>
      </c>
      <c r="F30" s="50">
        <v>2</v>
      </c>
      <c r="G30" s="128">
        <v>45</v>
      </c>
      <c r="H30" s="129" t="s">
        <v>16</v>
      </c>
      <c r="I30" s="130" t="s">
        <v>17</v>
      </c>
      <c r="J30" s="140">
        <v>22</v>
      </c>
      <c r="L30" s="11">
        <f t="shared" si="0"/>
        <v>1</v>
      </c>
      <c r="M30" s="11">
        <f>SUM($L$3:L30)</f>
        <v>21</v>
      </c>
    </row>
    <row r="31" spans="1:13" ht="29.25" customHeight="1">
      <c r="B31" s="26" t="s">
        <v>129</v>
      </c>
      <c r="C31" s="1">
        <v>2</v>
      </c>
      <c r="D31" s="325"/>
      <c r="E31" s="31" t="s">
        <v>281</v>
      </c>
      <c r="F31" s="2">
        <v>3</v>
      </c>
      <c r="G31" s="117" t="s">
        <v>282</v>
      </c>
      <c r="H31" s="107" t="s">
        <v>16</v>
      </c>
      <c r="I31" s="108" t="s">
        <v>17</v>
      </c>
      <c r="J31" s="138">
        <v>23</v>
      </c>
      <c r="L31" s="11">
        <f t="shared" si="0"/>
        <v>1</v>
      </c>
      <c r="M31" s="11">
        <f>SUM($L$3:L31)</f>
        <v>22</v>
      </c>
    </row>
    <row r="32" spans="1:13" ht="29.25" customHeight="1">
      <c r="B32" s="26" t="s">
        <v>129</v>
      </c>
      <c r="C32" s="1">
        <v>2</v>
      </c>
      <c r="D32" s="325"/>
      <c r="E32" s="31" t="s">
        <v>281</v>
      </c>
      <c r="F32" s="2">
        <v>4</v>
      </c>
      <c r="G32" s="117" t="s">
        <v>283</v>
      </c>
      <c r="H32" s="107" t="s">
        <v>16</v>
      </c>
      <c r="I32" s="108" t="s">
        <v>17</v>
      </c>
      <c r="J32" s="138">
        <v>24</v>
      </c>
      <c r="L32" s="11">
        <f t="shared" si="0"/>
        <v>1</v>
      </c>
      <c r="M32" s="11">
        <f>SUM($L$3:L32)</f>
        <v>23</v>
      </c>
    </row>
    <row r="33" spans="1:13" ht="29.25" customHeight="1">
      <c r="B33" s="26" t="s">
        <v>129</v>
      </c>
      <c r="C33" s="1">
        <v>3</v>
      </c>
      <c r="D33" s="325"/>
      <c r="E33" s="31" t="s">
        <v>135</v>
      </c>
      <c r="F33" s="2" t="s">
        <v>106</v>
      </c>
      <c r="G33" s="117" t="s">
        <v>137</v>
      </c>
      <c r="H33" s="107" t="s">
        <v>16</v>
      </c>
      <c r="I33" s="108" t="s">
        <v>17</v>
      </c>
      <c r="J33" s="138">
        <v>25</v>
      </c>
      <c r="L33" s="11">
        <f t="shared" si="0"/>
        <v>1</v>
      </c>
      <c r="M33" s="11">
        <f>SUM($L$3:L33)</f>
        <v>24</v>
      </c>
    </row>
    <row r="34" spans="1:13" ht="29.25" customHeight="1">
      <c r="A34" s="11"/>
      <c r="B34" s="26" t="s">
        <v>129</v>
      </c>
      <c r="C34" s="1">
        <v>3</v>
      </c>
      <c r="D34" s="325"/>
      <c r="E34" s="31" t="s">
        <v>135</v>
      </c>
      <c r="F34" s="2" t="s">
        <v>115</v>
      </c>
      <c r="G34" s="117" t="s">
        <v>137</v>
      </c>
      <c r="H34" s="107" t="s">
        <v>16</v>
      </c>
      <c r="I34" s="108" t="s">
        <v>17</v>
      </c>
      <c r="J34" s="138">
        <v>26</v>
      </c>
      <c r="L34" s="11">
        <f t="shared" si="0"/>
        <v>1</v>
      </c>
      <c r="M34" s="11">
        <f>SUM($L$3:L34)</f>
        <v>25</v>
      </c>
    </row>
    <row r="35" spans="1:13" ht="29.25" customHeight="1">
      <c r="B35" s="26" t="s">
        <v>129</v>
      </c>
      <c r="C35" s="1">
        <v>4</v>
      </c>
      <c r="D35" s="325"/>
      <c r="E35" s="31" t="s">
        <v>284</v>
      </c>
      <c r="F35" s="2"/>
      <c r="G35" s="117" t="s">
        <v>137</v>
      </c>
      <c r="H35" s="107" t="s">
        <v>16</v>
      </c>
      <c r="I35" s="108" t="s">
        <v>17</v>
      </c>
      <c r="J35" s="138">
        <v>27</v>
      </c>
      <c r="L35" s="11">
        <f t="shared" si="0"/>
        <v>1</v>
      </c>
      <c r="M35" s="11">
        <f>SUM($L$3:L35)</f>
        <v>26</v>
      </c>
    </row>
    <row r="36" spans="1:13" ht="29.25" customHeight="1">
      <c r="B36" s="26" t="s">
        <v>129</v>
      </c>
      <c r="C36" s="1">
        <v>5</v>
      </c>
      <c r="D36" s="325"/>
      <c r="E36" s="31" t="s">
        <v>285</v>
      </c>
      <c r="F36" s="2"/>
      <c r="G36" s="253" t="s">
        <v>286</v>
      </c>
      <c r="H36" s="107" t="s">
        <v>16</v>
      </c>
      <c r="I36" s="108" t="s">
        <v>17</v>
      </c>
      <c r="J36" s="138">
        <v>28</v>
      </c>
      <c r="L36" s="11">
        <f t="shared" si="0"/>
        <v>1</v>
      </c>
      <c r="M36" s="11">
        <f>SUM($L$3:L36)</f>
        <v>27</v>
      </c>
    </row>
    <row r="37" spans="1:13" ht="29.25" customHeight="1">
      <c r="B37" s="26" t="s">
        <v>129</v>
      </c>
      <c r="C37" s="1">
        <v>6</v>
      </c>
      <c r="D37" s="325"/>
      <c r="E37" s="31" t="s">
        <v>138</v>
      </c>
      <c r="F37" s="2" t="s">
        <v>106</v>
      </c>
      <c r="G37" s="117" t="s">
        <v>137</v>
      </c>
      <c r="H37" s="107" t="s">
        <v>16</v>
      </c>
      <c r="I37" s="108" t="s">
        <v>17</v>
      </c>
      <c r="J37" s="138">
        <v>29</v>
      </c>
      <c r="L37" s="11">
        <f t="shared" si="0"/>
        <v>1</v>
      </c>
      <c r="M37" s="11">
        <f>SUM($L$3:L37)</f>
        <v>28</v>
      </c>
    </row>
    <row r="38" spans="1:13" ht="29.25" customHeight="1">
      <c r="B38" s="26" t="s">
        <v>129</v>
      </c>
      <c r="C38" s="1">
        <v>6</v>
      </c>
      <c r="D38" s="325"/>
      <c r="E38" s="31" t="s">
        <v>138</v>
      </c>
      <c r="F38" s="2" t="s">
        <v>115</v>
      </c>
      <c r="G38" s="117" t="s">
        <v>137</v>
      </c>
      <c r="H38" s="107" t="s">
        <v>16</v>
      </c>
      <c r="I38" s="108" t="s">
        <v>17</v>
      </c>
      <c r="J38" s="138">
        <v>30</v>
      </c>
      <c r="L38" s="11">
        <f t="shared" si="0"/>
        <v>1</v>
      </c>
      <c r="M38" s="11">
        <f>SUM($L$3:L38)</f>
        <v>29</v>
      </c>
    </row>
    <row r="39" spans="1:13" ht="29.25" customHeight="1">
      <c r="B39" s="26" t="s">
        <v>129</v>
      </c>
      <c r="C39" s="1">
        <v>6</v>
      </c>
      <c r="D39" s="325"/>
      <c r="E39" s="31" t="s">
        <v>138</v>
      </c>
      <c r="F39" s="2" t="s">
        <v>16</v>
      </c>
      <c r="G39" s="117" t="s">
        <v>137</v>
      </c>
      <c r="H39" s="107" t="s">
        <v>16</v>
      </c>
      <c r="I39" s="108" t="s">
        <v>17</v>
      </c>
      <c r="J39" s="138">
        <v>31</v>
      </c>
      <c r="L39" s="11">
        <f t="shared" ref="L39:L40" si="6">POWER(COUNTIF(H39,"CONFORMITE")-1,2)</f>
        <v>1</v>
      </c>
      <c r="M39" s="11">
        <f>SUM($L$3:L39)</f>
        <v>30</v>
      </c>
    </row>
    <row r="40" spans="1:13" ht="29.25" customHeight="1">
      <c r="B40" s="26" t="s">
        <v>129</v>
      </c>
      <c r="C40" s="1">
        <v>6</v>
      </c>
      <c r="D40" s="325"/>
      <c r="E40" s="31" t="s">
        <v>138</v>
      </c>
      <c r="F40" s="2" t="s">
        <v>110</v>
      </c>
      <c r="G40" s="117" t="s">
        <v>137</v>
      </c>
      <c r="H40" s="107" t="s">
        <v>16</v>
      </c>
      <c r="I40" s="108" t="s">
        <v>17</v>
      </c>
      <c r="J40" s="138">
        <v>32</v>
      </c>
      <c r="L40" s="11">
        <f t="shared" si="6"/>
        <v>1</v>
      </c>
      <c r="M40" s="11">
        <f>SUM($L$3:L40)</f>
        <v>31</v>
      </c>
    </row>
    <row r="41" spans="1:13" ht="29.25" customHeight="1">
      <c r="B41" s="26" t="s">
        <v>129</v>
      </c>
      <c r="C41" s="1">
        <v>6</v>
      </c>
      <c r="D41" s="325"/>
      <c r="E41" s="31" t="s">
        <v>138</v>
      </c>
      <c r="F41" s="2" t="s">
        <v>104</v>
      </c>
      <c r="G41" s="117" t="s">
        <v>137</v>
      </c>
      <c r="H41" s="107" t="s">
        <v>16</v>
      </c>
      <c r="I41" s="108" t="s">
        <v>17</v>
      </c>
      <c r="J41" s="138">
        <v>33</v>
      </c>
      <c r="L41" s="11">
        <f t="shared" si="0"/>
        <v>1</v>
      </c>
      <c r="M41" s="11">
        <f>SUM($L$3:L41)</f>
        <v>32</v>
      </c>
    </row>
    <row r="42" spans="1:13" ht="29.25" customHeight="1">
      <c r="B42" s="26" t="s">
        <v>129</v>
      </c>
      <c r="C42" s="1">
        <v>10</v>
      </c>
      <c r="D42" s="325"/>
      <c r="E42" s="31" t="s">
        <v>287</v>
      </c>
      <c r="F42" s="2">
        <v>1</v>
      </c>
      <c r="G42" s="117">
        <v>30</v>
      </c>
      <c r="H42" s="107" t="s">
        <v>16</v>
      </c>
      <c r="I42" s="108" t="s">
        <v>17</v>
      </c>
      <c r="J42" s="138">
        <v>34</v>
      </c>
      <c r="L42" s="11">
        <f t="shared" si="0"/>
        <v>1</v>
      </c>
      <c r="M42" s="11">
        <f>SUM($L$3:L42)</f>
        <v>33</v>
      </c>
    </row>
    <row r="43" spans="1:13" ht="29.25" customHeight="1">
      <c r="B43" s="26" t="s">
        <v>129</v>
      </c>
      <c r="C43" s="1">
        <v>10</v>
      </c>
      <c r="D43" s="325"/>
      <c r="E43" s="31" t="s">
        <v>287</v>
      </c>
      <c r="F43" s="2">
        <v>2</v>
      </c>
      <c r="G43" s="117">
        <v>30</v>
      </c>
      <c r="H43" s="107" t="s">
        <v>16</v>
      </c>
      <c r="I43" s="108" t="s">
        <v>17</v>
      </c>
      <c r="J43" s="138">
        <v>35</v>
      </c>
      <c r="L43" s="11">
        <f t="shared" si="0"/>
        <v>1</v>
      </c>
      <c r="M43" s="11">
        <f>SUM($L$3:L43)</f>
        <v>34</v>
      </c>
    </row>
    <row r="44" spans="1:13" ht="29.25" customHeight="1">
      <c r="B44" s="26" t="s">
        <v>129</v>
      </c>
      <c r="C44" s="1">
        <v>14</v>
      </c>
      <c r="D44" s="325"/>
      <c r="E44" s="31" t="s">
        <v>156</v>
      </c>
      <c r="F44" s="2" t="s">
        <v>106</v>
      </c>
      <c r="G44" s="117" t="s">
        <v>137</v>
      </c>
      <c r="H44" s="107" t="s">
        <v>16</v>
      </c>
      <c r="I44" s="108" t="s">
        <v>17</v>
      </c>
      <c r="J44" s="138">
        <v>36</v>
      </c>
      <c r="L44" s="11">
        <f t="shared" si="0"/>
        <v>1</v>
      </c>
      <c r="M44" s="11">
        <f>SUM($L$3:L44)</f>
        <v>35</v>
      </c>
    </row>
    <row r="45" spans="1:13" ht="29.25" customHeight="1">
      <c r="A45" s="11"/>
      <c r="B45" s="26" t="s">
        <v>129</v>
      </c>
      <c r="C45" s="1">
        <v>14</v>
      </c>
      <c r="D45" s="325"/>
      <c r="E45" s="31" t="s">
        <v>156</v>
      </c>
      <c r="F45" s="2" t="s">
        <v>115</v>
      </c>
      <c r="G45" s="117" t="s">
        <v>137</v>
      </c>
      <c r="H45" s="107" t="s">
        <v>16</v>
      </c>
      <c r="I45" s="108" t="s">
        <v>17</v>
      </c>
      <c r="J45" s="138">
        <v>37</v>
      </c>
      <c r="L45" s="11">
        <f t="shared" si="0"/>
        <v>1</v>
      </c>
      <c r="M45" s="11">
        <f>SUM($L$3:L45)</f>
        <v>36</v>
      </c>
    </row>
    <row r="46" spans="1:13" ht="29.25" customHeight="1">
      <c r="B46" s="26" t="s">
        <v>129</v>
      </c>
      <c r="C46" s="1">
        <v>14</v>
      </c>
      <c r="D46" s="325"/>
      <c r="E46" s="31" t="s">
        <v>156</v>
      </c>
      <c r="F46" s="2" t="s">
        <v>16</v>
      </c>
      <c r="G46" s="117" t="s">
        <v>137</v>
      </c>
      <c r="H46" s="107" t="s">
        <v>16</v>
      </c>
      <c r="I46" s="108" t="s">
        <v>17</v>
      </c>
      <c r="J46" s="138">
        <v>38</v>
      </c>
      <c r="L46" s="11">
        <f t="shared" si="0"/>
        <v>1</v>
      </c>
      <c r="M46" s="11">
        <f>SUM($L$3:L46)</f>
        <v>37</v>
      </c>
    </row>
    <row r="47" spans="1:13" ht="29.25" customHeight="1">
      <c r="B47" s="26" t="s">
        <v>129</v>
      </c>
      <c r="C47" s="1">
        <v>14</v>
      </c>
      <c r="D47" s="325"/>
      <c r="E47" s="31" t="s">
        <v>156</v>
      </c>
      <c r="F47" s="2" t="s">
        <v>110</v>
      </c>
      <c r="G47" s="117" t="s">
        <v>137</v>
      </c>
      <c r="H47" s="107" t="s">
        <v>16</v>
      </c>
      <c r="I47" s="108" t="s">
        <v>17</v>
      </c>
      <c r="J47" s="138">
        <v>39</v>
      </c>
      <c r="L47" s="11">
        <f t="shared" si="0"/>
        <v>1</v>
      </c>
      <c r="M47" s="11">
        <f>SUM($L$3:L47)</f>
        <v>38</v>
      </c>
    </row>
    <row r="48" spans="1:13" ht="29.25" customHeight="1">
      <c r="B48" s="26" t="s">
        <v>129</v>
      </c>
      <c r="C48" s="1">
        <v>14</v>
      </c>
      <c r="D48" s="325"/>
      <c r="E48" s="31" t="s">
        <v>156</v>
      </c>
      <c r="F48" s="2" t="s">
        <v>104</v>
      </c>
      <c r="G48" s="117" t="s">
        <v>137</v>
      </c>
      <c r="H48" s="107" t="s">
        <v>16</v>
      </c>
      <c r="I48" s="108" t="s">
        <v>17</v>
      </c>
      <c r="J48" s="138">
        <v>40</v>
      </c>
      <c r="L48" s="11">
        <f t="shared" ref="L48:L49" si="7">POWER(COUNTIF(H48,"CONFORMITE")-1,2)</f>
        <v>1</v>
      </c>
      <c r="M48" s="11">
        <f>SUM($L$3:L48)</f>
        <v>39</v>
      </c>
    </row>
    <row r="49" spans="1:13" ht="29.25" customHeight="1">
      <c r="B49" s="26" t="s">
        <v>129</v>
      </c>
      <c r="C49" s="1">
        <v>15</v>
      </c>
      <c r="D49" s="325"/>
      <c r="E49" s="31" t="s">
        <v>135</v>
      </c>
      <c r="F49" s="2" t="s">
        <v>106</v>
      </c>
      <c r="G49" s="117" t="s">
        <v>137</v>
      </c>
      <c r="H49" s="107" t="s">
        <v>16</v>
      </c>
      <c r="I49" s="108" t="s">
        <v>17</v>
      </c>
      <c r="J49" s="138">
        <v>41</v>
      </c>
      <c r="L49" s="11">
        <f t="shared" si="7"/>
        <v>1</v>
      </c>
      <c r="M49" s="11">
        <f>SUM($L$3:L49)</f>
        <v>40</v>
      </c>
    </row>
    <row r="50" spans="1:13" ht="29.25" customHeight="1">
      <c r="B50" s="26" t="s">
        <v>129</v>
      </c>
      <c r="C50" s="1">
        <v>15</v>
      </c>
      <c r="D50" s="325"/>
      <c r="E50" s="31" t="s">
        <v>135</v>
      </c>
      <c r="F50" s="2" t="s">
        <v>115</v>
      </c>
      <c r="G50" s="117" t="s">
        <v>137</v>
      </c>
      <c r="H50" s="107" t="s">
        <v>16</v>
      </c>
      <c r="I50" s="108" t="s">
        <v>17</v>
      </c>
      <c r="J50" s="138">
        <v>42</v>
      </c>
      <c r="L50" s="11">
        <f t="shared" si="0"/>
        <v>1</v>
      </c>
      <c r="M50" s="11">
        <f>SUM($L$3:L50)</f>
        <v>41</v>
      </c>
    </row>
    <row r="51" spans="1:13" ht="29.25" customHeight="1">
      <c r="B51" s="26" t="s">
        <v>129</v>
      </c>
      <c r="C51" s="1">
        <v>17</v>
      </c>
      <c r="D51" s="325"/>
      <c r="E51" s="31" t="s">
        <v>132</v>
      </c>
      <c r="F51" s="2">
        <v>2</v>
      </c>
      <c r="G51" s="117">
        <v>45</v>
      </c>
      <c r="H51" s="107" t="s">
        <v>16</v>
      </c>
      <c r="I51" s="108" t="s">
        <v>17</v>
      </c>
      <c r="J51" s="138">
        <v>43</v>
      </c>
      <c r="L51" s="11">
        <f t="shared" si="0"/>
        <v>1</v>
      </c>
      <c r="M51" s="11">
        <f>SUM($L$3:L51)</f>
        <v>42</v>
      </c>
    </row>
    <row r="52" spans="1:13" ht="29.25" customHeight="1">
      <c r="A52" s="11"/>
      <c r="B52" s="26" t="s">
        <v>129</v>
      </c>
      <c r="C52" s="1">
        <v>17</v>
      </c>
      <c r="D52" s="325"/>
      <c r="E52" s="31" t="s">
        <v>132</v>
      </c>
      <c r="F52" s="2">
        <v>3</v>
      </c>
      <c r="G52" s="117" t="s">
        <v>282</v>
      </c>
      <c r="H52" s="107" t="s">
        <v>16</v>
      </c>
      <c r="I52" s="108" t="s">
        <v>17</v>
      </c>
      <c r="J52" s="138">
        <v>44</v>
      </c>
      <c r="L52" s="11">
        <f t="shared" si="0"/>
        <v>1</v>
      </c>
      <c r="M52" s="11">
        <f>SUM($L$3:L52)</f>
        <v>43</v>
      </c>
    </row>
    <row r="53" spans="1:13" ht="29.25" customHeight="1">
      <c r="B53" s="26" t="s">
        <v>129</v>
      </c>
      <c r="C53" s="1">
        <v>17</v>
      </c>
      <c r="D53" s="325"/>
      <c r="E53" s="31" t="s">
        <v>132</v>
      </c>
      <c r="F53" s="2">
        <v>4</v>
      </c>
      <c r="G53" s="117" t="s">
        <v>283</v>
      </c>
      <c r="H53" s="107" t="s">
        <v>16</v>
      </c>
      <c r="I53" s="108" t="s">
        <v>17</v>
      </c>
      <c r="J53" s="138">
        <v>45</v>
      </c>
      <c r="L53" s="11">
        <f t="shared" si="0"/>
        <v>1</v>
      </c>
      <c r="M53" s="11">
        <f>SUM($L$3:L53)</f>
        <v>44</v>
      </c>
    </row>
    <row r="54" spans="1:13" ht="29.25" customHeight="1">
      <c r="B54" s="73" t="s">
        <v>129</v>
      </c>
      <c r="C54" s="74">
        <v>2</v>
      </c>
      <c r="D54" s="74"/>
      <c r="E54" s="75" t="s">
        <v>288</v>
      </c>
      <c r="F54" s="76"/>
      <c r="G54" s="118" t="s">
        <v>289</v>
      </c>
      <c r="H54" s="109" t="s">
        <v>16</v>
      </c>
      <c r="I54" s="110" t="s">
        <v>17</v>
      </c>
      <c r="J54" s="138">
        <v>46</v>
      </c>
      <c r="L54" s="11">
        <f t="shared" si="0"/>
        <v>1</v>
      </c>
      <c r="M54" s="11">
        <f>SUM($L$3:L54)</f>
        <v>45</v>
      </c>
    </row>
    <row r="55" spans="1:13" ht="29.25" customHeight="1">
      <c r="B55" s="73" t="s">
        <v>129</v>
      </c>
      <c r="C55" s="72">
        <v>22</v>
      </c>
      <c r="D55" s="72"/>
      <c r="E55" s="80" t="s">
        <v>290</v>
      </c>
      <c r="F55" s="77"/>
      <c r="G55" s="119" t="s">
        <v>291</v>
      </c>
      <c r="H55" s="109" t="s">
        <v>16</v>
      </c>
      <c r="I55" s="110" t="s">
        <v>17</v>
      </c>
      <c r="J55" s="138">
        <v>47</v>
      </c>
      <c r="L55" s="11">
        <f t="shared" si="0"/>
        <v>1</v>
      </c>
      <c r="M55" s="11">
        <f>SUM($L$3:L55)</f>
        <v>46</v>
      </c>
    </row>
    <row r="56" spans="1:13" ht="29.25" customHeight="1">
      <c r="B56" s="78" t="s">
        <v>129</v>
      </c>
      <c r="C56" s="12">
        <v>23</v>
      </c>
      <c r="D56" s="12"/>
      <c r="E56" s="79" t="s">
        <v>290</v>
      </c>
      <c r="F56" s="13"/>
      <c r="G56" s="120" t="s">
        <v>292</v>
      </c>
      <c r="H56" s="111" t="s">
        <v>16</v>
      </c>
      <c r="I56" s="112" t="s">
        <v>17</v>
      </c>
      <c r="J56" s="139">
        <v>48</v>
      </c>
      <c r="L56" s="11">
        <f t="shared" si="0"/>
        <v>1</v>
      </c>
      <c r="M56" s="11">
        <f>SUM($L$3:L56)</f>
        <v>47</v>
      </c>
    </row>
    <row r="57" spans="1:13">
      <c r="E57"/>
      <c r="G57"/>
    </row>
    <row r="58" spans="1:13">
      <c r="E58"/>
      <c r="G58"/>
    </row>
    <row r="59" spans="1:13">
      <c r="E59"/>
      <c r="G59"/>
    </row>
    <row r="60" spans="1:13">
      <c r="E60"/>
      <c r="G60"/>
    </row>
    <row r="61" spans="1:13">
      <c r="E61"/>
      <c r="G61"/>
    </row>
    <row r="62" spans="1:13">
      <c r="E62"/>
      <c r="G62"/>
    </row>
    <row r="63" spans="1:13">
      <c r="E63"/>
      <c r="G63"/>
    </row>
    <row r="64" spans="1:13">
      <c r="E64"/>
      <c r="G64"/>
    </row>
    <row r="65" spans="5:7">
      <c r="E65"/>
      <c r="G65"/>
    </row>
    <row r="66" spans="5:7">
      <c r="E66"/>
      <c r="G66"/>
    </row>
    <row r="67" spans="5:7">
      <c r="E67"/>
      <c r="G67"/>
    </row>
    <row r="68" spans="5:7">
      <c r="E68"/>
      <c r="G68"/>
    </row>
    <row r="69" spans="5:7">
      <c r="E69"/>
      <c r="G69"/>
    </row>
    <row r="70" spans="5:7">
      <c r="E70"/>
      <c r="G70"/>
    </row>
    <row r="71" spans="5:7">
      <c r="E71"/>
      <c r="G71"/>
    </row>
    <row r="72" spans="5:7">
      <c r="E72"/>
      <c r="G72"/>
    </row>
    <row r="73" spans="5:7">
      <c r="E73"/>
      <c r="G73"/>
    </row>
    <row r="74" spans="5:7">
      <c r="E74"/>
      <c r="G74"/>
    </row>
    <row r="75" spans="5:7">
      <c r="E75"/>
      <c r="G75"/>
    </row>
    <row r="76" spans="5:7">
      <c r="E76"/>
      <c r="G76"/>
    </row>
    <row r="77" spans="5:7">
      <c r="E77"/>
      <c r="G77"/>
    </row>
    <row r="78" spans="5:7">
      <c r="E78"/>
      <c r="G78"/>
    </row>
  </sheetData>
  <mergeCells count="13">
    <mergeCell ref="D30:D32"/>
    <mergeCell ref="D33:D41"/>
    <mergeCell ref="D42:D43"/>
    <mergeCell ref="D44:D50"/>
    <mergeCell ref="D51:D53"/>
    <mergeCell ref="H29:I29"/>
    <mergeCell ref="B1:G1"/>
    <mergeCell ref="H1:I1"/>
    <mergeCell ref="H3:I3"/>
    <mergeCell ref="H8:I8"/>
    <mergeCell ref="H24:I24"/>
    <mergeCell ref="H27:I27"/>
    <mergeCell ref="H6:I6"/>
  </mergeCells>
  <pageMargins left="0.35" right="0.70866141732283472" top="0.34" bottom="0.32" header="0.31" footer="0.31496062992125984"/>
  <pageSetup paperSize="8" scale="73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609CA8F6545040B1E4D3C392408791" ma:contentTypeVersion="18" ma:contentTypeDescription="Crée un document." ma:contentTypeScope="" ma:versionID="c2204013b8bda2472404772cb4ea5ebf">
  <xsd:schema xmlns:xsd="http://www.w3.org/2001/XMLSchema" xmlns:xs="http://www.w3.org/2001/XMLSchema" xmlns:p="http://schemas.microsoft.com/office/2006/metadata/properties" xmlns:ns2="3930e3de-a965-43f3-bf4e-49086497fcc5" xmlns:ns3="a1b14922-f9c3-4088-98b7-bb03488e345b" targetNamespace="http://schemas.microsoft.com/office/2006/metadata/properties" ma:root="true" ma:fieldsID="fefdc521a3dc8d84cd2397158444abd9" ns2:_="" ns3:_="">
    <xsd:import namespace="3930e3de-a965-43f3-bf4e-49086497fcc5"/>
    <xsd:import namespace="a1b14922-f9c3-4088-98b7-bb03488e34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30e3de-a965-43f3-bf4e-49086497fc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2e9f36a8-0aab-41ba-8d95-319d61f27a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14922-f9c3-4088-98b7-bb03488e345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d81c7e7-24a7-4553-bd97-b1d740823d1c}" ma:internalName="TaxCatchAll" ma:showField="CatchAllData" ma:web="a1b14922-f9c3-4088-98b7-bb03488e34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1b14922-f9c3-4088-98b7-bb03488e345b" xsi:nil="true"/>
    <lcf76f155ced4ddcb4097134ff3c332f xmlns="3930e3de-a965-43f3-bf4e-49086497fcc5">
      <Terms xmlns="http://schemas.microsoft.com/office/infopath/2007/PartnerControls"/>
    </lcf76f155ced4ddcb4097134ff3c332f>
    <SharedWithUsers xmlns="a1b14922-f9c3-4088-98b7-bb03488e345b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92B0854-7208-457F-9430-349034D15C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592A2E-40B3-4C98-B1FF-67D5292167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30e3de-a965-43f3-bf4e-49086497fcc5"/>
    <ds:schemaRef ds:uri="a1b14922-f9c3-4088-98b7-bb03488e34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E22D2F-B533-4B2B-9E57-402CE892CFAE}">
  <ds:schemaRefs>
    <ds:schemaRef ds:uri="http://schemas.microsoft.com/office/2006/metadata/properties"/>
    <ds:schemaRef ds:uri="http://schemas.microsoft.com/office/infopath/2007/PartnerControls"/>
    <ds:schemaRef ds:uri="58121336-65c0-4fa2-ad7e-f40d133540b9"/>
    <ds:schemaRef ds:uri="d4d776f7-3dd8-48ce-9aa6-c36e61814271"/>
    <ds:schemaRef ds:uri="a1b14922-f9c3-4088-98b7-bb03488e345b"/>
    <ds:schemaRef ds:uri="3930e3de-a965-43f3-bf4e-49086497fc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VARIABLES</vt:lpstr>
      <vt:lpstr>FIXES</vt:lpstr>
      <vt:lpstr>VARIABLES!Impression_des_titres</vt:lpstr>
      <vt:lpstr>VARIABLES!Zone_d_impression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VILLA-AMAYA DANIEL</dc:creator>
  <cp:keywords/>
  <dc:description/>
  <cp:lastModifiedBy>Antoine MIELCAREK</cp:lastModifiedBy>
  <cp:revision/>
  <dcterms:created xsi:type="dcterms:W3CDTF">2015-06-05T18:19:34Z</dcterms:created>
  <dcterms:modified xsi:type="dcterms:W3CDTF">2024-12-16T13:41:41Z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0x010100CD609CA8F6545040B1E4D3C392408791</vt:lpwstr>
  </property>
  <property fmtid="{D5CDD505-2E9C-101B-9397-08002B2CF9AE}" pid="3" name="MediaServiceImageTags">
    <vt:lpwstr/>
  </property>
  <property fmtid="{D5CDD505-2E9C-101B-9397-08002B2CF9AE}" pid="4" name="Order">
    <vt:r8>1146800</vt:r8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