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6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1" l="1"/>
  <c r="M1" i="1"/>
  <c r="U8" i="1"/>
  <c r="Y8" i="1"/>
  <c r="X8" i="1"/>
  <c r="W8" i="1"/>
  <c r="V8" i="1"/>
  <c r="M8" i="1"/>
  <c r="W3" i="1"/>
  <c r="W4" i="1"/>
  <c r="W5" i="1"/>
  <c r="W6" i="1"/>
  <c r="W7" i="1"/>
  <c r="W9" i="1"/>
  <c r="W10" i="1"/>
  <c r="W11" i="1"/>
  <c r="W12" i="1"/>
  <c r="W1" i="1"/>
  <c r="V3" i="1"/>
  <c r="V4" i="1"/>
  <c r="V5" i="1"/>
  <c r="V6" i="1"/>
  <c r="V7" i="1"/>
  <c r="V9" i="1"/>
  <c r="V10" i="1"/>
  <c r="V11" i="1"/>
  <c r="V12" i="1"/>
  <c r="V1" i="1"/>
  <c r="X3" i="1"/>
  <c r="X4" i="1"/>
  <c r="X5" i="1"/>
  <c r="X6" i="1"/>
  <c r="X7" i="1"/>
  <c r="X9" i="1"/>
  <c r="X10" i="1"/>
  <c r="X11" i="1"/>
  <c r="X12" i="1"/>
  <c r="X1" i="1"/>
  <c r="Y3" i="1"/>
  <c r="Y4" i="1"/>
  <c r="Y5" i="1"/>
  <c r="Y6" i="1"/>
  <c r="Y7" i="1"/>
  <c r="Y9" i="1"/>
  <c r="Y10" i="1"/>
  <c r="Y11" i="1"/>
  <c r="Y12" i="1"/>
  <c r="Y1" i="1"/>
  <c r="U3" i="1"/>
  <c r="U4" i="1"/>
  <c r="U5" i="1"/>
  <c r="U6" i="1"/>
  <c r="U7" i="1"/>
  <c r="U9" i="1"/>
  <c r="U10" i="1"/>
  <c r="U11" i="1"/>
  <c r="U12" i="1"/>
  <c r="U1" i="1"/>
  <c r="Q1" i="1"/>
  <c r="R1" i="1"/>
  <c r="S1" i="1"/>
  <c r="O1" i="1"/>
  <c r="M4" i="1"/>
  <c r="K5" i="1"/>
  <c r="M5" i="1"/>
  <c r="M6" i="1"/>
  <c r="M7" i="1"/>
  <c r="M9" i="1"/>
  <c r="M10" i="1"/>
  <c r="M11" i="1"/>
  <c r="M12" i="1"/>
  <c r="M3" i="1"/>
</calcChain>
</file>

<file path=xl/sharedStrings.xml><?xml version="1.0" encoding="utf-8"?>
<sst xmlns="http://schemas.openxmlformats.org/spreadsheetml/2006/main" count="104" uniqueCount="81">
  <si>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</si>
  <si>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</si>
  <si>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</si>
  <si>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</si>
  <si>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</si>
  <si>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</si>
  <si>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</si>
  <si>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</si>
  <si>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</si>
  <si>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</si>
  <si>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</si>
  <si>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SMD</t>
  </si>
  <si>
    <t>Price Total</t>
  </si>
  <si>
    <t>Price per unit</t>
  </si>
  <si>
    <t>0402</t>
  </si>
  <si>
    <t>Samsung Electro-Mechanics America, Inc.</t>
  </si>
  <si>
    <t>Digi-Key</t>
  </si>
  <si>
    <t>Total</t>
  </si>
  <si>
    <t>JST Connector</t>
  </si>
  <si>
    <t>LiPo</t>
  </si>
  <si>
    <t>AP2210</t>
  </si>
  <si>
    <t>Headers</t>
  </si>
  <si>
    <t>2.2uF cap</t>
  </si>
  <si>
    <t>1k resistor</t>
  </si>
  <si>
    <t>LiPo Battery Breadboard Supply</t>
  </si>
  <si>
    <t>Switch</t>
  </si>
  <si>
    <t>Shunt</t>
  </si>
  <si>
    <t>Linear Voltage Regulator IC Positive Fixed 1 Output 3.3V 300mA SOT-23-5</t>
  </si>
  <si>
    <t>SOT-23-5</t>
  </si>
  <si>
    <t>Diodes Incorporated</t>
  </si>
  <si>
    <t>AP2210K-3.3TRG1</t>
  </si>
  <si>
    <t>AP2210K-3.3TRG1DICT-ND</t>
  </si>
  <si>
    <t>JST Right Angle Connector - White</t>
  </si>
  <si>
    <t>4UCOM Technology Inc.</t>
  </si>
  <si>
    <t>Sparkfun Electronics</t>
  </si>
  <si>
    <t>PRT-08612</t>
  </si>
  <si>
    <t>LDO</t>
  </si>
  <si>
    <t>THT</t>
  </si>
  <si>
    <t>Sullins Connector Solutions</t>
  </si>
  <si>
    <t>PRPC040SAAN-RC</t>
  </si>
  <si>
    <t>S1011EC-40-ND</t>
  </si>
  <si>
    <t>12/40 Positions Header, Breakaway Connector 0.100" (2.54mm) Through Hole Gold</t>
  </si>
  <si>
    <t>J2,J3</t>
  </si>
  <si>
    <t>16V, X5R</t>
  </si>
  <si>
    <t>Murata Electronics North America</t>
  </si>
  <si>
    <t>GRM188R61C225KE15D</t>
  </si>
  <si>
    <t>490-3296-1-ND</t>
  </si>
  <si>
    <t>RES SMD 1.02K OHM 1% 1/16W 0402</t>
  </si>
  <si>
    <t>Yageo</t>
  </si>
  <si>
    <t>RC0402FR-071K02L</t>
  </si>
  <si>
    <t>YAG3029CT-ND</t>
  </si>
  <si>
    <t>47pF ±5% 50V Ceramic Capacitor C0G, NP0 0402 (1005 Metric)</t>
  </si>
  <si>
    <t>CL05C470JB5NNNC</t>
  </si>
  <si>
    <t>1276-1699-1-ND</t>
  </si>
  <si>
    <t>0603</t>
  </si>
  <si>
    <t>47pF</t>
  </si>
  <si>
    <t>SWITCH SLIDE DPDT 300MA 6V</t>
  </si>
  <si>
    <t>J Lead</t>
  </si>
  <si>
    <t>C&amp;K</t>
  </si>
  <si>
    <t>JS202011JCQN</t>
  </si>
  <si>
    <t>CKN10723CT-ND</t>
  </si>
  <si>
    <t>3V3.SWITCH</t>
  </si>
  <si>
    <t>Green 571 nm, 2 V</t>
  </si>
  <si>
    <t>Lite-On Inc</t>
  </si>
  <si>
    <t>LTST-C190KGKT</t>
  </si>
  <si>
    <t>160-1435-1-ND</t>
  </si>
  <si>
    <t>3.3V,PWR</t>
  </si>
  <si>
    <t>2 (1 x 2) Position Shunt Connector Black Open Top 0.100" (2.54mm) Gold</t>
  </si>
  <si>
    <t>NA</t>
  </si>
  <si>
    <t>QPC02SXGN-RC</t>
  </si>
  <si>
    <t>S9337-ND</t>
  </si>
  <si>
    <t>J1</t>
  </si>
  <si>
    <t>C1,C2,C3,C4</t>
  </si>
  <si>
    <t>C5</t>
  </si>
  <si>
    <t>100k resistor</t>
  </si>
  <si>
    <t>R3</t>
  </si>
  <si>
    <t>Green LED</t>
  </si>
  <si>
    <t>R1,R2</t>
  </si>
  <si>
    <t>100k Ohm ±1% 0.063W, 1/16W Chip Resistor 0402 (1005 Metric) Moisture Resistant Thick Film</t>
  </si>
  <si>
    <t>RC0402FR-07100KL</t>
  </si>
  <si>
    <t>311-100KLRCT-ND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</si>
</sst>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164" formatCode="_-[$$-409]* #,##0.00_ ;_-[$$-409]* \-#,##0.00\ ;_-[$$-409]* &quot;-&quot;??_ ;_-@_ "/>
    <numFmt numFmtId="165" formatCode="&quot;$&quot;#,##0.00;[Red]&quot;$&quot;#,##0.00"/>
  </numFmts>
  <fonts count="6" x14ac:knownFonts="1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  <font>
      <sz val="10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164" fontId="4" fillId="0" borderId="0" xfId="0" applyNumberFormat="1" applyFont="1"/>
    <xf numFmtId="0" fontId="1" fillId="0" borderId="0" xfId="0" quotePrefix="1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165" fontId="4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1" fillId="0" borderId="0" xfId="0" quotePrefix="1" applyFont="1" applyFill="1" applyBorder="1" applyAlignment="1">
      <alignment vertical="center" wrapText="1"/>
    </xf>
    <xf numFmtId="164" fontId="4" fillId="0" borderId="0" xfId="0" applyNumberFormat="1" applyFont="1" applyFill="1"/>
    <xf numFmtId="0" fontId="4" fillId="0" borderId="0" xfId="0" applyFont="1" applyFill="1"/>
    <xf numFmtId="0" fontId="4" fillId="0" borderId="0" xfId="0" quotePrefix="1" applyFont="1" applyFill="1"/>
    <xf numFmtId="0" fontId="4" fillId="0" borderId="0" xfId="0" quotePrefix="1" applyFont="1"/>
    <xf numFmtId="0" fontId="4" fillId="0" borderId="1" xfId="0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vertical="center"/>
    </xf>
    <xf numFmtId="165" fontId="4" fillId="0" borderId="0" xfId="0" applyNumberFormat="1" applyFont="1" applyFill="1"/>
    <xf numFmtId="165" fontId="4" fillId="0" borderId="0" xfId="0" applyNumberFormat="1" applyFont="1" applyFill="1" applyAlignment="1">
      <alignment vertical="center"/>
    </xf>
    <xf numFmtId="0" fontId="4" fillId="0" borderId="0" xfId="0" applyNumberFormat="1" applyFont="1"/>
    <xf numFmtId="0" fontId="1" fillId="0" borderId="0" xfId="0" applyFont="1"/>
    <xf numFmtId="165" fontId="4" fillId="3" borderId="1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quotePrefix="1" applyFont="1"/>
    <xf numFmtId="8" fontId="4" fillId="0" borderId="0" xfId="0" applyNumberFormat="1" applyFont="1"/>
    <xf numFmtId="0" fontId="5" fillId="3" borderId="1" xfId="0" applyFont="1" applyFill="1" applyBorder="1" applyAlignment="1">
      <alignment horizontal="center" vertical="center"/>
    </xf>
  </cellXfs>
  <cellStyles count="4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abSelected="1" zoomScale="150" zoomScaleNormal="150" zoomScalePageLayoutView="150" workbookViewId="0">
      <selection sqref="A1:D1"/>
    </sheetView>
  </sheetViews>
  <sheetFormatPr baseColWidth="10" defaultRowHeight="11" x14ac:dyDescent="0"/>
  <cols>
    <col min="1" max="1" width="5.33203125" style="3" bestFit="1" customWidth="1"/>
    <col min="2" max="2" width="15.83203125" style="3" bestFit="1" customWidth="1"/>
    <col min="3" max="3" width="10.5" style="3" bestFit="1" customWidth="1"/>
    <col min="4" max="4" width="25.6640625" style="3" bestFit="1" customWidth="1"/>
    <col min="5" max="5" width="10.6640625" style="3" bestFit="1" customWidth="1"/>
    <col min="6" max="6" width="8.6640625" style="5" customWidth="1"/>
    <col min="7" max="7" width="18.6640625" style="4" bestFit="1" customWidth="1"/>
    <col min="8" max="8" width="18.1640625" style="3" bestFit="1" customWidth="1"/>
    <col min="9" max="9" width="17.1640625" style="3" bestFit="1" customWidth="1"/>
    <col min="10" max="10" width="14.6640625" style="3" bestFit="1" customWidth="1"/>
    <col min="11" max="11" width="10.83203125" style="3"/>
    <col min="12" max="12" width="6.6640625" style="3" bestFit="1" customWidth="1"/>
    <col min="13" max="16384" width="10.83203125" style="3"/>
  </cols>
  <sheetData>
    <row r="1" spans="1:35" ht="13">
      <c r="A1" s="33" t="s">
        <v>24</v>
      </c>
      <c r="B1" s="33"/>
      <c r="C1" s="33"/>
      <c r="D1" s="33"/>
      <c r="E1" s="7"/>
      <c r="F1" s="8"/>
      <c r="G1" s="7"/>
      <c r="H1" s="7"/>
      <c r="I1" s="7"/>
      <c r="J1" s="7"/>
      <c r="K1" s="23"/>
      <c r="L1" s="16" t="s">
        <v>17</v>
      </c>
      <c r="M1" s="17">
        <f>SUM(M3:M15)</f>
        <v>3.4820000000000002</v>
      </c>
      <c r="O1" s="29">
        <f>SUM(O3:O12)</f>
        <v>2.7942</v>
      </c>
      <c r="P1" s="29">
        <f>SUM(P3:P15)</f>
        <v>2.1797000000000004</v>
      </c>
      <c r="Q1" s="29">
        <f>SUM(Q3:Q12)</f>
        <v>2.1212599999999999</v>
      </c>
      <c r="R1" s="29">
        <f>SUM(R3:R12)</f>
        <v>1.8721000000000001</v>
      </c>
      <c r="S1" s="29">
        <f>SUM(S3:S12)</f>
        <v>1.7539899999999999</v>
      </c>
      <c r="U1" s="29">
        <f>SUM(U3:U12)</f>
        <v>69.855000000000004</v>
      </c>
      <c r="V1" s="29">
        <f>SUM(V3:V12)</f>
        <v>217.96999999999997</v>
      </c>
      <c r="W1" s="29">
        <f>SUM(W3:W12)</f>
        <v>530.31500000000005</v>
      </c>
      <c r="X1" s="29">
        <f>SUM(X3:X12)</f>
        <v>936.05000000000007</v>
      </c>
      <c r="Y1" s="29">
        <f>SUM(Y3:Y12)</f>
        <v>1753.99</v>
      </c>
      <c r="Z1" s="1"/>
      <c r="AA1" s="1"/>
      <c r="AD1" s="1"/>
      <c r="AE1" s="1"/>
      <c r="AH1" s="1"/>
      <c r="AI1" s="1"/>
    </row>
    <row r="2" spans="1:35">
      <c r="A2" s="9" t="s">
        <v>0</v>
      </c>
      <c r="B2" s="9" t="s">
        <v>1</v>
      </c>
      <c r="C2" s="9" t="s">
        <v>3</v>
      </c>
      <c r="D2" s="9" t="s">
        <v>2</v>
      </c>
      <c r="E2" s="9" t="s">
        <v>9</v>
      </c>
      <c r="F2" s="10" t="s">
        <v>10</v>
      </c>
      <c r="G2" s="9" t="s">
        <v>4</v>
      </c>
      <c r="H2" s="9" t="s">
        <v>5</v>
      </c>
      <c r="I2" s="9" t="s">
        <v>7</v>
      </c>
      <c r="J2" s="9" t="s">
        <v>8</v>
      </c>
      <c r="K2" s="9" t="s">
        <v>13</v>
      </c>
      <c r="L2" s="9" t="s">
        <v>6</v>
      </c>
      <c r="M2" s="9" t="s">
        <v>12</v>
      </c>
      <c r="O2" s="30">
        <v>25</v>
      </c>
      <c r="P2" s="30">
        <v>100</v>
      </c>
      <c r="Q2" s="30">
        <v>250</v>
      </c>
      <c r="R2" s="30">
        <v>500</v>
      </c>
      <c r="S2" s="30">
        <v>1000</v>
      </c>
      <c r="T2" s="27"/>
      <c r="U2" s="30">
        <v>25</v>
      </c>
      <c r="V2" s="30">
        <v>100</v>
      </c>
      <c r="W2" s="30">
        <v>250</v>
      </c>
      <c r="X2" s="30">
        <v>500</v>
      </c>
      <c r="Y2" s="30">
        <v>1000</v>
      </c>
      <c r="AA2" s="28"/>
      <c r="AB2" s="28"/>
      <c r="AC2" s="28"/>
      <c r="AD2" s="28"/>
      <c r="AE2" s="28"/>
    </row>
    <row r="3" spans="1:35" s="20" customFormat="1">
      <c r="A3" s="11">
        <v>1</v>
      </c>
      <c r="B3" s="13" t="s">
        <v>18</v>
      </c>
      <c r="C3" s="13" t="s">
        <v>19</v>
      </c>
      <c r="D3" s="15" t="s">
        <v>32</v>
      </c>
      <c r="E3" s="13" t="s">
        <v>11</v>
      </c>
      <c r="F3" s="15" t="s">
        <v>68</v>
      </c>
      <c r="G3" s="14" t="s">
        <v>33</v>
      </c>
      <c r="H3" s="11"/>
      <c r="I3" s="18" t="s">
        <v>34</v>
      </c>
      <c r="J3" s="14" t="s">
        <v>35</v>
      </c>
      <c r="K3" s="24">
        <v>0.95</v>
      </c>
      <c r="L3" s="12">
        <v>1</v>
      </c>
      <c r="M3" s="26">
        <f>L3*K3</f>
        <v>0.95</v>
      </c>
      <c r="O3" s="25">
        <v>0.9</v>
      </c>
      <c r="P3" s="25">
        <v>0.86</v>
      </c>
      <c r="Q3" s="25">
        <v>0.86</v>
      </c>
      <c r="R3" s="25">
        <v>0.86</v>
      </c>
      <c r="S3" s="25">
        <v>0.86</v>
      </c>
      <c r="T3" s="25"/>
      <c r="U3" s="6">
        <f>O3*O$2</f>
        <v>22.5</v>
      </c>
      <c r="V3" s="6">
        <f>P3*P$2</f>
        <v>86</v>
      </c>
      <c r="W3" s="6">
        <f>Q3*Q$2</f>
        <v>215</v>
      </c>
      <c r="X3" s="6">
        <f>R3*R$2</f>
        <v>430</v>
      </c>
      <c r="Y3" s="6">
        <f>S3*S$2</f>
        <v>860</v>
      </c>
      <c r="Z3" s="19"/>
      <c r="AA3" s="19"/>
      <c r="AB3" s="19"/>
      <c r="AC3" s="19"/>
      <c r="AD3" s="19"/>
      <c r="AE3" s="19"/>
      <c r="AF3" s="19"/>
      <c r="AG3" s="19"/>
      <c r="AH3" s="19"/>
      <c r="AI3" s="19"/>
    </row>
    <row r="4" spans="1:35" s="20" customFormat="1">
      <c r="A4" s="11">
        <v>2</v>
      </c>
      <c r="B4" s="13" t="s">
        <v>20</v>
      </c>
      <c r="C4" s="14" t="s">
        <v>36</v>
      </c>
      <c r="D4" s="28" t="s">
        <v>27</v>
      </c>
      <c r="E4" s="28" t="s">
        <v>11</v>
      </c>
      <c r="F4" s="28" t="s">
        <v>28</v>
      </c>
      <c r="G4" s="28" t="s">
        <v>29</v>
      </c>
      <c r="H4" s="28" t="s">
        <v>30</v>
      </c>
      <c r="I4" s="28" t="s">
        <v>16</v>
      </c>
      <c r="J4" s="28" t="s">
        <v>31</v>
      </c>
      <c r="K4" s="24">
        <v>0.42</v>
      </c>
      <c r="L4" s="13">
        <v>1</v>
      </c>
      <c r="M4" s="26">
        <f t="shared" ref="M4:M15" si="0">L4*K4</f>
        <v>0.42</v>
      </c>
      <c r="O4" s="25">
        <v>0.317</v>
      </c>
      <c r="P4" s="25">
        <v>0.1973</v>
      </c>
      <c r="Q4" s="25">
        <v>0.1973</v>
      </c>
      <c r="R4" s="25">
        <v>0.13496</v>
      </c>
      <c r="S4" s="25">
        <v>0.10382</v>
      </c>
      <c r="T4" s="25"/>
      <c r="U4" s="6">
        <f t="shared" ref="U4:Y12" si="1">O4*O$2</f>
        <v>7.9249999999999998</v>
      </c>
      <c r="V4" s="6">
        <f t="shared" si="1"/>
        <v>19.73</v>
      </c>
      <c r="W4" s="6">
        <f t="shared" si="1"/>
        <v>49.325000000000003</v>
      </c>
      <c r="X4" s="6">
        <f t="shared" si="1"/>
        <v>67.48</v>
      </c>
      <c r="Y4" s="6">
        <f t="shared" si="1"/>
        <v>103.82</v>
      </c>
      <c r="Z4" s="19"/>
      <c r="AA4" s="19"/>
      <c r="AB4" s="19"/>
      <c r="AC4" s="19"/>
      <c r="AD4" s="19"/>
      <c r="AE4" s="19"/>
      <c r="AF4" s="19"/>
      <c r="AG4" s="19"/>
      <c r="AH4" s="19"/>
      <c r="AI4" s="19"/>
    </row>
    <row r="5" spans="1:35" s="20" customFormat="1">
      <c r="A5" s="20">
        <v>3</v>
      </c>
      <c r="B5" s="21" t="s">
        <v>21</v>
      </c>
      <c r="C5" s="21" t="s">
        <v>42</v>
      </c>
      <c r="D5" s="3" t="s">
        <v>41</v>
      </c>
      <c r="E5" s="3" t="s">
        <v>37</v>
      </c>
      <c r="F5" s="3" t="s">
        <v>37</v>
      </c>
      <c r="G5" s="3" t="s">
        <v>38</v>
      </c>
      <c r="H5" s="3" t="s">
        <v>39</v>
      </c>
      <c r="I5" s="3" t="s">
        <v>16</v>
      </c>
      <c r="J5" s="3" t="s">
        <v>40</v>
      </c>
      <c r="K5" s="25">
        <f>(12/40)*0.74</f>
        <v>0.222</v>
      </c>
      <c r="L5" s="20">
        <v>1</v>
      </c>
      <c r="M5" s="26">
        <f t="shared" si="0"/>
        <v>0.222</v>
      </c>
      <c r="O5" s="25">
        <v>0.65800000000000003</v>
      </c>
      <c r="P5" s="25">
        <v>0.54179999999999995</v>
      </c>
      <c r="Q5" s="25">
        <v>0.54179999999999995</v>
      </c>
      <c r="R5" s="25">
        <v>0.42827999999999999</v>
      </c>
      <c r="S5" s="25">
        <v>0.36764999999999998</v>
      </c>
      <c r="T5" s="25"/>
      <c r="U5" s="6">
        <f t="shared" si="1"/>
        <v>16.45</v>
      </c>
      <c r="V5" s="6">
        <f t="shared" si="1"/>
        <v>54.179999999999993</v>
      </c>
      <c r="W5" s="6">
        <f t="shared" si="1"/>
        <v>135.44999999999999</v>
      </c>
      <c r="X5" s="6">
        <f t="shared" si="1"/>
        <v>214.14</v>
      </c>
      <c r="Y5" s="6">
        <f t="shared" si="1"/>
        <v>367.65</v>
      </c>
    </row>
    <row r="6" spans="1:35">
      <c r="A6" s="3">
        <v>4</v>
      </c>
      <c r="B6" s="3" t="s">
        <v>22</v>
      </c>
      <c r="C6" s="22" t="s">
        <v>72</v>
      </c>
      <c r="D6" s="3" t="s">
        <v>43</v>
      </c>
      <c r="E6" s="3" t="s">
        <v>11</v>
      </c>
      <c r="F6" s="22" t="s">
        <v>54</v>
      </c>
      <c r="G6" s="3" t="s">
        <v>44</v>
      </c>
      <c r="H6" s="3" t="s">
        <v>45</v>
      </c>
      <c r="I6" s="3" t="s">
        <v>16</v>
      </c>
      <c r="J6" s="3" t="s">
        <v>46</v>
      </c>
      <c r="K6" s="6">
        <v>0.12</v>
      </c>
      <c r="L6" s="3">
        <v>2</v>
      </c>
      <c r="M6" s="26">
        <f t="shared" si="0"/>
        <v>0.24</v>
      </c>
      <c r="O6" s="6">
        <v>0.12</v>
      </c>
      <c r="P6" s="6">
        <v>3.8399999999999997E-2</v>
      </c>
      <c r="Q6" s="6">
        <v>3.2320000000000002E-2</v>
      </c>
      <c r="R6" s="25">
        <v>2.7060000000000001E-2</v>
      </c>
      <c r="S6" s="6">
        <v>2.222E-2</v>
      </c>
      <c r="T6" s="6"/>
      <c r="U6" s="6">
        <f t="shared" si="1"/>
        <v>3</v>
      </c>
      <c r="V6" s="6">
        <f t="shared" si="1"/>
        <v>3.84</v>
      </c>
      <c r="W6" s="6">
        <f t="shared" si="1"/>
        <v>8.08</v>
      </c>
      <c r="X6" s="6">
        <f t="shared" si="1"/>
        <v>13.530000000000001</v>
      </c>
      <c r="Y6" s="6">
        <f t="shared" si="1"/>
        <v>22.22</v>
      </c>
    </row>
    <row r="7" spans="1:35">
      <c r="A7" s="3">
        <v>6</v>
      </c>
      <c r="B7" s="3" t="s">
        <v>23</v>
      </c>
      <c r="C7" s="3" t="s">
        <v>77</v>
      </c>
      <c r="D7" s="28" t="s">
        <v>47</v>
      </c>
      <c r="E7" s="28" t="s">
        <v>11</v>
      </c>
      <c r="F7" s="31" t="s">
        <v>14</v>
      </c>
      <c r="G7" s="28" t="s">
        <v>48</v>
      </c>
      <c r="H7" s="28" t="s">
        <v>49</v>
      </c>
      <c r="I7" s="3" t="s">
        <v>16</v>
      </c>
      <c r="J7" s="3" t="s">
        <v>50</v>
      </c>
      <c r="K7" s="6">
        <v>0.1</v>
      </c>
      <c r="L7" s="3">
        <v>2</v>
      </c>
      <c r="M7" s="26">
        <f t="shared" si="0"/>
        <v>0.2</v>
      </c>
      <c r="O7" s="6">
        <v>8.8000000000000005E-3</v>
      </c>
      <c r="P7" s="6">
        <v>4.7999999999999996E-3</v>
      </c>
      <c r="Q7" s="6">
        <v>3.6800000000000001E-3</v>
      </c>
      <c r="R7" s="25">
        <v>2.96E-3</v>
      </c>
      <c r="S7" s="6">
        <v>2.1700000000000001E-3</v>
      </c>
      <c r="T7" s="6"/>
      <c r="U7" s="6">
        <f t="shared" si="1"/>
        <v>0.22</v>
      </c>
      <c r="V7" s="6">
        <f t="shared" si="1"/>
        <v>0.48</v>
      </c>
      <c r="W7" s="6">
        <f t="shared" si="1"/>
        <v>0.92</v>
      </c>
      <c r="X7" s="6">
        <f t="shared" si="1"/>
        <v>1.48</v>
      </c>
      <c r="Y7" s="6">
        <f t="shared" si="1"/>
        <v>2.17</v>
      </c>
    </row>
    <row r="8" spans="1:35">
      <c r="A8" s="3">
        <v>6</v>
      </c>
      <c r="B8" s="3" t="s">
        <v>74</v>
      </c>
      <c r="C8" s="22" t="s">
        <v>75</v>
      </c>
      <c r="D8" s="31" t="s">
        <v>78</v>
      </c>
      <c r="E8" s="28" t="s">
        <v>11</v>
      </c>
      <c r="F8" s="31" t="s">
        <v>14</v>
      </c>
      <c r="G8" s="28" t="s">
        <v>48</v>
      </c>
      <c r="H8" s="31" t="s">
        <v>79</v>
      </c>
      <c r="I8" s="3" t="s">
        <v>16</v>
      </c>
      <c r="J8" s="22" t="s">
        <v>80</v>
      </c>
      <c r="K8" s="6">
        <v>0.1</v>
      </c>
      <c r="L8" s="3">
        <v>2</v>
      </c>
      <c r="M8" s="26">
        <f t="shared" ref="M8" si="2">L8*K8</f>
        <v>0.2</v>
      </c>
      <c r="O8" s="6">
        <v>0.13</v>
      </c>
      <c r="P8" s="6">
        <v>5.4000000000000003E-3</v>
      </c>
      <c r="Q8" s="6">
        <v>5.4000000000000003E-3</v>
      </c>
      <c r="R8" s="25">
        <v>5.4000000000000003E-3</v>
      </c>
      <c r="S8" s="6">
        <v>2.4199999999999998E-3</v>
      </c>
      <c r="T8" s="6"/>
      <c r="U8" s="6">
        <f>O8*O$2</f>
        <v>3.25</v>
      </c>
      <c r="V8" s="6">
        <f t="shared" ref="V8" si="3">P8*P$2</f>
        <v>0.54</v>
      </c>
      <c r="W8" s="6">
        <f t="shared" ref="W8" si="4">Q8*Q$2</f>
        <v>1.35</v>
      </c>
      <c r="X8" s="6">
        <f t="shared" ref="X8" si="5">R8*R$2</f>
        <v>2.7</v>
      </c>
      <c r="Y8" s="6">
        <f t="shared" ref="Y8" si="6">S8*S$2</f>
        <v>2.42</v>
      </c>
    </row>
    <row r="9" spans="1:35">
      <c r="A9" s="3">
        <v>7</v>
      </c>
      <c r="B9" s="3" t="s">
        <v>25</v>
      </c>
      <c r="C9" s="22" t="s">
        <v>61</v>
      </c>
      <c r="D9" s="3" t="s">
        <v>56</v>
      </c>
      <c r="E9" s="3" t="s">
        <v>11</v>
      </c>
      <c r="F9" s="5" t="s">
        <v>57</v>
      </c>
      <c r="G9" s="4" t="s">
        <v>58</v>
      </c>
      <c r="H9" s="3" t="s">
        <v>59</v>
      </c>
      <c r="I9" s="2" t="s">
        <v>16</v>
      </c>
      <c r="J9" s="3" t="s">
        <v>60</v>
      </c>
      <c r="K9" s="6">
        <v>0.48</v>
      </c>
      <c r="L9" s="3">
        <v>1</v>
      </c>
      <c r="M9" s="26">
        <f t="shared" si="0"/>
        <v>0.48</v>
      </c>
      <c r="O9" s="6">
        <v>0.45240000000000002</v>
      </c>
      <c r="P9" s="6">
        <v>0.38500000000000001</v>
      </c>
      <c r="Q9" s="6">
        <v>0.37356</v>
      </c>
      <c r="R9" s="25">
        <v>0.31762000000000001</v>
      </c>
      <c r="S9" s="25">
        <v>0.31762000000000001</v>
      </c>
      <c r="T9" s="6"/>
      <c r="U9" s="6">
        <f t="shared" si="1"/>
        <v>11.31</v>
      </c>
      <c r="V9" s="6">
        <f t="shared" si="1"/>
        <v>38.5</v>
      </c>
      <c r="W9" s="6">
        <f t="shared" si="1"/>
        <v>93.39</v>
      </c>
      <c r="X9" s="6">
        <f t="shared" si="1"/>
        <v>158.81</v>
      </c>
      <c r="Y9" s="6">
        <f t="shared" si="1"/>
        <v>317.62</v>
      </c>
    </row>
    <row r="10" spans="1:35">
      <c r="A10" s="3">
        <v>8</v>
      </c>
      <c r="B10" s="3" t="s">
        <v>26</v>
      </c>
      <c r="C10" s="22" t="s">
        <v>71</v>
      </c>
      <c r="D10" s="3" t="s">
        <v>67</v>
      </c>
      <c r="E10" s="3" t="s">
        <v>68</v>
      </c>
      <c r="F10" s="3" t="s">
        <v>68</v>
      </c>
      <c r="G10" s="3" t="s">
        <v>38</v>
      </c>
      <c r="H10" s="3" t="s">
        <v>69</v>
      </c>
      <c r="I10" s="3" t="s">
        <v>16</v>
      </c>
      <c r="J10" s="3" t="s">
        <v>70</v>
      </c>
      <c r="K10" s="32">
        <v>0.13</v>
      </c>
      <c r="L10" s="3">
        <v>1</v>
      </c>
      <c r="M10" s="26">
        <f t="shared" si="0"/>
        <v>0.13</v>
      </c>
      <c r="O10" s="6">
        <v>5.4800000000000001E-2</v>
      </c>
      <c r="P10" s="6">
        <v>3.85E-2</v>
      </c>
      <c r="Q10" s="6">
        <v>3.2559999999999999E-2</v>
      </c>
      <c r="R10" s="25">
        <v>3.0099999999999998E-2</v>
      </c>
      <c r="S10" s="6">
        <v>2.6599999999999999E-2</v>
      </c>
      <c r="T10" s="6"/>
      <c r="U10" s="6">
        <f t="shared" si="1"/>
        <v>1.37</v>
      </c>
      <c r="V10" s="6">
        <f t="shared" si="1"/>
        <v>3.85</v>
      </c>
      <c r="W10" s="6">
        <f t="shared" si="1"/>
        <v>8.1399999999999988</v>
      </c>
      <c r="X10" s="6">
        <f t="shared" si="1"/>
        <v>15.049999999999999</v>
      </c>
      <c r="Y10" s="6">
        <f t="shared" si="1"/>
        <v>26.599999999999998</v>
      </c>
    </row>
    <row r="11" spans="1:35">
      <c r="A11" s="3">
        <v>9</v>
      </c>
      <c r="B11" s="3" t="s">
        <v>76</v>
      </c>
      <c r="C11" s="22" t="s">
        <v>66</v>
      </c>
      <c r="D11" s="3" t="s">
        <v>62</v>
      </c>
      <c r="E11" s="3" t="s">
        <v>11</v>
      </c>
      <c r="F11" s="22" t="s">
        <v>54</v>
      </c>
      <c r="G11" s="3" t="s">
        <v>63</v>
      </c>
      <c r="H11" s="3" t="s">
        <v>64</v>
      </c>
      <c r="I11" s="3" t="s">
        <v>16</v>
      </c>
      <c r="J11" s="3" t="s">
        <v>65</v>
      </c>
      <c r="K11" s="32">
        <v>0.27</v>
      </c>
      <c r="L11" s="3">
        <v>2</v>
      </c>
      <c r="M11" s="26">
        <f t="shared" si="0"/>
        <v>0.54</v>
      </c>
      <c r="O11" s="6">
        <v>0.14480000000000001</v>
      </c>
      <c r="P11" s="6">
        <v>0.10340000000000001</v>
      </c>
      <c r="Q11" s="6">
        <v>7.0319999999999994E-2</v>
      </c>
      <c r="R11" s="25">
        <v>6.2039999999999998E-2</v>
      </c>
      <c r="S11" s="6">
        <v>4.8599999999999997E-2</v>
      </c>
      <c r="T11" s="6"/>
      <c r="U11" s="6">
        <f t="shared" si="1"/>
        <v>3.62</v>
      </c>
      <c r="V11" s="6">
        <f t="shared" si="1"/>
        <v>10.34</v>
      </c>
      <c r="W11" s="6">
        <f t="shared" si="1"/>
        <v>17.579999999999998</v>
      </c>
      <c r="X11" s="6">
        <f t="shared" si="1"/>
        <v>31.02</v>
      </c>
      <c r="Y11" s="6">
        <f t="shared" si="1"/>
        <v>48.599999999999994</v>
      </c>
    </row>
    <row r="12" spans="1:35">
      <c r="A12" s="3">
        <v>10</v>
      </c>
      <c r="B12" s="22" t="s">
        <v>55</v>
      </c>
      <c r="C12" s="22" t="s">
        <v>73</v>
      </c>
      <c r="D12" s="3" t="s">
        <v>51</v>
      </c>
      <c r="E12" s="3" t="s">
        <v>11</v>
      </c>
      <c r="F12" s="22" t="s">
        <v>14</v>
      </c>
      <c r="G12" s="3" t="s">
        <v>15</v>
      </c>
      <c r="H12" s="3" t="s">
        <v>52</v>
      </c>
      <c r="I12" s="3" t="s">
        <v>16</v>
      </c>
      <c r="J12" s="3" t="s">
        <v>53</v>
      </c>
      <c r="K12" s="6">
        <v>0.1</v>
      </c>
      <c r="L12" s="3">
        <v>1</v>
      </c>
      <c r="M12" s="26">
        <f t="shared" si="0"/>
        <v>0.1</v>
      </c>
      <c r="O12" s="6">
        <v>8.3999999999999995E-3</v>
      </c>
      <c r="P12" s="6">
        <v>5.1000000000000004E-3</v>
      </c>
      <c r="Q12" s="6">
        <v>4.3200000000000001E-3</v>
      </c>
      <c r="R12" s="25">
        <v>3.6800000000000001E-3</v>
      </c>
      <c r="S12" s="6">
        <v>2.8900000000000002E-3</v>
      </c>
      <c r="T12" s="6"/>
      <c r="U12" s="6">
        <f t="shared" si="1"/>
        <v>0.21</v>
      </c>
      <c r="V12" s="6">
        <f t="shared" si="1"/>
        <v>0.51</v>
      </c>
      <c r="W12" s="6">
        <f t="shared" si="1"/>
        <v>1.08</v>
      </c>
      <c r="X12" s="6">
        <f t="shared" si="1"/>
        <v>1.84</v>
      </c>
      <c r="Y12" s="6">
        <f t="shared" si="1"/>
        <v>2.89</v>
      </c>
    </row>
    <row r="13" spans="1:35">
      <c r="K13" s="6"/>
      <c r="M13" s="26"/>
      <c r="P13" s="26"/>
    </row>
    <row r="14" spans="1:35">
      <c r="K14" s="6"/>
      <c r="M14" s="26"/>
      <c r="P14" s="26"/>
    </row>
    <row r="15" spans="1:35">
      <c r="K15" s="6"/>
      <c r="M15" s="26"/>
      <c r="P15" s="26"/>
    </row>
    <row r="16" spans="1:35">
      <c r="M16" s="6"/>
      <c r="P16" s="6"/>
    </row>
    <row r="17" spans="13:16">
      <c r="M17" s="6"/>
      <c r="P17" s="6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2017-05-08T04:52:35Z</dcterms:modified>
</cp:coreProperties>
</file>