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alvin C M\Documents\UNPAD\Kelas\Semester 5\Kriptografi\Tugas\"/>
    </mc:Choice>
  </mc:AlternateContent>
  <xr:revisionPtr revIDLastSave="0" documentId="13_ncr:1_{1D53AAF6-FE17-428B-8BF4-9CCEC95A9E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ll (Mencari Key)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zxd/1jUNS76ziE3i+iKj9pSix3w=="/>
    </ext>
  </extLst>
</workbook>
</file>

<file path=xl/calcChain.xml><?xml version="1.0" encoding="utf-8"?>
<calcChain xmlns="http://schemas.openxmlformats.org/spreadsheetml/2006/main">
  <c r="D32" i="4" l="1"/>
  <c r="D36" i="4" s="1"/>
  <c r="C32" i="4"/>
  <c r="C36" i="4" s="1"/>
  <c r="B32" i="4"/>
  <c r="B36" i="4" s="1"/>
  <c r="D31" i="4"/>
  <c r="D35" i="4" s="1"/>
  <c r="C31" i="4"/>
  <c r="C35" i="4" s="1"/>
  <c r="B31" i="4"/>
  <c r="B35" i="4" s="1"/>
  <c r="D30" i="4"/>
  <c r="D34" i="4" s="1"/>
  <c r="C30" i="4"/>
  <c r="C34" i="4" s="1"/>
  <c r="B30" i="4"/>
  <c r="B34" i="4" s="1"/>
  <c r="B27" i="4"/>
  <c r="K29" i="4"/>
  <c r="J29" i="4"/>
  <c r="I29" i="4"/>
  <c r="H29" i="4"/>
  <c r="G29" i="4"/>
  <c r="F29" i="4"/>
  <c r="C20" i="4"/>
  <c r="C19" i="4"/>
  <c r="M15" i="4"/>
  <c r="L15" i="4"/>
  <c r="K15" i="4"/>
  <c r="J15" i="4"/>
  <c r="D21" i="4" s="1"/>
  <c r="I15" i="4"/>
  <c r="D20" i="4" s="1"/>
  <c r="H15" i="4"/>
  <c r="D19" i="4" s="1"/>
  <c r="G15" i="4"/>
  <c r="C21" i="4" s="1"/>
  <c r="F15" i="4"/>
  <c r="E15" i="4"/>
  <c r="D15" i="4"/>
  <c r="B21" i="4" s="1"/>
  <c r="C15" i="4"/>
  <c r="B20" i="4" s="1"/>
  <c r="B15" i="4"/>
  <c r="B19" i="4" s="1"/>
  <c r="M12" i="4"/>
  <c r="L12" i="4"/>
  <c r="K12" i="4"/>
  <c r="J12" i="4"/>
  <c r="I12" i="4"/>
  <c r="H12" i="4"/>
  <c r="G12" i="4"/>
  <c r="F12" i="4"/>
  <c r="E12" i="4"/>
  <c r="D12" i="4"/>
  <c r="C12" i="4"/>
  <c r="B12" i="4"/>
  <c r="B28" i="4" a="1"/>
  <c r="B28" i="4" l="1"/>
  <c r="C38" i="4" s="1"/>
  <c r="D38" i="4" l="1"/>
  <c r="C40" i="4"/>
  <c r="D40" i="4"/>
  <c r="B38" i="4"/>
  <c r="B39" i="4"/>
  <c r="B40" i="4"/>
  <c r="D39" i="4"/>
  <c r="C39" i="4"/>
  <c r="D42" i="4" l="1"/>
  <c r="I19" i="4" s="1"/>
  <c r="B42" i="4"/>
  <c r="G19" i="4" s="1"/>
  <c r="D43" i="4"/>
  <c r="I20" i="4" s="1"/>
  <c r="C42" i="4"/>
  <c r="H19" i="4" s="1"/>
  <c r="C43" i="4"/>
  <c r="H20" i="4" s="1"/>
  <c r="D44" i="4"/>
  <c r="I21" i="4" s="1"/>
  <c r="B43" i="4"/>
  <c r="G20" i="4" s="1"/>
  <c r="B44" i="4"/>
  <c r="G21" i="4" s="1"/>
  <c r="C44" i="4"/>
  <c r="H21" i="4" s="1"/>
  <c r="I43" i="4" l="1"/>
  <c r="I47" i="4" s="1"/>
  <c r="I45" i="4"/>
  <c r="I49" i="4" s="1"/>
  <c r="G45" i="4"/>
  <c r="G49" i="4" s="1"/>
  <c r="H44" i="4"/>
  <c r="H48" i="4" s="1"/>
  <c r="I44" i="4"/>
  <c r="I48" i="4" s="1"/>
  <c r="H45" i="4"/>
  <c r="H49" i="4" s="1"/>
  <c r="G44" i="4"/>
  <c r="G48" i="4" s="1"/>
  <c r="H43" i="4"/>
  <c r="H47" i="4" s="1"/>
  <c r="G43" i="4"/>
  <c r="G40" i="4"/>
  <c r="I30" i="4"/>
  <c r="I31" i="4" s="1"/>
  <c r="I32" i="4" s="1"/>
  <c r="I34" i="4" s="1"/>
  <c r="I35" i="4" s="1"/>
  <c r="J30" i="4"/>
  <c r="J31" i="4" s="1"/>
  <c r="J32" i="4" s="1"/>
  <c r="J34" i="4" s="1"/>
  <c r="J35" i="4" s="1"/>
  <c r="G30" i="4"/>
  <c r="G31" i="4" s="1"/>
  <c r="G32" i="4" s="1"/>
  <c r="G34" i="4" s="1"/>
  <c r="G35" i="4" s="1"/>
  <c r="F30" i="4"/>
  <c r="F31" i="4" s="1"/>
  <c r="F32" i="4" s="1"/>
  <c r="F34" i="4" s="1"/>
  <c r="F35" i="4" s="1"/>
  <c r="K30" i="4"/>
  <c r="K31" i="4" s="1"/>
  <c r="K32" i="4" s="1"/>
  <c r="K34" i="4" s="1"/>
  <c r="K35" i="4" s="1"/>
  <c r="H30" i="4"/>
  <c r="H31" i="4" s="1"/>
  <c r="H32" i="4" s="1"/>
  <c r="H34" i="4" s="1"/>
  <c r="H35" i="4" s="1"/>
  <c r="G41" i="4"/>
  <c r="I53" i="4" l="1"/>
  <c r="I25" i="4" s="1"/>
  <c r="G53" i="4"/>
  <c r="G25" i="4" s="1"/>
  <c r="K36" i="4" s="1"/>
  <c r="K37" i="4" s="1"/>
  <c r="K38" i="4" s="1"/>
  <c r="H53" i="4"/>
  <c r="H25" i="4" s="1"/>
  <c r="H52" i="4"/>
  <c r="H24" i="4" s="1"/>
  <c r="I52" i="4"/>
  <c r="I24" i="4" s="1"/>
  <c r="G52" i="4"/>
  <c r="G24" i="4" s="1"/>
  <c r="J36" i="4" s="1"/>
  <c r="J37" i="4" s="1"/>
  <c r="J38" i="4" s="1"/>
  <c r="H51" i="4"/>
  <c r="H23" i="4" s="1"/>
  <c r="I51" i="4"/>
  <c r="I23" i="4" s="1"/>
  <c r="G47" i="4"/>
  <c r="G51" i="4" s="1"/>
  <c r="G23" i="4" s="1"/>
  <c r="H36" i="4" l="1"/>
  <c r="H37" i="4" s="1"/>
  <c r="H38" i="4" s="1"/>
  <c r="G36" i="4"/>
  <c r="G37" i="4" s="1"/>
  <c r="G38" i="4" s="1"/>
  <c r="I36" i="4"/>
  <c r="I37" i="4" s="1"/>
  <c r="I38" i="4" s="1"/>
  <c r="F36" i="4"/>
  <c r="F37" i="4" s="1"/>
  <c r="F38" i="4" s="1"/>
</calcChain>
</file>

<file path=xl/sharedStrings.xml><?xml version="1.0" encoding="utf-8"?>
<sst xmlns="http://schemas.openxmlformats.org/spreadsheetml/2006/main" count="59" uniqueCount="42">
  <si>
    <t>C</t>
  </si>
  <si>
    <t>K</t>
  </si>
  <si>
    <t>A</t>
  </si>
  <si>
    <t>I</t>
  </si>
  <si>
    <t>N</t>
  </si>
  <si>
    <t>D-1</t>
  </si>
  <si>
    <t>Plaintext</t>
  </si>
  <si>
    <t>B</t>
  </si>
  <si>
    <t>R</t>
  </si>
  <si>
    <t>E</t>
  </si>
  <si>
    <t>T</t>
  </si>
  <si>
    <t>H</t>
  </si>
  <si>
    <t>G</t>
  </si>
  <si>
    <t>Crypt</t>
  </si>
  <si>
    <t>U</t>
  </si>
  <si>
    <t>P</t>
  </si>
  <si>
    <t>O</t>
  </si>
  <si>
    <t>S</t>
  </si>
  <si>
    <t>Rumus mencari key</t>
  </si>
  <si>
    <t>K=C*P-1</t>
  </si>
  <si>
    <t>Matriks</t>
  </si>
  <si>
    <t>Key</t>
  </si>
  <si>
    <t>VALIDASI</t>
  </si>
  <si>
    <t>D</t>
  </si>
  <si>
    <t>Adj P</t>
  </si>
  <si>
    <t>Adj P mod 26</t>
  </si>
  <si>
    <t>P-1</t>
  </si>
  <si>
    <t>C*p-1</t>
  </si>
  <si>
    <t>Nama</t>
  </si>
  <si>
    <t>NPM</t>
  </si>
  <si>
    <t>Kelas</t>
  </si>
  <si>
    <t>Calvin Calfi Montolalu</t>
  </si>
  <si>
    <t>140810200053</t>
  </si>
  <si>
    <t>BREATHTAKING</t>
  </si>
  <si>
    <t>RUPOTENTOSUP</t>
  </si>
  <si>
    <t>L</t>
  </si>
  <si>
    <t>V</t>
  </si>
  <si>
    <t>Key'</t>
  </si>
  <si>
    <t>D'</t>
  </si>
  <si>
    <t>Adj K</t>
  </si>
  <si>
    <t>Adj K mod 26</t>
  </si>
  <si>
    <t>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</si>
</sst>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Inconsolata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/>
    <xf numFmtId="0" fontId="3" fillId="2" borderId="1" xfId="0" applyFont="1" applyFill="1" applyBorder="1"/>
    <xf numFmtId="0" fontId="0" fillId="3" borderId="3" xfId="0" applyFont="1" applyFill="1" applyBorder="1" applyAlignment="1"/>
    <xf numFmtId="0" fontId="0" fillId="3" borderId="6" xfId="0" applyFont="1" applyFill="1" applyBorder="1" applyAlignment="1"/>
    <xf numFmtId="0" fontId="0" fillId="3" borderId="8" xfId="0" applyFont="1" applyFill="1" applyBorder="1" applyAlignment="1"/>
    <xf numFmtId="0" fontId="4" fillId="3" borderId="1" xfId="0" applyFont="1" applyFill="1" applyBorder="1" applyAlignment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2" fillId="7" borderId="1" xfId="0" applyFont="1" applyFill="1" applyBorder="1" applyAlignment="1"/>
    <xf numFmtId="0" fontId="2" fillId="8" borderId="1" xfId="0" applyFont="1" applyFill="1" applyBorder="1" applyAlignment="1"/>
    <xf numFmtId="0" fontId="1" fillId="9" borderId="1" xfId="0" applyFont="1" applyFill="1" applyBorder="1" applyAlignment="1"/>
    <xf numFmtId="0" fontId="1" fillId="8" borderId="1" xfId="0" applyFont="1" applyFill="1" applyBorder="1" applyAlignment="1"/>
    <xf numFmtId="0" fontId="2" fillId="4" borderId="1" xfId="0" applyFont="1" applyFill="1" applyBorder="1" applyAlignment="1"/>
    <xf numFmtId="0" fontId="1" fillId="0" borderId="0" xfId="0" applyFont="1" applyBorder="1" applyAlignment="1"/>
    <xf numFmtId="0" fontId="4" fillId="4" borderId="11" xfId="0" applyFont="1" applyFill="1" applyBorder="1" applyAlignment="1"/>
    <xf numFmtId="0" fontId="0" fillId="0" borderId="2" xfId="0" applyFont="1" applyBorder="1" applyAlignment="1"/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49" fontId="0" fillId="3" borderId="7" xfId="0" applyNumberFormat="1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4" fillId="4" borderId="2" xfId="0" applyFont="1" applyFill="1" applyBorder="1" applyAlignment="1"/>
    <xf numFmtId="0" fontId="1" fillId="10" borderId="1" xfId="0" applyFont="1" applyFill="1" applyBorder="1" applyAlignment="1"/>
    <xf numFmtId="0" fontId="4" fillId="10" borderId="2" xfId="0" applyFont="1" applyFill="1" applyBorder="1" applyAlignment="1"/>
    <xf numFmtId="0" fontId="4" fillId="7" borderId="1" xfId="0" applyFont="1" applyFill="1" applyBorder="1"/>
    <xf numFmtId="0" fontId="0" fillId="7" borderId="2" xfId="0" applyFont="1" applyFill="1" applyBorder="1" applyAlignment="1"/>
    <xf numFmtId="0" fontId="4" fillId="5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53"/>
  <sheetViews>
    <sheetView tabSelected="1" topLeftCell="A31" workbookViewId="0">
      <selection activeCell="F51" sqref="F51"/>
    </sheetView>
  </sheetViews>
  <sheetFormatPr defaultColWidth="14.44140625" defaultRowHeight="15" customHeight="1" x14ac:dyDescent="0.3"/>
  <cols>
    <col min="1" max="1" width="20.6640625" customWidth="1"/>
    <col min="5" max="5" width="14.44140625" customWidth="1"/>
  </cols>
  <sheetData>
    <row r="1" spans="1:13" ht="15" customHeight="1" x14ac:dyDescent="0.3">
      <c r="A1" s="6" t="s">
        <v>28</v>
      </c>
      <c r="B1" s="20" t="s">
        <v>31</v>
      </c>
      <c r="C1" s="21"/>
    </row>
    <row r="2" spans="1:13" ht="15" customHeight="1" x14ac:dyDescent="0.3">
      <c r="A2" s="7" t="s">
        <v>29</v>
      </c>
      <c r="B2" s="22" t="s">
        <v>32</v>
      </c>
      <c r="C2" s="23"/>
    </row>
    <row r="3" spans="1:13" ht="15" customHeight="1" thickBot="1" x14ac:dyDescent="0.35">
      <c r="A3" s="8" t="s">
        <v>30</v>
      </c>
      <c r="B3" s="24" t="s">
        <v>2</v>
      </c>
      <c r="C3" s="25"/>
    </row>
    <row r="5" spans="1:13" ht="14.4" x14ac:dyDescent="0.3">
      <c r="A5" s="18" t="s">
        <v>6</v>
      </c>
      <c r="B5" s="19" t="s">
        <v>33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ht="14.4" x14ac:dyDescent="0.3">
      <c r="A6" s="18" t="s">
        <v>13</v>
      </c>
      <c r="B6" s="19" t="s">
        <v>34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8" spans="1:13" ht="14.4" x14ac:dyDescent="0.3">
      <c r="A8" s="9" t="s">
        <v>18</v>
      </c>
    </row>
    <row r="9" spans="1:13" ht="14.4" x14ac:dyDescent="0.3">
      <c r="A9" s="2" t="s">
        <v>19</v>
      </c>
    </row>
    <row r="11" spans="1:13" ht="14.4" x14ac:dyDescent="0.3">
      <c r="B11" s="14" t="s">
        <v>7</v>
      </c>
      <c r="C11" s="14" t="s">
        <v>8</v>
      </c>
      <c r="D11" s="14" t="s">
        <v>9</v>
      </c>
      <c r="E11" s="14" t="s">
        <v>2</v>
      </c>
      <c r="F11" s="14" t="s">
        <v>10</v>
      </c>
      <c r="G11" s="14" t="s">
        <v>11</v>
      </c>
      <c r="H11" s="14" t="s">
        <v>10</v>
      </c>
      <c r="I11" s="14" t="s">
        <v>2</v>
      </c>
      <c r="J11" s="14" t="s">
        <v>1</v>
      </c>
      <c r="K11" s="14" t="s">
        <v>3</v>
      </c>
      <c r="L11" s="14" t="s">
        <v>4</v>
      </c>
      <c r="M11" s="14" t="s">
        <v>12</v>
      </c>
    </row>
    <row r="12" spans="1:13" ht="14.4" x14ac:dyDescent="0.3">
      <c r="B12" s="3">
        <f t="shared" ref="B12:M12" si="0">CODE(B11)-65</f>
        <v>1</v>
      </c>
      <c r="C12" s="3">
        <f t="shared" si="0"/>
        <v>17</v>
      </c>
      <c r="D12" s="3">
        <f t="shared" si="0"/>
        <v>4</v>
      </c>
      <c r="E12" s="3">
        <f t="shared" si="0"/>
        <v>0</v>
      </c>
      <c r="F12" s="3">
        <f t="shared" si="0"/>
        <v>19</v>
      </c>
      <c r="G12" s="3">
        <f t="shared" si="0"/>
        <v>7</v>
      </c>
      <c r="H12" s="3">
        <f t="shared" si="0"/>
        <v>19</v>
      </c>
      <c r="I12" s="3">
        <f t="shared" si="0"/>
        <v>0</v>
      </c>
      <c r="J12" s="3">
        <f t="shared" si="0"/>
        <v>10</v>
      </c>
      <c r="K12" s="3">
        <f t="shared" si="0"/>
        <v>8</v>
      </c>
      <c r="L12" s="3">
        <f t="shared" si="0"/>
        <v>13</v>
      </c>
      <c r="M12" s="3">
        <f t="shared" si="0"/>
        <v>6</v>
      </c>
    </row>
    <row r="14" spans="1:13" ht="14.4" x14ac:dyDescent="0.3">
      <c r="B14" s="15" t="s">
        <v>8</v>
      </c>
      <c r="C14" s="15" t="s">
        <v>14</v>
      </c>
      <c r="D14" s="15" t="s">
        <v>15</v>
      </c>
      <c r="E14" s="15" t="s">
        <v>16</v>
      </c>
      <c r="F14" s="15" t="s">
        <v>10</v>
      </c>
      <c r="G14" s="15" t="s">
        <v>9</v>
      </c>
      <c r="H14" s="15" t="s">
        <v>4</v>
      </c>
      <c r="I14" s="15" t="s">
        <v>10</v>
      </c>
      <c r="J14" s="15" t="s">
        <v>16</v>
      </c>
      <c r="K14" s="15" t="s">
        <v>17</v>
      </c>
      <c r="L14" s="15" t="s">
        <v>14</v>
      </c>
      <c r="M14" s="15" t="s">
        <v>15</v>
      </c>
    </row>
    <row r="15" spans="1:13" ht="14.4" x14ac:dyDescent="0.3">
      <c r="B15" s="3">
        <f t="shared" ref="B15:M15" si="1">CODE(B14)-65</f>
        <v>17</v>
      </c>
      <c r="C15" s="3">
        <f t="shared" si="1"/>
        <v>20</v>
      </c>
      <c r="D15" s="3">
        <f t="shared" si="1"/>
        <v>15</v>
      </c>
      <c r="E15" s="3">
        <f t="shared" si="1"/>
        <v>14</v>
      </c>
      <c r="F15" s="3">
        <f t="shared" si="1"/>
        <v>19</v>
      </c>
      <c r="G15" s="3">
        <f t="shared" si="1"/>
        <v>4</v>
      </c>
      <c r="H15" s="3">
        <f t="shared" si="1"/>
        <v>13</v>
      </c>
      <c r="I15" s="3">
        <f t="shared" si="1"/>
        <v>19</v>
      </c>
      <c r="J15" s="3">
        <f t="shared" si="1"/>
        <v>14</v>
      </c>
      <c r="K15" s="3">
        <f t="shared" si="1"/>
        <v>18</v>
      </c>
      <c r="L15" s="3">
        <f t="shared" si="1"/>
        <v>20</v>
      </c>
      <c r="M15" s="3">
        <f t="shared" si="1"/>
        <v>15</v>
      </c>
    </row>
    <row r="18" spans="1:11" ht="14.4" x14ac:dyDescent="0.3">
      <c r="A18" s="1" t="s">
        <v>20</v>
      </c>
    </row>
    <row r="19" spans="1:11" ht="14.4" x14ac:dyDescent="0.3">
      <c r="A19" s="10" t="s">
        <v>0</v>
      </c>
      <c r="B19" s="2">
        <f>$B15</f>
        <v>17</v>
      </c>
      <c r="C19" s="2">
        <f>E15</f>
        <v>14</v>
      </c>
      <c r="D19" s="2">
        <f>H15</f>
        <v>13</v>
      </c>
      <c r="F19" s="16" t="s">
        <v>21</v>
      </c>
      <c r="G19" s="3">
        <f t="shared" ref="G19:I21" ca="1" si="2">MOD(B42,26)</f>
        <v>3</v>
      </c>
      <c r="H19" s="3">
        <f t="shared" ca="1" si="2"/>
        <v>4</v>
      </c>
      <c r="I19" s="3">
        <f t="shared" ca="1" si="2"/>
        <v>6</v>
      </c>
    </row>
    <row r="20" spans="1:11" ht="14.4" x14ac:dyDescent="0.3">
      <c r="B20" s="2">
        <f>$C15</f>
        <v>20</v>
      </c>
      <c r="C20" s="2">
        <f>F15</f>
        <v>19</v>
      </c>
      <c r="D20" s="2">
        <f>I15</f>
        <v>19</v>
      </c>
      <c r="G20" s="3">
        <f t="shared" ca="1" si="2"/>
        <v>21</v>
      </c>
      <c r="H20" s="3">
        <f t="shared" ca="1" si="2"/>
        <v>15</v>
      </c>
      <c r="I20" s="3">
        <f t="shared" ca="1" si="2"/>
        <v>14</v>
      </c>
    </row>
    <row r="21" spans="1:11" ht="14.4" x14ac:dyDescent="0.3">
      <c r="B21" s="2">
        <f>$D15</f>
        <v>15</v>
      </c>
      <c r="C21" s="2">
        <f>G15</f>
        <v>4</v>
      </c>
      <c r="D21" s="2">
        <f>J15</f>
        <v>14</v>
      </c>
      <c r="G21" s="3">
        <f t="shared" ca="1" si="2"/>
        <v>20</v>
      </c>
      <c r="H21" s="3">
        <f t="shared" ca="1" si="2"/>
        <v>23</v>
      </c>
      <c r="I21" s="3">
        <f t="shared" ca="1" si="2"/>
        <v>5</v>
      </c>
    </row>
    <row r="22" spans="1:11" ht="14.4" x14ac:dyDescent="0.3">
      <c r="A22" s="1"/>
      <c r="B22" s="4"/>
      <c r="C22" s="4"/>
    </row>
    <row r="23" spans="1:11" ht="14.4" x14ac:dyDescent="0.3">
      <c r="A23" s="11" t="s">
        <v>15</v>
      </c>
      <c r="B23" s="2">
        <v>1</v>
      </c>
      <c r="C23" s="2">
        <v>0</v>
      </c>
      <c r="D23" s="2">
        <v>19</v>
      </c>
      <c r="F23" s="26" t="s">
        <v>37</v>
      </c>
      <c r="G23" s="19">
        <f ca="1">G51</f>
        <v>13</v>
      </c>
      <c r="H23" s="19">
        <f t="shared" ref="H23:I23" ca="1" si="3">H51</f>
        <v>10</v>
      </c>
      <c r="I23" s="19">
        <f t="shared" ca="1" si="3"/>
        <v>24</v>
      </c>
    </row>
    <row r="24" spans="1:11" ht="14.4" x14ac:dyDescent="0.3">
      <c r="B24" s="2">
        <v>17</v>
      </c>
      <c r="C24" s="2">
        <v>19</v>
      </c>
      <c r="D24" s="2">
        <v>0</v>
      </c>
      <c r="G24" s="19">
        <f t="shared" ref="G24:I24" ca="1" si="4">G52</f>
        <v>21</v>
      </c>
      <c r="H24" s="19">
        <f t="shared" ca="1" si="4"/>
        <v>3</v>
      </c>
      <c r="I24" s="19">
        <f t="shared" ca="1" si="4"/>
        <v>8</v>
      </c>
    </row>
    <row r="25" spans="1:11" ht="14.4" x14ac:dyDescent="0.3">
      <c r="B25" s="2">
        <v>4</v>
      </c>
      <c r="C25" s="2">
        <v>7</v>
      </c>
      <c r="D25" s="2">
        <v>10</v>
      </c>
      <c r="G25" s="19">
        <f t="shared" ref="G25:I25" ca="1" si="5">G53</f>
        <v>23</v>
      </c>
      <c r="H25" s="19">
        <f t="shared" ca="1" si="5"/>
        <v>19</v>
      </c>
      <c r="I25" s="19">
        <f t="shared" ca="1" si="5"/>
        <v>13</v>
      </c>
    </row>
    <row r="26" spans="1:11" ht="14.4" x14ac:dyDescent="0.3"/>
    <row r="27" spans="1:11" ht="16.2" x14ac:dyDescent="0.45">
      <c r="A27" s="12" t="s">
        <v>23</v>
      </c>
      <c r="B27" s="5">
        <f>MOD((B23*C24*D25)+(C23*D24*B25)+(D23*B24*C25)-(B25*C24*D23)-(C25*D24*B23)-(D25*B24*C23),26)</f>
        <v>19</v>
      </c>
      <c r="F27" s="1" t="s">
        <v>22</v>
      </c>
    </row>
    <row r="28" spans="1:11" ht="16.2" x14ac:dyDescent="0.45">
      <c r="A28" s="12" t="s">
        <v>5</v>
      </c>
      <c r="B28" s="5">
        <f t="array" aca="1" ref="B28" ca="1">MATCH(1,INDEX(MOD(ROW(INDIRECT("1:"&amp;26))*B27,26),0),0)</f>
        <v>11</v>
      </c>
      <c r="F28" s="27" t="s">
        <v>0</v>
      </c>
      <c r="G28" s="27" t="s">
        <v>2</v>
      </c>
      <c r="H28" s="27" t="s">
        <v>35</v>
      </c>
      <c r="I28" s="27" t="s">
        <v>36</v>
      </c>
      <c r="J28" s="27" t="s">
        <v>3</v>
      </c>
      <c r="K28" s="27" t="s">
        <v>4</v>
      </c>
    </row>
    <row r="29" spans="1:11" ht="15" customHeight="1" x14ac:dyDescent="0.3">
      <c r="F29" s="3">
        <f t="shared" ref="F29:K29" si="6">CODE(F28)-65</f>
        <v>2</v>
      </c>
      <c r="G29" s="3">
        <f t="shared" si="6"/>
        <v>0</v>
      </c>
      <c r="H29" s="3">
        <f t="shared" si="6"/>
        <v>11</v>
      </c>
      <c r="I29" s="3">
        <f t="shared" si="6"/>
        <v>21</v>
      </c>
      <c r="J29" s="3">
        <f t="shared" si="6"/>
        <v>8</v>
      </c>
      <c r="K29" s="3">
        <f t="shared" si="6"/>
        <v>13</v>
      </c>
    </row>
    <row r="30" spans="1:11" ht="14.4" x14ac:dyDescent="0.3">
      <c r="A30" s="11" t="s">
        <v>24</v>
      </c>
      <c r="B30" s="3">
        <f>(C24*D25)-(C25*D24)</f>
        <v>190</v>
      </c>
      <c r="C30" s="3">
        <f>((C23*D25)-(C25*D23))*-1</f>
        <v>133</v>
      </c>
      <c r="D30" s="3">
        <f>(C23*D24)-(C24*D23)</f>
        <v>-361</v>
      </c>
      <c r="F30" s="3">
        <f ca="1">($G19*F29)+($H19*G29)+($I19*H29)</f>
        <v>72</v>
      </c>
      <c r="G30" s="3">
        <f ca="1">($G20*F29)+($H20*G29)+($I20*H29)</f>
        <v>196</v>
      </c>
      <c r="H30" s="3">
        <f ca="1">($G21*F29)+($H21*G29)+($I21*H29)</f>
        <v>95</v>
      </c>
      <c r="I30" s="3">
        <f ca="1">($G19*I29)+($H19*J29)+($I19*K29)</f>
        <v>173</v>
      </c>
      <c r="J30" s="3">
        <f ca="1">($G20*I29)+($H20*J29)+($I20*K29)</f>
        <v>743</v>
      </c>
      <c r="K30" s="3">
        <f ca="1">($G21*I29)+($H21*J29)+($I21*K29)</f>
        <v>669</v>
      </c>
    </row>
    <row r="31" spans="1:11" ht="14.4" x14ac:dyDescent="0.3">
      <c r="B31" s="3">
        <f>((B24*D25)-(B25*D24))*-1</f>
        <v>-170</v>
      </c>
      <c r="C31" s="3">
        <f>(B23*D25)-(B25*D23)</f>
        <v>-66</v>
      </c>
      <c r="D31" s="3">
        <f>((B23*D24)-(B24*D23))*-1</f>
        <v>323</v>
      </c>
      <c r="F31" s="3">
        <f t="shared" ref="F31:K31" ca="1" si="7">MOD(F30,26)</f>
        <v>20</v>
      </c>
      <c r="G31" s="3">
        <f t="shared" ca="1" si="7"/>
        <v>14</v>
      </c>
      <c r="H31" s="3">
        <f t="shared" ca="1" si="7"/>
        <v>17</v>
      </c>
      <c r="I31" s="3">
        <f t="shared" ca="1" si="7"/>
        <v>17</v>
      </c>
      <c r="J31" s="3">
        <f t="shared" ca="1" si="7"/>
        <v>15</v>
      </c>
      <c r="K31" s="3">
        <f t="shared" ca="1" si="7"/>
        <v>19</v>
      </c>
    </row>
    <row r="32" spans="1:11" ht="14.4" x14ac:dyDescent="0.3">
      <c r="B32" s="3">
        <f>(B24*C25)-(B25*C24)</f>
        <v>43</v>
      </c>
      <c r="C32" s="3">
        <f>((B23*C25)-(B25*C23))*-1</f>
        <v>-7</v>
      </c>
      <c r="D32" s="3">
        <f>(B23*C24)-(B24*C23)</f>
        <v>19</v>
      </c>
      <c r="F32" s="29" t="str">
        <f t="shared" ref="F32:K32" ca="1" si="8">CHAR(F31+65)</f>
        <v>U</v>
      </c>
      <c r="G32" s="29" t="str">
        <f t="shared" ca="1" si="8"/>
        <v>O</v>
      </c>
      <c r="H32" s="29" t="str">
        <f t="shared" ca="1" si="8"/>
        <v>R</v>
      </c>
      <c r="I32" s="29" t="str">
        <f t="shared" ca="1" si="8"/>
        <v>R</v>
      </c>
      <c r="J32" s="29" t="str">
        <f t="shared" ca="1" si="8"/>
        <v>P</v>
      </c>
      <c r="K32" s="29" t="str">
        <f t="shared" ca="1" si="8"/>
        <v>T</v>
      </c>
    </row>
    <row r="34" spans="1:11" ht="14.4" x14ac:dyDescent="0.3">
      <c r="A34" s="11" t="s">
        <v>25</v>
      </c>
      <c r="B34" s="3">
        <f t="shared" ref="B34:D34" si="9">MOD(B30,26)</f>
        <v>8</v>
      </c>
      <c r="C34" s="3">
        <f t="shared" si="9"/>
        <v>3</v>
      </c>
      <c r="D34" s="3">
        <f t="shared" si="9"/>
        <v>3</v>
      </c>
      <c r="F34" s="30" t="str">
        <f ca="1">F32</f>
        <v>U</v>
      </c>
      <c r="G34" s="30" t="str">
        <f t="shared" ref="G34:K34" ca="1" si="10">G32</f>
        <v>O</v>
      </c>
      <c r="H34" s="30" t="str">
        <f t="shared" ca="1" si="10"/>
        <v>R</v>
      </c>
      <c r="I34" s="30" t="str">
        <f t="shared" ca="1" si="10"/>
        <v>R</v>
      </c>
      <c r="J34" s="30" t="str">
        <f t="shared" ca="1" si="10"/>
        <v>P</v>
      </c>
      <c r="K34" s="30" t="str">
        <f t="shared" ca="1" si="10"/>
        <v>T</v>
      </c>
    </row>
    <row r="35" spans="1:11" ht="14.4" x14ac:dyDescent="0.3">
      <c r="B35" s="3">
        <f t="shared" ref="B35:D35" si="11">MOD(B31,26)</f>
        <v>12</v>
      </c>
      <c r="C35" s="3">
        <f t="shared" si="11"/>
        <v>12</v>
      </c>
      <c r="D35" s="3">
        <f t="shared" si="11"/>
        <v>11</v>
      </c>
      <c r="F35" s="19">
        <f ca="1">CODE(F34)-65</f>
        <v>20</v>
      </c>
      <c r="G35" s="19">
        <f t="shared" ref="G35:K35" ca="1" si="12">CODE(G34)-65</f>
        <v>14</v>
      </c>
      <c r="H35" s="19">
        <f t="shared" ca="1" si="12"/>
        <v>17</v>
      </c>
      <c r="I35" s="19">
        <f t="shared" ca="1" si="12"/>
        <v>17</v>
      </c>
      <c r="J35" s="19">
        <f t="shared" ca="1" si="12"/>
        <v>15</v>
      </c>
      <c r="K35" s="19">
        <f t="shared" ca="1" si="12"/>
        <v>19</v>
      </c>
    </row>
    <row r="36" spans="1:11" ht="14.4" x14ac:dyDescent="0.3">
      <c r="B36" s="3">
        <f t="shared" ref="B36:D36" si="13">MOD(B32,26)</f>
        <v>17</v>
      </c>
      <c r="C36" s="3">
        <f t="shared" si="13"/>
        <v>19</v>
      </c>
      <c r="D36" s="3">
        <f t="shared" si="13"/>
        <v>19</v>
      </c>
      <c r="F36" s="19">
        <f ca="1">($G23*F35)+($H23*G35)+($I23*H35)</f>
        <v>808</v>
      </c>
      <c r="G36" s="19">
        <f ca="1">($G24*F35)+($H24*G35)+($I24*H35)</f>
        <v>598</v>
      </c>
      <c r="H36" s="19">
        <f ca="1">($G25*F35)+($H25*G35)+($I25*H35)</f>
        <v>947</v>
      </c>
      <c r="I36" s="19">
        <f ca="1">($G23*I35)+($H23*J35)+($I23*K35)</f>
        <v>827</v>
      </c>
      <c r="J36" s="19">
        <f ca="1">($G24*I35)+($H24*J35)+($I24*K35)</f>
        <v>554</v>
      </c>
      <c r="K36" s="19">
        <f ca="1">($G25*I35)+($H25*J35)+($I25*K35)</f>
        <v>923</v>
      </c>
    </row>
    <row r="37" spans="1:11" ht="15" customHeight="1" x14ac:dyDescent="0.3">
      <c r="F37" s="19">
        <f ca="1">MOD(F36,26)</f>
        <v>2</v>
      </c>
      <c r="G37" s="19">
        <f t="shared" ref="G37:K37" ca="1" si="14">MOD(G36,26)</f>
        <v>0</v>
      </c>
      <c r="H37" s="19">
        <f t="shared" ca="1" si="14"/>
        <v>11</v>
      </c>
      <c r="I37" s="19">
        <f t="shared" ca="1" si="14"/>
        <v>21</v>
      </c>
      <c r="J37" s="19">
        <f t="shared" ca="1" si="14"/>
        <v>8</v>
      </c>
      <c r="K37" s="19">
        <f t="shared" ca="1" si="14"/>
        <v>13</v>
      </c>
    </row>
    <row r="38" spans="1:11" ht="14.4" x14ac:dyDescent="0.3">
      <c r="A38" s="11" t="s">
        <v>26</v>
      </c>
      <c r="B38" s="3">
        <f t="shared" ref="B38:B40" ca="1" si="15">MOD(B34*B$28,26)</f>
        <v>10</v>
      </c>
      <c r="C38" s="3">
        <f t="shared" ref="C38:C40" ca="1" si="16">MOD(C34*B$28,26)</f>
        <v>7</v>
      </c>
      <c r="D38" s="3">
        <f t="shared" ref="D38:D40" ca="1" si="17">MOD(D34*B$28,26)</f>
        <v>7</v>
      </c>
      <c r="F38" s="28" t="str">
        <f ca="1">CHAR(F37+65)</f>
        <v>C</v>
      </c>
      <c r="G38" s="28" t="str">
        <f t="shared" ref="G38:K38" ca="1" si="18">CHAR(G37+65)</f>
        <v>A</v>
      </c>
      <c r="H38" s="28" t="str">
        <f t="shared" ca="1" si="18"/>
        <v>L</v>
      </c>
      <c r="I38" s="28" t="str">
        <f t="shared" ca="1" si="18"/>
        <v>V</v>
      </c>
      <c r="J38" s="28" t="str">
        <f t="shared" ca="1" si="18"/>
        <v>I</v>
      </c>
      <c r="K38" s="28" t="str">
        <f t="shared" ca="1" si="18"/>
        <v>N</v>
      </c>
    </row>
    <row r="39" spans="1:11" ht="14.4" x14ac:dyDescent="0.3">
      <c r="B39" s="3">
        <f t="shared" ca="1" si="15"/>
        <v>2</v>
      </c>
      <c r="C39" s="3">
        <f t="shared" ca="1" si="16"/>
        <v>2</v>
      </c>
      <c r="D39" s="3">
        <f t="shared" ca="1" si="17"/>
        <v>17</v>
      </c>
    </row>
    <row r="40" spans="1:11" ht="14.4" x14ac:dyDescent="0.3">
      <c r="B40" s="3">
        <f t="shared" ca="1" si="15"/>
        <v>5</v>
      </c>
      <c r="C40" s="3">
        <f t="shared" ca="1" si="16"/>
        <v>1</v>
      </c>
      <c r="D40" s="3">
        <f t="shared" ca="1" si="17"/>
        <v>1</v>
      </c>
      <c r="F40" s="31" t="s">
        <v>23</v>
      </c>
      <c r="G40" s="19">
        <f ca="1">MOD((G19*H20*I21)+(H19*I20*G21)+(I19*G20*H21)-(G21*H20*I19)-(H21*I20*G19)-(I21*G20*H19),26)</f>
        <v>17</v>
      </c>
    </row>
    <row r="41" spans="1:11" ht="15" customHeight="1" x14ac:dyDescent="0.3">
      <c r="F41" s="31" t="s">
        <v>38</v>
      </c>
      <c r="G41" s="19">
        <f ca="1">MATCH(1,INDEX(MOD(ROW(INDIRECT("1:"&amp;26))*G40,26),0),0)</f>
        <v>23</v>
      </c>
    </row>
    <row r="42" spans="1:11" ht="14.4" x14ac:dyDescent="0.3">
      <c r="A42" s="13" t="s">
        <v>27</v>
      </c>
      <c r="B42" s="3">
        <f ca="1">(B19*B38)+(C19*B39)+(D19*B40)</f>
        <v>263</v>
      </c>
      <c r="C42" s="3">
        <f ca="1">(B19*C38)+(C19*C39)+(D19*C40)</f>
        <v>160</v>
      </c>
      <c r="D42" s="3">
        <f ca="1">(B19*D38)+(C19*D39)+(D19*D40)</f>
        <v>370</v>
      </c>
    </row>
    <row r="43" spans="1:11" ht="14.4" x14ac:dyDescent="0.3">
      <c r="B43" s="3">
        <f ca="1">(B20*B38)+(C20*B39)+(D20*B40)</f>
        <v>333</v>
      </c>
      <c r="C43" s="3">
        <f ca="1">(B20*C38)+(C20*C39)+(D20*C40)</f>
        <v>197</v>
      </c>
      <c r="D43" s="3">
        <f ca="1">(B20*D38)+(C20*D39)+(D20*D40)</f>
        <v>482</v>
      </c>
      <c r="F43" s="31" t="s">
        <v>39</v>
      </c>
      <c r="G43" s="19">
        <f ca="1">(H20*I21)-(H21*I20)</f>
        <v>-247</v>
      </c>
      <c r="H43" s="19">
        <f ca="1">((H19*I21)-(H21*I19))*-1</f>
        <v>118</v>
      </c>
      <c r="I43" s="19">
        <f ca="1">(H19*I20)-(H20*I19)</f>
        <v>-34</v>
      </c>
    </row>
    <row r="44" spans="1:11" ht="14.4" x14ac:dyDescent="0.3">
      <c r="B44" s="3">
        <f ca="1">(B21*B38)+(C21*B39)+(D21*B40)</f>
        <v>228</v>
      </c>
      <c r="C44" s="3">
        <f ca="1">(B21*C38)+(C21*C39)+(D21*C40)</f>
        <v>127</v>
      </c>
      <c r="D44" s="3">
        <f ca="1">(B21*D38)+(C21*D39)+(D21*D40)</f>
        <v>187</v>
      </c>
      <c r="G44" s="19">
        <f ca="1">-1*((G20*I21)-(G21*I20))</f>
        <v>175</v>
      </c>
      <c r="H44" s="19">
        <f ca="1">(G19*I21)-(G21*I19)</f>
        <v>-105</v>
      </c>
      <c r="I44" s="19">
        <f ca="1">-1*((G19*I20)-(G20*I19))</f>
        <v>84</v>
      </c>
    </row>
    <row r="45" spans="1:11" ht="15" customHeight="1" x14ac:dyDescent="0.3">
      <c r="G45" s="19">
        <f ca="1">(G20*H21)-(G21*H20)</f>
        <v>183</v>
      </c>
      <c r="H45" s="19">
        <f ca="1">-1*((G19*H21)-(G21*H19))</f>
        <v>11</v>
      </c>
      <c r="I45" s="19">
        <f ca="1">(G19*H20)-(G20*H19)</f>
        <v>-39</v>
      </c>
    </row>
    <row r="47" spans="1:11" ht="15" customHeight="1" x14ac:dyDescent="0.3">
      <c r="F47" s="31" t="s">
        <v>40</v>
      </c>
      <c r="G47" s="19">
        <f ca="1">MOD(G43,26)</f>
        <v>13</v>
      </c>
      <c r="H47" s="19">
        <f t="shared" ref="H47:I47" ca="1" si="19">MOD(H43,26)</f>
        <v>14</v>
      </c>
      <c r="I47" s="19">
        <f t="shared" ca="1" si="19"/>
        <v>18</v>
      </c>
    </row>
    <row r="48" spans="1:11" ht="15" customHeight="1" x14ac:dyDescent="0.3">
      <c r="G48" s="19">
        <f t="shared" ref="G48:I48" ca="1" si="20">MOD(G44,26)</f>
        <v>19</v>
      </c>
      <c r="H48" s="19">
        <f t="shared" ca="1" si="20"/>
        <v>25</v>
      </c>
      <c r="I48" s="19">
        <f t="shared" ca="1" si="20"/>
        <v>6</v>
      </c>
    </row>
    <row r="49" spans="6:9" ht="15" customHeight="1" x14ac:dyDescent="0.3">
      <c r="G49" s="19">
        <f t="shared" ref="G49:I49" ca="1" si="21">MOD(G45,26)</f>
        <v>1</v>
      </c>
      <c r="H49" s="19">
        <f t="shared" ca="1" si="21"/>
        <v>11</v>
      </c>
      <c r="I49" s="19">
        <f t="shared" ca="1" si="21"/>
        <v>13</v>
      </c>
    </row>
    <row r="51" spans="6:9" ht="15" customHeight="1" x14ac:dyDescent="0.3">
      <c r="F51" s="31" t="s">
        <v>41</v>
      </c>
      <c r="G51" s="19">
        <f ca="1">MOD(($G$41*G47),26)</f>
        <v>13</v>
      </c>
      <c r="H51" s="19">
        <f ca="1">MOD(($G$41*H47),26)</f>
        <v>10</v>
      </c>
      <c r="I51" s="19">
        <f ca="1">MOD(($G$41*I47),26)</f>
        <v>24</v>
      </c>
    </row>
    <row r="52" spans="6:9" ht="15" customHeight="1" x14ac:dyDescent="0.3">
      <c r="G52" s="19">
        <f ca="1">MOD(($G$41*G48),26)</f>
        <v>21</v>
      </c>
      <c r="H52" s="19">
        <f t="shared" ref="H52:I53" ca="1" si="22">MOD(($G$41*H48),26)</f>
        <v>3</v>
      </c>
      <c r="I52" s="19">
        <f t="shared" ca="1" si="22"/>
        <v>8</v>
      </c>
    </row>
    <row r="53" spans="6:9" ht="15" customHeight="1" x14ac:dyDescent="0.3">
      <c r="G53" s="19">
        <f ca="1">MOD(($G$41*G49),26)</f>
        <v>23</v>
      </c>
      <c r="H53" s="19">
        <f t="shared" ca="1" si="22"/>
        <v>19</v>
      </c>
      <c r="I53" s="19">
        <f t="shared" ca="1" si="22"/>
        <v>13</v>
      </c>
    </row>
  </sheetData>
  <mergeCells count="3">
    <mergeCell ref="B1:C1"/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Hill (Mencari Key)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Montolalu</dc:creator>
  <cp:lastModifiedBy>Calvin C M</cp:lastModifiedBy>
  <cp:lastPrinted>2022-09-22T02:49:01Z</cp:lastPrinted>
  <dcterms:created xsi:type="dcterms:W3CDTF">2015-06-05T18:17:20Z</dcterms:created>
  <dcterms:modified xsi:type="dcterms:W3CDTF">2022-09-22T03:29:22Z</dcterms:modified>
</cp:coreProperties>
</file>