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<sst xmlns="http://schemas.openxmlformats.org/spreadsheetml/2006/main" count="24" uniqueCount="23">
  <si>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He-Ne Laser</t>
  </si>
  <si>
    <t xml:space="preserve">Sodium Lamp</t>
  </si>
  <si>
    <t xml:space="preserve">Vacuum</t>
  </si>
  <si>
    <t xml:space="preserve">distance (d)</t>
  </si>
  <si>
    <t xml:space="preserve">fringes (n)</t>
  </si>
  <si>
    <t xml:space="preserve">wavelength (λ)</t>
  </si>
  <si>
    <t xml:space="preserve">λ (Å)</t>
  </si>
  <si>
    <t xml:space="preserve">uncertainty</t>
  </si>
  <si>
    <t xml:space="preserve">distance (i)</t>
  </si>
  <si>
    <t xml:space="preserve">distance (f)</t>
  </si>
  <si>
    <t xml:space="preserve">Δ distance</t>
  </si>
  <si>
    <t xml:space="preserve">λ (laser) average</t>
  </si>
  <si>
    <t xml:space="preserve">Δλ </t>
  </si>
  <si>
    <t xml:space="preserve">P (room) (in)</t>
  </si>
  <si>
    <t xml:space="preserve">P (f) (in)</t>
  </si>
  <si>
    <t xml:space="preserve">ΔP</t>
  </si>
  <si>
    <t xml:space="preserve">fringes (m)</t>
  </si>
  <si>
    <t xml:space="preserve">L (cm)</t>
  </si>
  <si>
    <t xml:space="preserve">λ (cm)</t>
  </si>
  <si>
    <t xml:space="preserve">n air</t>
  </si>
  <si>
    <t xml:space="preserve">Δ</t>
  </si>
  <si>
    <t xml:space="preserve">avg</t>
  </si>
  <si>
    <t xml:space="preserve">known value 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</si>
</sst>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W10" activeCellId="0" sqref="W1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B1" s="0" t="s">
        <v>0</v>
      </c>
      <c r="H1" s="0" t="s">
        <v>1</v>
      </c>
      <c r="P1" s="0" t="s">
        <v>2</v>
      </c>
    </row>
    <row r="2" customFormat="false" ht="16" hidden="false" customHeight="false" outlineLevel="0" collapsed="false"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6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1" t="s">
        <v>18</v>
      </c>
      <c r="V2" s="0" t="s">
        <v>19</v>
      </c>
      <c r="W2" s="0" t="s">
        <v>20</v>
      </c>
    </row>
    <row r="3" customFormat="false" ht="16" hidden="false" customHeight="false" outlineLevel="0" collapsed="false">
      <c r="B3" s="0" t="n">
        <v>36.5</v>
      </c>
      <c r="C3" s="0" t="n">
        <v>100</v>
      </c>
      <c r="D3" s="0" t="n">
        <f aca="false">(2*B3)/C3</f>
        <v>0.73</v>
      </c>
      <c r="E3" s="0" t="n">
        <f aca="false">D3*10^4</f>
        <v>7300</v>
      </c>
      <c r="H3" s="0" t="n">
        <v>10.9</v>
      </c>
      <c r="I3" s="0" t="n">
        <v>39.1</v>
      </c>
      <c r="J3" s="0" t="n">
        <f aca="false">I3-H3</f>
        <v>28.2</v>
      </c>
      <c r="K3" s="0" t="n">
        <f aca="false">((5889.9+5898.9)/2)*0.0001</f>
        <v>0.58944</v>
      </c>
      <c r="L3" s="0" t="n">
        <f aca="false">(K3^2)/(2*J3)</f>
        <v>0.00616027506382979</v>
      </c>
      <c r="M3" s="0" t="n">
        <f aca="false">L3*10^4</f>
        <v>61.6027506382979</v>
      </c>
      <c r="P3" s="0" t="n">
        <v>24.6</v>
      </c>
      <c r="Q3" s="0" t="n">
        <v>21</v>
      </c>
      <c r="R3" s="0" t="n">
        <f aca="false">Q3-P3</f>
        <v>-3.6</v>
      </c>
      <c r="S3" s="0" t="n">
        <v>15</v>
      </c>
      <c r="T3" s="0" t="n">
        <v>3</v>
      </c>
      <c r="U3" s="0" t="n">
        <f aca="false">650*10^-7</f>
        <v>6.5E-005</v>
      </c>
      <c r="V3" s="0" t="n">
        <f aca="false">1+((S3*U3)/(2*T3*R3))*P3</f>
        <v>0.998889583333333</v>
      </c>
      <c r="W3" s="0" t="n">
        <f aca="false">V3-1</f>
        <v>-0.00111041666666667</v>
      </c>
    </row>
    <row r="4" customFormat="false" ht="16" hidden="false" customHeight="false" outlineLevel="0" collapsed="false">
      <c r="B4" s="0" t="n">
        <v>37</v>
      </c>
      <c r="C4" s="0" t="n">
        <v>100</v>
      </c>
      <c r="D4" s="0" t="n">
        <f aca="false">(2*B4)/C4</f>
        <v>0.74</v>
      </c>
      <c r="E4" s="0" t="n">
        <f aca="false">D4*10^4</f>
        <v>7400</v>
      </c>
      <c r="H4" s="0" t="n">
        <v>10.9</v>
      </c>
      <c r="I4" s="0" t="n">
        <v>39</v>
      </c>
      <c r="J4" s="0" t="n">
        <f aca="false">I4-H4</f>
        <v>28.1</v>
      </c>
      <c r="K4" s="0" t="n">
        <f aca="false">((5889.9+5898.9)/2)*0.0001</f>
        <v>0.58944</v>
      </c>
      <c r="L4" s="0" t="n">
        <f aca="false">(K4^2)/(2*J4)</f>
        <v>0.00618219775088968</v>
      </c>
      <c r="M4" s="0" t="n">
        <f aca="false">L4*10^4</f>
        <v>61.8219775088968</v>
      </c>
      <c r="P4" s="0" t="n">
        <v>24.6</v>
      </c>
      <c r="Q4" s="0" t="n">
        <v>20.5</v>
      </c>
      <c r="R4" s="0" t="n">
        <f aca="false">Q4-P4</f>
        <v>-4.1</v>
      </c>
      <c r="S4" s="0" t="n">
        <v>15</v>
      </c>
      <c r="T4" s="0" t="n">
        <v>3</v>
      </c>
      <c r="U4" s="0" t="n">
        <f aca="false">650*10^-7</f>
        <v>6.5E-005</v>
      </c>
      <c r="V4" s="0" t="n">
        <f aca="false">1+((S4*U4)/(2*T4*R4))*P4</f>
        <v>0.999025</v>
      </c>
      <c r="W4" s="0" t="n">
        <f aca="false">V4-1</f>
        <v>-0.000974999999999948</v>
      </c>
    </row>
    <row r="5" customFormat="false" ht="16" hidden="false" customHeight="false" outlineLevel="0" collapsed="false">
      <c r="B5" s="0" t="n">
        <v>36.5</v>
      </c>
      <c r="C5" s="0" t="n">
        <v>100</v>
      </c>
      <c r="D5" s="0" t="n">
        <f aca="false">(2*B5)/C5</f>
        <v>0.73</v>
      </c>
      <c r="E5" s="0" t="n">
        <f aca="false">D5*10^4</f>
        <v>7300</v>
      </c>
      <c r="H5" s="0" t="n">
        <v>10.9</v>
      </c>
      <c r="I5" s="0" t="n">
        <v>39</v>
      </c>
      <c r="J5" s="0" t="n">
        <f aca="false">I5-H5</f>
        <v>28.1</v>
      </c>
      <c r="K5" s="0" t="n">
        <f aca="false">((5889.9+5898.9)/2)*0.0001</f>
        <v>0.58944</v>
      </c>
      <c r="L5" s="0" t="n">
        <f aca="false">(K5^2)/(2*J5)</f>
        <v>0.00618219775088968</v>
      </c>
      <c r="M5" s="0" t="n">
        <f aca="false">L5*10^4</f>
        <v>61.8219775088968</v>
      </c>
      <c r="P5" s="0" t="n">
        <v>24.6</v>
      </c>
      <c r="Q5" s="0" t="n">
        <v>21</v>
      </c>
      <c r="R5" s="0" t="n">
        <f aca="false">Q5-P5</f>
        <v>-3.6</v>
      </c>
      <c r="S5" s="0" t="n">
        <v>15</v>
      </c>
      <c r="T5" s="0" t="n">
        <v>3</v>
      </c>
      <c r="U5" s="0" t="n">
        <f aca="false">650*10^-7</f>
        <v>6.5E-005</v>
      </c>
      <c r="V5" s="0" t="n">
        <f aca="false">1+((S5*U5)/(2*T5*R5))*P5</f>
        <v>0.998889583333333</v>
      </c>
      <c r="W5" s="0" t="n">
        <f aca="false">V5-1</f>
        <v>-0.00111041666666667</v>
      </c>
    </row>
    <row r="6" customFormat="false" ht="16" hidden="false" customHeight="false" outlineLevel="0" collapsed="false">
      <c r="B6" s="0" t="n">
        <v>35.9</v>
      </c>
      <c r="C6" s="0" t="n">
        <v>100</v>
      </c>
      <c r="D6" s="0" t="n">
        <f aca="false">(2*B6)/C6</f>
        <v>0.718</v>
      </c>
      <c r="E6" s="0" t="n">
        <f aca="false">D6*10^4</f>
        <v>7180</v>
      </c>
      <c r="H6" s="0" t="n">
        <v>10.9</v>
      </c>
      <c r="I6" s="0" t="n">
        <v>39</v>
      </c>
      <c r="J6" s="0" t="n">
        <f aca="false">I6-H6</f>
        <v>28.1</v>
      </c>
      <c r="K6" s="0" t="n">
        <f aca="false">((5889.9+5898.9)/2)*0.0001</f>
        <v>0.58944</v>
      </c>
      <c r="L6" s="0" t="n">
        <f aca="false">(K6^2)/(2*J6)</f>
        <v>0.00618219775088968</v>
      </c>
      <c r="M6" s="0" t="n">
        <f aca="false">L6*10^4</f>
        <v>61.8219775088968</v>
      </c>
      <c r="P6" s="0" t="n">
        <v>24.6</v>
      </c>
      <c r="Q6" s="0" t="n">
        <v>20.7</v>
      </c>
      <c r="R6" s="0" t="n">
        <f aca="false">Q6-P6</f>
        <v>-3.9</v>
      </c>
      <c r="S6" s="0" t="n">
        <v>15</v>
      </c>
      <c r="T6" s="0" t="n">
        <v>3</v>
      </c>
      <c r="U6" s="0" t="n">
        <f aca="false">650*10^-7</f>
        <v>6.5E-005</v>
      </c>
      <c r="V6" s="0" t="n">
        <f aca="false">1+((S6*U6)/(2*T6*R6))*P6</f>
        <v>0.998975</v>
      </c>
      <c r="W6" s="0" t="n">
        <f aca="false">V6-1</f>
        <v>-0.00102500000000005</v>
      </c>
    </row>
    <row r="7" customFormat="false" ht="16" hidden="false" customHeight="false" outlineLevel="0" collapsed="false">
      <c r="B7" s="0" t="n">
        <v>37.6</v>
      </c>
      <c r="C7" s="0" t="n">
        <v>100</v>
      </c>
      <c r="D7" s="0" t="n">
        <f aca="false">(2*B7)/C7</f>
        <v>0.752</v>
      </c>
      <c r="E7" s="0" t="n">
        <f aca="false">D7*10^4</f>
        <v>7520</v>
      </c>
      <c r="H7" s="0" t="n">
        <v>10.9</v>
      </c>
      <c r="I7" s="0" t="n">
        <v>40</v>
      </c>
      <c r="J7" s="0" t="n">
        <f aca="false">I7-H7</f>
        <v>29.1</v>
      </c>
      <c r="K7" s="0" t="n">
        <f aca="false">((5889.9+5898.9)/2)*0.0001</f>
        <v>0.58944</v>
      </c>
      <c r="L7" s="0" t="n">
        <f aca="false">(K7^2)/(2*J7)</f>
        <v>0.0059697510927835</v>
      </c>
      <c r="M7" s="0" t="n">
        <f aca="false">L7*10^4</f>
        <v>59.6975109278351</v>
      </c>
      <c r="P7" s="0" t="n">
        <v>24.6</v>
      </c>
      <c r="Q7" s="0" t="n">
        <v>20.7</v>
      </c>
      <c r="R7" s="0" t="n">
        <f aca="false">Q7-P7</f>
        <v>-3.9</v>
      </c>
      <c r="S7" s="0" t="n">
        <v>15</v>
      </c>
      <c r="T7" s="0" t="n">
        <v>3</v>
      </c>
      <c r="U7" s="0" t="n">
        <f aca="false">650*10^-7</f>
        <v>6.5E-005</v>
      </c>
      <c r="V7" s="0" t="n">
        <f aca="false">1+((S7*U7)/(2*T7*R7))*P7</f>
        <v>0.998975</v>
      </c>
      <c r="W7" s="0" t="n">
        <f aca="false">V7-1</f>
        <v>-0.00102500000000005</v>
      </c>
    </row>
    <row r="8" customFormat="false" ht="16" hidden="false" customHeight="false" outlineLevel="0" collapsed="false">
      <c r="B8" s="0" t="n">
        <v>37</v>
      </c>
      <c r="C8" s="0" t="n">
        <v>100</v>
      </c>
      <c r="D8" s="0" t="n">
        <f aca="false">(2*B8)/C8</f>
        <v>0.74</v>
      </c>
      <c r="E8" s="0" t="n">
        <f aca="false">D8*10^4</f>
        <v>7400</v>
      </c>
      <c r="H8" s="0" t="n">
        <v>10.9</v>
      </c>
      <c r="I8" s="0" t="n">
        <v>38.7</v>
      </c>
      <c r="J8" s="0" t="n">
        <f aca="false">I8-H8</f>
        <v>27.8</v>
      </c>
      <c r="K8" s="0" t="n">
        <f aca="false">((5889.9+5898.9)/2)*0.0001</f>
        <v>0.58944</v>
      </c>
      <c r="L8" s="0" t="n">
        <f aca="false">(K8^2)/(2*J8)</f>
        <v>0.00624891211510791</v>
      </c>
      <c r="M8" s="0" t="n">
        <f aca="false">L8*10^4</f>
        <v>62.4891211510791</v>
      </c>
      <c r="P8" s="0" t="n">
        <v>24.6</v>
      </c>
      <c r="Q8" s="0" t="n">
        <v>20.7</v>
      </c>
      <c r="R8" s="0" t="n">
        <f aca="false">Q8-P8</f>
        <v>-3.9</v>
      </c>
      <c r="S8" s="0" t="n">
        <v>15</v>
      </c>
      <c r="T8" s="0" t="n">
        <v>3</v>
      </c>
      <c r="U8" s="0" t="n">
        <f aca="false">650*10^-7</f>
        <v>6.5E-005</v>
      </c>
      <c r="V8" s="0" t="n">
        <f aca="false">1+((S8*U8)/(2*T8*R8))*P8</f>
        <v>0.998975</v>
      </c>
      <c r="W8" s="0" t="n">
        <f aca="false">V8-1</f>
        <v>-0.00102500000000005</v>
      </c>
    </row>
    <row r="9" customFormat="false" ht="16" hidden="false" customHeight="false" outlineLevel="0" collapsed="false">
      <c r="B9" s="0" t="n">
        <v>37</v>
      </c>
      <c r="C9" s="0" t="n">
        <v>100</v>
      </c>
      <c r="D9" s="0" t="n">
        <f aca="false">(2*B9)/C9</f>
        <v>0.74</v>
      </c>
      <c r="E9" s="0" t="n">
        <f aca="false">D9*10^4</f>
        <v>7400</v>
      </c>
      <c r="P9" s="0" t="n">
        <v>24.6</v>
      </c>
      <c r="Q9" s="0" t="n">
        <v>20.7</v>
      </c>
      <c r="R9" s="0" t="n">
        <f aca="false">Q9-P9</f>
        <v>-3.9</v>
      </c>
      <c r="S9" s="0" t="n">
        <v>15</v>
      </c>
      <c r="T9" s="0" t="n">
        <v>3</v>
      </c>
      <c r="U9" s="0" t="n">
        <f aca="false">650*10^-7</f>
        <v>6.5E-005</v>
      </c>
      <c r="V9" s="0" t="n">
        <f aca="false">1+((S9*U9)/(2*T9*R9))*P9</f>
        <v>0.998975</v>
      </c>
      <c r="W9" s="0" t="n">
        <f aca="false">V9-1</f>
        <v>-0.00102500000000005</v>
      </c>
    </row>
    <row r="10" customFormat="false" ht="16" hidden="false" customHeight="false" outlineLevel="0" collapsed="false">
      <c r="B10" s="0" t="n">
        <v>37</v>
      </c>
      <c r="C10" s="0" t="n">
        <v>100</v>
      </c>
      <c r="D10" s="0" t="n">
        <f aca="false">(2*B10)/C10</f>
        <v>0.74</v>
      </c>
      <c r="E10" s="0" t="n">
        <f aca="false">D10*10^4</f>
        <v>7400</v>
      </c>
      <c r="P10" s="0" t="n">
        <v>24.6</v>
      </c>
      <c r="Q10" s="0" t="n">
        <v>20.5</v>
      </c>
      <c r="R10" s="0" t="n">
        <f aca="false">Q10-P10</f>
        <v>-4.1</v>
      </c>
      <c r="S10" s="0" t="n">
        <v>15</v>
      </c>
      <c r="T10" s="0" t="n">
        <v>3</v>
      </c>
      <c r="U10" s="0" t="n">
        <f aca="false">650*10^-7</f>
        <v>6.5E-005</v>
      </c>
      <c r="V10" s="0" t="n">
        <f aca="false">1+((S10*U10)/(2*T10*R10))*P10</f>
        <v>0.999025</v>
      </c>
      <c r="W10" s="0" t="n">
        <f aca="false">V10-1</f>
        <v>-0.000974999999999948</v>
      </c>
    </row>
    <row r="11" customFormat="false" ht="16" hidden="false" customHeight="false" outlineLevel="0" collapsed="false">
      <c r="B11" s="0" t="n">
        <v>38</v>
      </c>
      <c r="C11" s="0" t="n">
        <v>100</v>
      </c>
      <c r="D11" s="0" t="n">
        <f aca="false">(2*B11)/C11</f>
        <v>0.76</v>
      </c>
      <c r="E11" s="0" t="n">
        <f aca="false">D11*10^4</f>
        <v>7600</v>
      </c>
    </row>
    <row r="12" customFormat="false" ht="16" hidden="false" customHeight="false" outlineLevel="0" collapsed="false">
      <c r="B12" s="0" t="n">
        <v>38.5</v>
      </c>
      <c r="C12" s="0" t="n">
        <v>100</v>
      </c>
      <c r="D12" s="0" t="n">
        <f aca="false">(2*B12)/C12</f>
        <v>0.77</v>
      </c>
      <c r="E12" s="0" t="n">
        <f aca="false">D12*10^4</f>
        <v>7700</v>
      </c>
    </row>
    <row r="14" customFormat="false" ht="16" hidden="false" customHeight="false" outlineLevel="0" collapsed="false">
      <c r="A14" s="0" t="s">
        <v>21</v>
      </c>
      <c r="B14" s="0" t="n">
        <f aca="false">AVERAGE(B3:B12)</f>
        <v>37.1</v>
      </c>
      <c r="E14" s="0" t="n">
        <f aca="false">AVERAGE(E3:E12)</f>
        <v>7420</v>
      </c>
      <c r="F14" s="0" t="n">
        <f aca="false">756.9</f>
        <v>756.9</v>
      </c>
    </row>
    <row r="15" customFormat="false" ht="16" hidden="false" customHeight="false" outlineLevel="0" collapsed="false">
      <c r="A15" s="0" t="s">
        <v>22</v>
      </c>
      <c r="E15" s="0" t="n">
        <v>6328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2017-09-14T16:13:51Z</dcterms:created>
  <dc:creator>Microsoft Office User</dc:creator>
  <dc:description/>
  <dc:language>en-US</dc:language>
  <cp:lastModifiedBy/>
  <dcterms:modified xsi:type="dcterms:W3CDTF">2017-09-19T09:49:47Z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