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anaccord2\simple-python-projects\BTM-model\"/>
    </mc:Choice>
  </mc:AlternateContent>
  <xr:revisionPtr revIDLastSave="0" documentId="13_ncr:1_{A5C77CBF-3DA8-481B-A4DB-1E61DDFC68CC}" xr6:coauthVersionLast="45" xr6:coauthVersionMax="45" xr10:uidLastSave="{00000000-0000-0000-0000-000000000000}"/>
  <bookViews>
    <workbookView xWindow="29265" yWindow="1020" windowWidth="25920" windowHeight="14550" activeTab="1" xr2:uid="{4E42E230-5C22-4994-9C5B-E03DD5846DC5}"/>
  </bookViews>
  <sheets>
    <sheet name="Sheet1" sheetId="1" r:id="rId1"/>
    <sheet name="Shannon's dem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6" i="2" l="1"/>
  <c r="H96" i="2" s="1"/>
  <c r="E96" i="2"/>
  <c r="I96" i="2" s="1"/>
  <c r="G96" i="2"/>
  <c r="D97" i="2" s="1"/>
  <c r="B97" i="2"/>
  <c r="B99" i="2"/>
  <c r="B101" i="2"/>
  <c r="B103" i="2"/>
  <c r="B105" i="2"/>
  <c r="G26" i="2"/>
  <c r="H26" i="2" s="1"/>
  <c r="G27" i="2"/>
  <c r="D28" i="2" s="1"/>
  <c r="D26" i="2"/>
  <c r="E26" i="2"/>
  <c r="B27" i="2"/>
  <c r="D27" i="2" s="1"/>
  <c r="E27" i="2"/>
  <c r="E28" i="2"/>
  <c r="B29" i="2"/>
  <c r="B31" i="2"/>
  <c r="B33" i="2"/>
  <c r="B35" i="2"/>
  <c r="B37" i="2"/>
  <c r="B39" i="2"/>
  <c r="B41" i="2"/>
  <c r="B43" i="2"/>
  <c r="B45" i="2"/>
  <c r="B47" i="2"/>
  <c r="B49" i="2"/>
  <c r="B51" i="2"/>
  <c r="B53" i="2"/>
  <c r="B55" i="2"/>
  <c r="B57" i="2"/>
  <c r="B59" i="2"/>
  <c r="B61" i="2"/>
  <c r="B63" i="2"/>
  <c r="B65" i="2"/>
  <c r="B67" i="2"/>
  <c r="B69" i="2"/>
  <c r="B71" i="2"/>
  <c r="B73" i="2"/>
  <c r="B75" i="2"/>
  <c r="B77" i="2"/>
  <c r="B79" i="2"/>
  <c r="B81" i="2"/>
  <c r="B83" i="2"/>
  <c r="B85" i="2"/>
  <c r="B87" i="2"/>
  <c r="B89" i="2"/>
  <c r="B91" i="2"/>
  <c r="B93" i="2"/>
  <c r="B95" i="2"/>
  <c r="H9" i="2"/>
  <c r="I9" i="2"/>
  <c r="H10" i="2"/>
  <c r="I10" i="2"/>
  <c r="H11" i="2"/>
  <c r="I11" i="2"/>
  <c r="H12" i="2"/>
  <c r="I12" i="2"/>
  <c r="H13" i="2"/>
  <c r="I13" i="2"/>
  <c r="H14" i="2"/>
  <c r="I14" i="2"/>
  <c r="H15" i="2"/>
  <c r="I15" i="2"/>
  <c r="H16" i="2"/>
  <c r="I16" i="2"/>
  <c r="H17" i="2"/>
  <c r="I17" i="2"/>
  <c r="H18" i="2"/>
  <c r="I18" i="2"/>
  <c r="H19" i="2"/>
  <c r="I19" i="2"/>
  <c r="H20" i="2"/>
  <c r="I20" i="2"/>
  <c r="H21" i="2"/>
  <c r="I21" i="2"/>
  <c r="H22" i="2"/>
  <c r="I22" i="2"/>
  <c r="H23" i="2"/>
  <c r="I23" i="2"/>
  <c r="H24" i="2"/>
  <c r="I24" i="2"/>
  <c r="H25" i="2"/>
  <c r="I25" i="2"/>
  <c r="D9" i="2"/>
  <c r="E9" i="2"/>
  <c r="G9" i="2"/>
  <c r="E10" i="2" s="1"/>
  <c r="E6" i="2"/>
  <c r="D6" i="2"/>
  <c r="B25" i="2"/>
  <c r="B23" i="2"/>
  <c r="B21" i="2"/>
  <c r="B19" i="2"/>
  <c r="B17" i="2"/>
  <c r="B15" i="2"/>
  <c r="B13" i="2"/>
  <c r="B11" i="2"/>
  <c r="B9" i="2"/>
  <c r="B7" i="2"/>
  <c r="E97" i="2" l="1"/>
  <c r="I27" i="2"/>
  <c r="H27" i="2"/>
  <c r="G28" i="2"/>
  <c r="I28" i="2"/>
  <c r="I26" i="2"/>
  <c r="D10" i="2"/>
  <c r="G10" i="2" s="1"/>
  <c r="G6" i="2"/>
  <c r="C46" i="1"/>
  <c r="C47" i="1"/>
  <c r="C48" i="1"/>
  <c r="C49" i="1"/>
  <c r="C50" i="1"/>
  <c r="C51" i="1"/>
  <c r="C52" i="1"/>
  <c r="C53" i="1"/>
  <c r="C54" i="1"/>
  <c r="C55" i="1"/>
  <c r="B46" i="1"/>
  <c r="B47" i="1"/>
  <c r="B48" i="1"/>
  <c r="B49" i="1"/>
  <c r="B50" i="1"/>
  <c r="B51" i="1"/>
  <c r="B52" i="1"/>
  <c r="B53" i="1"/>
  <c r="B54" i="1"/>
  <c r="B55" i="1"/>
  <c r="B39" i="1"/>
  <c r="B40" i="1"/>
  <c r="B41" i="1"/>
  <c r="B42" i="1"/>
  <c r="B43" i="1"/>
  <c r="B44" i="1"/>
  <c r="B45" i="1"/>
  <c r="B37" i="1"/>
  <c r="E39" i="1" s="1"/>
  <c r="B38" i="1"/>
  <c r="B36" i="1"/>
  <c r="C37" i="1"/>
  <c r="C38" i="1"/>
  <c r="C39" i="1"/>
  <c r="C40" i="1"/>
  <c r="C41" i="1"/>
  <c r="C42" i="1"/>
  <c r="C43" i="1"/>
  <c r="C44" i="1"/>
  <c r="C45" i="1"/>
  <c r="C36" i="1"/>
  <c r="G97" i="2" l="1"/>
  <c r="I97" i="2" s="1"/>
  <c r="D29" i="2"/>
  <c r="E29" i="2"/>
  <c r="H28" i="2"/>
  <c r="E11" i="2"/>
  <c r="D11" i="2"/>
  <c r="G11" i="2" s="1"/>
  <c r="H6" i="2"/>
  <c r="E7" i="2"/>
  <c r="D7" i="2"/>
  <c r="I6" i="2"/>
  <c r="F39" i="1"/>
  <c r="F19" i="1"/>
  <c r="E19" i="1"/>
  <c r="D19" i="1"/>
  <c r="F11" i="1"/>
  <c r="E11" i="1"/>
  <c r="D11" i="1"/>
  <c r="B22" i="1"/>
  <c r="B21" i="1"/>
  <c r="B19" i="1"/>
  <c r="B18" i="1"/>
  <c r="B14" i="1"/>
  <c r="B13" i="1"/>
  <c r="B11" i="1"/>
  <c r="B10" i="1"/>
  <c r="E98" i="2" l="1"/>
  <c r="D98" i="2"/>
  <c r="H97" i="2"/>
  <c r="G29" i="2"/>
  <c r="H29" i="2"/>
  <c r="D12" i="2"/>
  <c r="G12" i="2" s="1"/>
  <c r="E12" i="2"/>
  <c r="G7" i="2"/>
  <c r="I7" i="2" s="1"/>
  <c r="G98" i="2" l="1"/>
  <c r="I98" i="2"/>
  <c r="E30" i="2"/>
  <c r="D30" i="2"/>
  <c r="I29" i="2"/>
  <c r="D13" i="2"/>
  <c r="E13" i="2"/>
  <c r="D8" i="2"/>
  <c r="E8" i="2"/>
  <c r="H7" i="2"/>
  <c r="E99" i="2" l="1"/>
  <c r="D99" i="2"/>
  <c r="H98" i="2"/>
  <c r="G30" i="2"/>
  <c r="H30" i="2"/>
  <c r="I30" i="2"/>
  <c r="G13" i="2"/>
  <c r="G8" i="2"/>
  <c r="I8" i="2" s="1"/>
  <c r="H8" i="2"/>
  <c r="G99" i="2" l="1"/>
  <c r="I99" i="2"/>
  <c r="E31" i="2"/>
  <c r="D31" i="2"/>
  <c r="E14" i="2"/>
  <c r="D14" i="2"/>
  <c r="G14" i="2" s="1"/>
  <c r="D100" i="2" l="1"/>
  <c r="E100" i="2"/>
  <c r="H99" i="2"/>
  <c r="G31" i="2"/>
  <c r="I31" i="2"/>
  <c r="D15" i="2"/>
  <c r="E15" i="2"/>
  <c r="G100" i="2" l="1"/>
  <c r="I100" i="2" s="1"/>
  <c r="E32" i="2"/>
  <c r="D32" i="2"/>
  <c r="H31" i="2"/>
  <c r="G15" i="2"/>
  <c r="H100" i="2" l="1"/>
  <c r="E101" i="2"/>
  <c r="D101" i="2"/>
  <c r="G32" i="2"/>
  <c r="H32" i="2"/>
  <c r="I32" i="2"/>
  <c r="D16" i="2"/>
  <c r="E16" i="2"/>
  <c r="G101" i="2" l="1"/>
  <c r="H101" i="2"/>
  <c r="I101" i="2"/>
  <c r="E33" i="2"/>
  <c r="D33" i="2"/>
  <c r="G16" i="2"/>
  <c r="E102" i="2" l="1"/>
  <c r="D102" i="2"/>
  <c r="G33" i="2"/>
  <c r="H33" i="2"/>
  <c r="I33" i="2"/>
  <c r="D17" i="2"/>
  <c r="E17" i="2"/>
  <c r="G102" i="2" l="1"/>
  <c r="H102" i="2" s="1"/>
  <c r="I102" i="2"/>
  <c r="E34" i="2"/>
  <c r="D34" i="2"/>
  <c r="G17" i="2"/>
  <c r="E103" i="2" l="1"/>
  <c r="D103" i="2"/>
  <c r="G34" i="2"/>
  <c r="H34" i="2"/>
  <c r="I34" i="2"/>
  <c r="E18" i="2"/>
  <c r="D18" i="2"/>
  <c r="G18" i="2" s="1"/>
  <c r="G103" i="2" l="1"/>
  <c r="I103" i="2"/>
  <c r="E35" i="2"/>
  <c r="D35" i="2"/>
  <c r="E19" i="2"/>
  <c r="D19" i="2"/>
  <c r="G19" i="2" s="1"/>
  <c r="E104" i="2" l="1"/>
  <c r="D104" i="2"/>
  <c r="H103" i="2"/>
  <c r="G35" i="2"/>
  <c r="I35" i="2"/>
  <c r="E20" i="2"/>
  <c r="D20" i="2"/>
  <c r="G20" i="2" s="1"/>
  <c r="G104" i="2" l="1"/>
  <c r="I104" i="2"/>
  <c r="E36" i="2"/>
  <c r="D36" i="2"/>
  <c r="H35" i="2"/>
  <c r="D21" i="2"/>
  <c r="E21" i="2"/>
  <c r="D105" i="2" l="1"/>
  <c r="E105" i="2"/>
  <c r="H104" i="2"/>
  <c r="G36" i="2"/>
  <c r="H36" i="2"/>
  <c r="I36" i="2"/>
  <c r="G21" i="2"/>
  <c r="G105" i="2" l="1"/>
  <c r="I105" i="2" s="1"/>
  <c r="D37" i="2"/>
  <c r="E37" i="2"/>
  <c r="D22" i="2"/>
  <c r="E22" i="2"/>
  <c r="H105" i="2" l="1"/>
  <c r="G37" i="2"/>
  <c r="H37" i="2"/>
  <c r="G22" i="2"/>
  <c r="D38" i="2" l="1"/>
  <c r="E38" i="2"/>
  <c r="I37" i="2"/>
  <c r="E23" i="2"/>
  <c r="D23" i="2"/>
  <c r="G23" i="2" s="1"/>
  <c r="G38" i="2" l="1"/>
  <c r="H38" i="2"/>
  <c r="E24" i="2"/>
  <c r="D24" i="2"/>
  <c r="G24" i="2" s="1"/>
  <c r="E39" i="2" l="1"/>
  <c r="D39" i="2"/>
  <c r="I38" i="2"/>
  <c r="D25" i="2"/>
  <c r="E25" i="2"/>
  <c r="I39" i="2" l="1"/>
  <c r="H39" i="2"/>
  <c r="G39" i="2"/>
  <c r="G25" i="2"/>
  <c r="D40" i="2" l="1"/>
  <c r="E40" i="2"/>
  <c r="I40" i="2" l="1"/>
  <c r="G40" i="2"/>
  <c r="H40" i="2"/>
  <c r="E41" i="2" l="1"/>
  <c r="D41" i="2"/>
  <c r="G41" i="2" l="1"/>
  <c r="H41" i="2"/>
  <c r="D42" i="2" l="1"/>
  <c r="E42" i="2"/>
  <c r="I41" i="2"/>
  <c r="G42" i="2" l="1"/>
  <c r="H42" i="2"/>
  <c r="E43" i="2" l="1"/>
  <c r="D43" i="2"/>
  <c r="I42" i="2"/>
  <c r="G43" i="2" l="1"/>
  <c r="I43" i="2"/>
  <c r="D44" i="2" l="1"/>
  <c r="E44" i="2"/>
  <c r="H43" i="2"/>
  <c r="G44" i="2" l="1"/>
  <c r="H44" i="2" s="1"/>
  <c r="D45" i="2" l="1"/>
  <c r="E45" i="2"/>
  <c r="I44" i="2"/>
  <c r="G45" i="2" l="1"/>
  <c r="D46" i="2" l="1"/>
  <c r="E46" i="2"/>
  <c r="H45" i="2"/>
  <c r="I45" i="2"/>
  <c r="G46" i="2" l="1"/>
  <c r="H46" i="2"/>
  <c r="D47" i="2" l="1"/>
  <c r="E47" i="2"/>
  <c r="I46" i="2"/>
  <c r="G47" i="2" l="1"/>
  <c r="E48" i="2" l="1"/>
  <c r="D48" i="2"/>
  <c r="H47" i="2"/>
  <c r="I47" i="2"/>
  <c r="G48" i="2" l="1"/>
  <c r="H48" i="2"/>
  <c r="I48" i="2"/>
  <c r="E49" i="2" l="1"/>
  <c r="D49" i="2"/>
  <c r="G49" i="2" l="1"/>
  <c r="H49" i="2"/>
  <c r="I49" i="2"/>
  <c r="E50" i="2" l="1"/>
  <c r="D50" i="2"/>
  <c r="G50" i="2" l="1"/>
  <c r="H50" i="2"/>
  <c r="I50" i="2"/>
  <c r="E51" i="2" l="1"/>
  <c r="D51" i="2"/>
  <c r="G51" i="2" l="1"/>
  <c r="I51" i="2"/>
  <c r="E52" i="2" l="1"/>
  <c r="D52" i="2"/>
  <c r="H51" i="2"/>
  <c r="G52" i="2" l="1"/>
  <c r="H52" i="2"/>
  <c r="I52" i="2"/>
  <c r="D53" i="2" l="1"/>
  <c r="E53" i="2"/>
  <c r="G53" i="2" l="1"/>
  <c r="H53" i="2"/>
  <c r="D54" i="2" l="1"/>
  <c r="E54" i="2"/>
  <c r="I53" i="2"/>
  <c r="G54" i="2" l="1"/>
  <c r="H54" i="2"/>
  <c r="E55" i="2" l="1"/>
  <c r="D55" i="2"/>
  <c r="I54" i="2"/>
  <c r="G55" i="2" l="1"/>
  <c r="I55" i="2"/>
  <c r="D56" i="2" l="1"/>
  <c r="E56" i="2"/>
  <c r="H55" i="2"/>
  <c r="G56" i="2" l="1"/>
  <c r="H56" i="2"/>
  <c r="E57" i="2" l="1"/>
  <c r="D57" i="2"/>
  <c r="I56" i="2"/>
  <c r="G57" i="2" l="1"/>
  <c r="H57" i="2" s="1"/>
  <c r="I57" i="2" l="1"/>
  <c r="D58" i="2"/>
  <c r="E58" i="2"/>
  <c r="G58" i="2" l="1"/>
  <c r="I58" i="2" s="1"/>
  <c r="H58" i="2" l="1"/>
  <c r="E59" i="2"/>
  <c r="D59" i="2"/>
  <c r="G59" i="2" l="1"/>
  <c r="I59" i="2"/>
  <c r="D60" i="2" l="1"/>
  <c r="E60" i="2"/>
  <c r="H59" i="2"/>
  <c r="G60" i="2" l="1"/>
  <c r="H60" i="2"/>
  <c r="D61" i="2" l="1"/>
  <c r="E61" i="2"/>
  <c r="I60" i="2"/>
  <c r="G61" i="2" l="1"/>
  <c r="H61" i="2"/>
  <c r="D62" i="2" l="1"/>
  <c r="E62" i="2"/>
  <c r="I61" i="2"/>
  <c r="G62" i="2" l="1"/>
  <c r="H62" i="2"/>
  <c r="D63" i="2" l="1"/>
  <c r="E63" i="2"/>
  <c r="I62" i="2"/>
  <c r="G63" i="2" l="1"/>
  <c r="E64" i="2" l="1"/>
  <c r="D64" i="2"/>
  <c r="H63" i="2"/>
  <c r="I63" i="2"/>
  <c r="G64" i="2" l="1"/>
  <c r="H64" i="2"/>
  <c r="I64" i="2"/>
  <c r="E65" i="2" l="1"/>
  <c r="D65" i="2"/>
  <c r="G65" i="2" l="1"/>
  <c r="H65" i="2"/>
  <c r="I65" i="2"/>
  <c r="E66" i="2" l="1"/>
  <c r="D66" i="2"/>
  <c r="G66" i="2" l="1"/>
  <c r="H66" i="2"/>
  <c r="I66" i="2"/>
  <c r="E67" i="2" l="1"/>
  <c r="D67" i="2"/>
  <c r="G67" i="2" l="1"/>
  <c r="I67" i="2"/>
  <c r="E68" i="2" l="1"/>
  <c r="D68" i="2"/>
  <c r="H67" i="2"/>
  <c r="G68" i="2" l="1"/>
  <c r="H68" i="2"/>
  <c r="I68" i="2"/>
  <c r="D69" i="2" l="1"/>
  <c r="E69" i="2"/>
  <c r="G69" i="2" l="1"/>
  <c r="H69" i="2"/>
  <c r="D70" i="2" l="1"/>
  <c r="E70" i="2"/>
  <c r="I69" i="2"/>
  <c r="G70" i="2" l="1"/>
  <c r="H70" i="2"/>
  <c r="E71" i="2" l="1"/>
  <c r="D71" i="2"/>
  <c r="I70" i="2"/>
  <c r="G71" i="2" l="1"/>
  <c r="I71" i="2"/>
  <c r="D72" i="2" l="1"/>
  <c r="E72" i="2"/>
  <c r="H71" i="2"/>
  <c r="G72" i="2" l="1"/>
  <c r="H72" i="2"/>
  <c r="E73" i="2" l="1"/>
  <c r="D73" i="2"/>
  <c r="I72" i="2"/>
  <c r="G73" i="2" l="1"/>
  <c r="H73" i="2"/>
  <c r="I73" i="2"/>
  <c r="D74" i="2" l="1"/>
  <c r="E74" i="2"/>
  <c r="G74" i="2" l="1"/>
  <c r="H74" i="2"/>
  <c r="E75" i="2" l="1"/>
  <c r="D75" i="2"/>
  <c r="I74" i="2"/>
  <c r="G75" i="2" l="1"/>
  <c r="I75" i="2"/>
  <c r="E76" i="2" l="1"/>
  <c r="D76" i="2"/>
  <c r="H75" i="2"/>
  <c r="G76" i="2" l="1"/>
  <c r="H76" i="2"/>
  <c r="I76" i="2"/>
  <c r="D77" i="2" l="1"/>
  <c r="E77" i="2"/>
  <c r="G77" i="2" l="1"/>
  <c r="H77" i="2"/>
  <c r="D78" i="2" l="1"/>
  <c r="E78" i="2"/>
  <c r="I77" i="2"/>
  <c r="G78" i="2" l="1"/>
  <c r="H78" i="2"/>
  <c r="E79" i="2" l="1"/>
  <c r="D79" i="2"/>
  <c r="I78" i="2"/>
  <c r="G79" i="2" l="1"/>
  <c r="I79" i="2"/>
  <c r="D80" i="2" l="1"/>
  <c r="E80" i="2"/>
  <c r="H79" i="2"/>
  <c r="G80" i="2" l="1"/>
  <c r="H80" i="2"/>
  <c r="E81" i="2" l="1"/>
  <c r="D81" i="2"/>
  <c r="I80" i="2"/>
  <c r="G81" i="2" l="1"/>
  <c r="H81" i="2"/>
  <c r="I81" i="2"/>
  <c r="D82" i="2" l="1"/>
  <c r="E82" i="2"/>
  <c r="G82" i="2" l="1"/>
  <c r="H82" i="2"/>
  <c r="E83" i="2" l="1"/>
  <c r="D83" i="2"/>
  <c r="I82" i="2"/>
  <c r="G83" i="2" l="1"/>
  <c r="I83" i="2"/>
  <c r="D84" i="2" l="1"/>
  <c r="E84" i="2"/>
  <c r="H83" i="2"/>
  <c r="G84" i="2" l="1"/>
  <c r="H84" i="2"/>
  <c r="D85" i="2" l="1"/>
  <c r="E85" i="2"/>
  <c r="I84" i="2"/>
  <c r="G85" i="2" l="1"/>
  <c r="H85" i="2"/>
  <c r="E86" i="2" l="1"/>
  <c r="D86" i="2"/>
  <c r="I85" i="2"/>
  <c r="G86" i="2" l="1"/>
  <c r="H86" i="2"/>
  <c r="I86" i="2"/>
  <c r="D87" i="2" l="1"/>
  <c r="E87" i="2"/>
  <c r="G87" i="2" l="1"/>
  <c r="E88" i="2" l="1"/>
  <c r="D88" i="2"/>
  <c r="H87" i="2"/>
  <c r="I87" i="2"/>
  <c r="G88" i="2" l="1"/>
  <c r="H88" i="2"/>
  <c r="I88" i="2"/>
  <c r="E89" i="2" l="1"/>
  <c r="D89" i="2"/>
  <c r="G89" i="2" l="1"/>
  <c r="H89" i="2"/>
  <c r="I89" i="2"/>
  <c r="E90" i="2" l="1"/>
  <c r="D90" i="2"/>
  <c r="G90" i="2" l="1"/>
  <c r="H90" i="2"/>
  <c r="I90" i="2"/>
  <c r="E91" i="2" l="1"/>
  <c r="D91" i="2"/>
  <c r="G91" i="2" l="1"/>
  <c r="I91" i="2"/>
  <c r="E92" i="2" l="1"/>
  <c r="D92" i="2"/>
  <c r="H91" i="2"/>
  <c r="G92" i="2" l="1"/>
  <c r="H92" i="2"/>
  <c r="I92" i="2"/>
  <c r="D93" i="2" l="1"/>
  <c r="E93" i="2"/>
  <c r="G93" i="2" l="1"/>
  <c r="H93" i="2"/>
  <c r="D94" i="2" l="1"/>
  <c r="E94" i="2"/>
  <c r="I93" i="2"/>
  <c r="G94" i="2" l="1"/>
  <c r="H94" i="2"/>
  <c r="D95" i="2" l="1"/>
  <c r="E95" i="2"/>
  <c r="I94" i="2"/>
  <c r="G95" i="2" l="1"/>
  <c r="I95" i="2" s="1"/>
  <c r="H95" i="2" l="1"/>
</calcChain>
</file>

<file path=xl/sharedStrings.xml><?xml version="1.0" encoding="utf-8"?>
<sst xmlns="http://schemas.openxmlformats.org/spreadsheetml/2006/main" count="50" uniqueCount="38">
  <si>
    <t>Start Value</t>
  </si>
  <si>
    <t>Win</t>
  </si>
  <si>
    <t>Lose</t>
  </si>
  <si>
    <t>SPY</t>
  </si>
  <si>
    <t>TLT</t>
  </si>
  <si>
    <t>Corr of 1</t>
  </si>
  <si>
    <t>Corr of -1</t>
  </si>
  <si>
    <t>Spy Win</t>
  </si>
  <si>
    <t>TLT Lose</t>
  </si>
  <si>
    <t>Spy Lose</t>
  </si>
  <si>
    <t>TLT Win</t>
  </si>
  <si>
    <t>Expected Value of 2 paths</t>
  </si>
  <si>
    <t>Path 1</t>
  </si>
  <si>
    <t>Path 2</t>
  </si>
  <si>
    <t>Average</t>
  </si>
  <si>
    <t>Payout</t>
  </si>
  <si>
    <t># of Wins</t>
  </si>
  <si>
    <t>Starting $</t>
  </si>
  <si>
    <t>Total $ at End</t>
  </si>
  <si>
    <t>% Probability</t>
  </si>
  <si>
    <t>Number of Times Played</t>
  </si>
  <si>
    <t>Probability of Success</t>
  </si>
  <si>
    <t>Every game with a negative geometric return will trend towards losses over time, even if the game has a positive return for a single play</t>
  </si>
  <si>
    <t>Prob of Making Money</t>
  </si>
  <si>
    <t>Prob of Losing Money</t>
  </si>
  <si>
    <t>https://breakingthemarket.com/math-games/</t>
  </si>
  <si>
    <t>Repeated games of chance have very different odds of success than single games.  The odds of a series of bets – specifically a series of products (multiplication)- are driven by, and trend toward, the GEOMETRIC average.  Single bets, or a group of simultaneous bets -specifically a series of sums (addition)-, are driven by the ARITHMETIC average.   The arithmetic average for the game is $1.05, as seen in game #1. The geometric average of game #3 is $0.949 per game ( √ {1.5*0.60} ).  A loss of over 5 percent per play. </t>
  </si>
  <si>
    <r>
      <t>You are repeating the game, which in light of the prior game should give you pause.  However, the payout is not being rolled into the next round.  Each round is only worth $100.  So the winning and losses are additive, not multiplicative as in game 2 and 3.  When the game adds and subtracts winnings the </t>
    </r>
    <r>
      <rPr>
        <b/>
        <i/>
        <sz val="11"/>
        <color rgb="FF717171"/>
        <rFont val="Times New Roman"/>
        <family val="1"/>
      </rPr>
      <t>arithmetic </t>
    </r>
    <r>
      <rPr>
        <sz val="11"/>
        <color rgb="FF717171"/>
        <rFont val="Times New Roman"/>
        <family val="1"/>
      </rPr>
      <t>average is followed.  The arithmetic average is in your favor by $5 per game (game 1).  Therefore you should play.  This is the game most people think of when they think of game 3.So what can we learn from this game?  Games that are additive in wins and losses are more likely to be profitable than games that are multiples of their wins and losses.  These games will produce expectations closer to the arithmetic average, not the geometric average(The geometric average is always less than arithmetic average).  The key difference in this game and game 3 is you limited the amount you bet.</t>
    </r>
  </si>
  <si>
    <t>Asset 1</t>
  </si>
  <si>
    <t>Asset 2</t>
  </si>
  <si>
    <t>Days</t>
  </si>
  <si>
    <t>Rebalanced</t>
  </si>
  <si>
    <t>Start Val</t>
  </si>
  <si>
    <t>Asset 1 Value</t>
  </si>
  <si>
    <t>Asset 2 Value</t>
  </si>
  <si>
    <t>% in Asset 1</t>
  </si>
  <si>
    <t>% in Asset 2</t>
  </si>
  <si>
    <t>Desired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</si>
</sst>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rgb="FF717171"/>
      <name val="Times New Roman"/>
      <family val="1"/>
    </font>
    <font>
      <b/>
      <i/>
      <sz val="11"/>
      <color rgb="FF717171"/>
      <name val="Times New Roman"/>
      <family val="1"/>
    </font>
  </fonts>
  <fills count="2">
    <fill>
      <patternFill patternType="none"/>
    </fill>
    <fill>
      <patternFill patternType="gray125"/>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10" fontId="0" fillId="0" borderId="0" xfId="1" applyNumberFormat="1" applyFont="1"/>
    <xf numFmtId="2"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164" fontId="0" fillId="0" borderId="4" xfId="0" applyNumberFormat="1" applyBorder="1"/>
    <xf numFmtId="2" fontId="0" fillId="0" borderId="4" xfId="0" applyNumberFormat="1" applyBorder="1"/>
    <xf numFmtId="0" fontId="0" fillId="0" borderId="5" xfId="0" applyBorder="1"/>
    <xf numFmtId="164" fontId="0" fillId="0" borderId="6" xfId="0" applyNumberFormat="1" applyBorder="1"/>
    <xf numFmtId="164" fontId="0" fillId="0" borderId="3" xfId="0" applyNumberFormat="1" applyBorder="1"/>
    <xf numFmtId="2" fontId="0" fillId="0" borderId="0" xfId="0" applyNumberFormat="1" applyFill="1" applyBorder="1"/>
    <xf numFmtId="9" fontId="0" fillId="0" borderId="0" xfId="0" applyNumberFormat="1"/>
    <xf numFmtId="165" fontId="0" fillId="0" borderId="0" xfId="1" applyNumberFormat="1" applyFont="1"/>
    <xf numFmtId="0" fontId="2" fillId="0" borderId="0" xfId="0" applyFont="1"/>
    <xf numFmtId="0" fontId="3" fillId="0" borderId="0" xfId="0" applyFont="1" applyAlignment="1">
      <alignment vertical="top" wrapText="1"/>
    </xf>
    <xf numFmtId="0" fontId="3" fillId="0" borderId="0" xfId="0" applyFont="1" applyAlignment="1">
      <alignment horizontal="left" vertical="top" wrapText="1"/>
    </xf>
    <xf numFmtId="9" fontId="0" fillId="0" borderId="0" xfId="1" applyFont="1"/>
    <xf numFmtId="2"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ABE52-8C98-43E9-9C6D-B4DE163AC488}">
  <dimension ref="A1:Q55"/>
  <sheetViews>
    <sheetView topLeftCell="A25" workbookViewId="0">
      <selection activeCell="B28" sqref="B28"/>
    </sheetView>
  </sheetViews>
  <sheetFormatPr defaultRowHeight="15" x14ac:dyDescent="0.25"/>
  <cols>
    <col min="1" max="1" width="23.140625" bestFit="1" customWidth="1"/>
    <col min="2" max="2" width="13.85546875" bestFit="1" customWidth="1"/>
    <col min="3" max="3" width="12.7109375" bestFit="1" customWidth="1"/>
    <col min="4" max="4" width="24.140625" bestFit="1" customWidth="1"/>
    <col min="5" max="5" width="22.42578125" customWidth="1"/>
    <col min="6" max="6" width="20.42578125" bestFit="1" customWidth="1"/>
  </cols>
  <sheetData>
    <row r="1" spans="1:6" x14ac:dyDescent="0.25">
      <c r="A1" t="s">
        <v>0</v>
      </c>
      <c r="B1">
        <v>100</v>
      </c>
    </row>
    <row r="4" spans="1:6" x14ac:dyDescent="0.25">
      <c r="B4" t="s">
        <v>1</v>
      </c>
      <c r="C4" t="s">
        <v>2</v>
      </c>
    </row>
    <row r="5" spans="1:6" x14ac:dyDescent="0.25">
      <c r="A5" t="s">
        <v>3</v>
      </c>
      <c r="B5" s="1">
        <v>3.4000000000000002E-2</v>
      </c>
      <c r="C5" s="1">
        <v>-4.4999999999999998E-2</v>
      </c>
    </row>
    <row r="6" spans="1:6" x14ac:dyDescent="0.25">
      <c r="A6" t="s">
        <v>4</v>
      </c>
      <c r="B6" s="1">
        <v>3.3000000000000002E-2</v>
      </c>
      <c r="C6" s="1">
        <v>-2.7E-2</v>
      </c>
    </row>
    <row r="7" spans="1:6" ht="15.75" thickBot="1" x14ac:dyDescent="0.3"/>
    <row r="8" spans="1:6" x14ac:dyDescent="0.25">
      <c r="A8" s="4" t="s">
        <v>6</v>
      </c>
      <c r="B8" s="5"/>
      <c r="D8" t="s">
        <v>11</v>
      </c>
    </row>
    <row r="9" spans="1:6" x14ac:dyDescent="0.25">
      <c r="A9" s="6"/>
      <c r="B9" s="7"/>
      <c r="C9" s="2"/>
      <c r="D9" s="2"/>
      <c r="E9" s="2"/>
    </row>
    <row r="10" spans="1:6" x14ac:dyDescent="0.25">
      <c r="A10" s="6" t="s">
        <v>7</v>
      </c>
      <c r="B10" s="8">
        <f>$B$1*(1+B5)</f>
        <v>103.4</v>
      </c>
      <c r="C10" s="2"/>
      <c r="D10" s="2" t="s">
        <v>12</v>
      </c>
      <c r="E10" s="2" t="s">
        <v>13</v>
      </c>
      <c r="F10" s="13" t="s">
        <v>14</v>
      </c>
    </row>
    <row r="11" spans="1:6" x14ac:dyDescent="0.25">
      <c r="A11" s="6" t="s">
        <v>8</v>
      </c>
      <c r="B11" s="8">
        <f>B10*(1+C6)</f>
        <v>100.6082</v>
      </c>
      <c r="D11" s="3">
        <f>B11</f>
        <v>100.6082</v>
      </c>
      <c r="E11" s="3">
        <f>B14</f>
        <v>98.651499999999999</v>
      </c>
      <c r="F11" s="3">
        <f>AVERAGE(D11:E11)</f>
        <v>99.629850000000005</v>
      </c>
    </row>
    <row r="12" spans="1:6" x14ac:dyDescent="0.25">
      <c r="A12" s="6"/>
      <c r="B12" s="9"/>
    </row>
    <row r="13" spans="1:6" x14ac:dyDescent="0.25">
      <c r="A13" s="6" t="s">
        <v>9</v>
      </c>
      <c r="B13" s="8">
        <f>$B$1*(1+C5)</f>
        <v>95.5</v>
      </c>
    </row>
    <row r="14" spans="1:6" ht="15.75" thickBot="1" x14ac:dyDescent="0.3">
      <c r="A14" s="10" t="s">
        <v>10</v>
      </c>
      <c r="B14" s="11">
        <f>B13*(1+B6)</f>
        <v>98.651499999999999</v>
      </c>
    </row>
    <row r="15" spans="1:6" ht="15.75" thickBot="1" x14ac:dyDescent="0.3"/>
    <row r="16" spans="1:6" x14ac:dyDescent="0.25">
      <c r="A16" s="4" t="s">
        <v>5</v>
      </c>
      <c r="B16" s="5"/>
      <c r="D16" t="s">
        <v>11</v>
      </c>
    </row>
    <row r="17" spans="1:6" x14ac:dyDescent="0.25">
      <c r="A17" s="6"/>
      <c r="B17" s="7"/>
    </row>
    <row r="18" spans="1:6" x14ac:dyDescent="0.25">
      <c r="A18" s="12" t="s">
        <v>7</v>
      </c>
      <c r="B18" s="8">
        <f>$B$1*(1+B5)</f>
        <v>103.4</v>
      </c>
      <c r="D18" s="2" t="s">
        <v>12</v>
      </c>
      <c r="E18" s="2" t="s">
        <v>13</v>
      </c>
      <c r="F18" s="13" t="s">
        <v>14</v>
      </c>
    </row>
    <row r="19" spans="1:6" x14ac:dyDescent="0.25">
      <c r="A19" s="6" t="s">
        <v>10</v>
      </c>
      <c r="B19" s="8">
        <f>B18*(1+B6)</f>
        <v>106.8122</v>
      </c>
      <c r="D19" s="3">
        <f>B19</f>
        <v>106.8122</v>
      </c>
      <c r="E19" s="3">
        <f>B22</f>
        <v>92.921499999999995</v>
      </c>
      <c r="F19" s="3">
        <f>AVERAGE(D19:E19)</f>
        <v>99.866849999999999</v>
      </c>
    </row>
    <row r="20" spans="1:6" x14ac:dyDescent="0.25">
      <c r="A20" s="6"/>
      <c r="B20" s="7"/>
    </row>
    <row r="21" spans="1:6" x14ac:dyDescent="0.25">
      <c r="A21" s="6" t="s">
        <v>9</v>
      </c>
      <c r="B21" s="8">
        <f>$B$1*(1+C5)</f>
        <v>95.5</v>
      </c>
    </row>
    <row r="22" spans="1:6" ht="15.75" thickBot="1" x14ac:dyDescent="0.3">
      <c r="A22" s="10" t="s">
        <v>8</v>
      </c>
      <c r="B22" s="11">
        <f>B21*(1+C6)</f>
        <v>92.921499999999995</v>
      </c>
    </row>
    <row r="26" spans="1:6" x14ac:dyDescent="0.25">
      <c r="B26" t="s">
        <v>15</v>
      </c>
    </row>
    <row r="27" spans="1:6" x14ac:dyDescent="0.25">
      <c r="A27" t="s">
        <v>1</v>
      </c>
      <c r="B27">
        <v>1.5</v>
      </c>
    </row>
    <row r="28" spans="1:6" x14ac:dyDescent="0.25">
      <c r="A28" t="s">
        <v>2</v>
      </c>
      <c r="B28">
        <v>0.6</v>
      </c>
    </row>
    <row r="31" spans="1:6" x14ac:dyDescent="0.25">
      <c r="A31" t="s">
        <v>17</v>
      </c>
      <c r="B31">
        <v>100</v>
      </c>
    </row>
    <row r="32" spans="1:6" x14ac:dyDescent="0.25">
      <c r="A32" t="s">
        <v>20</v>
      </c>
      <c r="B32">
        <v>20</v>
      </c>
    </row>
    <row r="33" spans="1:17" x14ac:dyDescent="0.25">
      <c r="A33" t="s">
        <v>21</v>
      </c>
      <c r="B33" s="14">
        <v>0.5</v>
      </c>
    </row>
    <row r="35" spans="1:17" x14ac:dyDescent="0.25">
      <c r="A35" t="s">
        <v>16</v>
      </c>
      <c r="B35" t="s">
        <v>18</v>
      </c>
      <c r="C35" t="s">
        <v>19</v>
      </c>
      <c r="E35" s="16" t="s">
        <v>22</v>
      </c>
    </row>
    <row r="36" spans="1:17" x14ac:dyDescent="0.25">
      <c r="A36">
        <v>1</v>
      </c>
      <c r="B36" s="3">
        <f>$B$31*($B$27^A36)*($B$28^($B$32-A36))</f>
        <v>9.1403961001574364E-3</v>
      </c>
      <c r="C36" s="15">
        <f>_xlfn.BINOM.DIST(A36,$B$32,$B$33,FALSE)</f>
        <v>1.9073486328125034E-5</v>
      </c>
      <c r="E36" t="s">
        <v>25</v>
      </c>
    </row>
    <row r="37" spans="1:17" x14ac:dyDescent="0.25">
      <c r="A37">
        <v>2</v>
      </c>
      <c r="B37" s="3">
        <f t="shared" ref="B37:B55" si="0">$B$31*($B$27^A37)*($B$28^($B$32-A37))</f>
        <v>2.2850990250393593E-2</v>
      </c>
      <c r="C37" s="15">
        <f t="shared" ref="C37:C55" si="1">_xlfn.BINOM.DIST(A37,$B$32,$B$33,FALSE)</f>
        <v>1.8119812011718755E-4</v>
      </c>
    </row>
    <row r="38" spans="1:17" x14ac:dyDescent="0.25">
      <c r="A38">
        <v>3</v>
      </c>
      <c r="B38" s="3">
        <f t="shared" si="0"/>
        <v>5.7127475625983977E-2</v>
      </c>
      <c r="C38" s="15">
        <f t="shared" si="1"/>
        <v>1.0871887207031263E-3</v>
      </c>
      <c r="E38" s="16" t="s">
        <v>23</v>
      </c>
      <c r="F38" s="16" t="s">
        <v>24</v>
      </c>
    </row>
    <row r="39" spans="1:17" x14ac:dyDescent="0.25">
      <c r="A39">
        <v>4</v>
      </c>
      <c r="B39" s="3">
        <f t="shared" si="0"/>
        <v>0.14281868906495995</v>
      </c>
      <c r="C39" s="15">
        <f t="shared" si="1"/>
        <v>4.6205520629882752E-3</v>
      </c>
      <c r="E39" s="1">
        <f>SUMIF($B$36:$B$55,"&gt;"&amp;$B$31,$C$36:$C$55)</f>
        <v>0.25172233581542963</v>
      </c>
      <c r="F39" s="1">
        <f>1-(SUMIF($B$36:$B$55,"&gt;"&amp;$B$31,$C$36:$C$55))</f>
        <v>0.74827766418457031</v>
      </c>
    </row>
    <row r="40" spans="1:17" x14ac:dyDescent="0.25">
      <c r="A40">
        <v>5</v>
      </c>
      <c r="B40" s="3">
        <f t="shared" si="0"/>
        <v>0.3570467226623999</v>
      </c>
      <c r="C40" s="15">
        <f t="shared" si="1"/>
        <v>1.4785766601562502E-2</v>
      </c>
    </row>
    <row r="41" spans="1:17" x14ac:dyDescent="0.25">
      <c r="A41">
        <v>6</v>
      </c>
      <c r="B41" s="3">
        <f t="shared" si="0"/>
        <v>0.89261680665599974</v>
      </c>
      <c r="C41" s="15">
        <f t="shared" si="1"/>
        <v>3.6964416503906257E-2</v>
      </c>
    </row>
    <row r="42" spans="1:17" ht="18" customHeight="1" x14ac:dyDescent="0.25">
      <c r="A42">
        <v>7</v>
      </c>
      <c r="B42" s="3">
        <f t="shared" si="0"/>
        <v>2.2315420166399997</v>
      </c>
      <c r="C42" s="15">
        <f t="shared" si="1"/>
        <v>7.3928833007812458E-2</v>
      </c>
      <c r="E42" s="18" t="s">
        <v>26</v>
      </c>
      <c r="F42" s="18"/>
      <c r="G42" s="18"/>
      <c r="H42" s="18"/>
      <c r="I42" s="18"/>
      <c r="J42" s="18"/>
      <c r="K42" s="18"/>
      <c r="L42" s="18"/>
      <c r="M42" s="18"/>
      <c r="N42" s="18"/>
      <c r="O42" s="18"/>
      <c r="P42" s="18"/>
      <c r="Q42" s="18"/>
    </row>
    <row r="43" spans="1:17" x14ac:dyDescent="0.25">
      <c r="A43">
        <v>8</v>
      </c>
      <c r="B43" s="3">
        <f t="shared" si="0"/>
        <v>5.5788550415999989</v>
      </c>
      <c r="C43" s="15">
        <f t="shared" si="1"/>
        <v>0.12013435363769531</v>
      </c>
      <c r="E43" s="18"/>
      <c r="F43" s="18"/>
      <c r="G43" s="18"/>
      <c r="H43" s="18"/>
      <c r="I43" s="18"/>
      <c r="J43" s="18"/>
      <c r="K43" s="18"/>
      <c r="L43" s="18"/>
      <c r="M43" s="18"/>
      <c r="N43" s="18"/>
      <c r="O43" s="18"/>
      <c r="P43" s="18"/>
      <c r="Q43" s="18"/>
    </row>
    <row r="44" spans="1:17" x14ac:dyDescent="0.25">
      <c r="A44">
        <v>9</v>
      </c>
      <c r="B44" s="3">
        <f t="shared" si="0"/>
        <v>13.947137603999998</v>
      </c>
      <c r="C44" s="15">
        <f t="shared" si="1"/>
        <v>0.16017913818359369</v>
      </c>
      <c r="E44" s="18"/>
      <c r="F44" s="18"/>
      <c r="G44" s="18"/>
      <c r="H44" s="18"/>
      <c r="I44" s="18"/>
      <c r="J44" s="18"/>
      <c r="K44" s="18"/>
      <c r="L44" s="18"/>
      <c r="M44" s="18"/>
      <c r="N44" s="18"/>
      <c r="O44" s="18"/>
      <c r="P44" s="18"/>
      <c r="Q44" s="18"/>
    </row>
    <row r="45" spans="1:17" x14ac:dyDescent="0.25">
      <c r="A45">
        <v>10</v>
      </c>
      <c r="B45" s="3">
        <f t="shared" si="0"/>
        <v>34.867844009999992</v>
      </c>
      <c r="C45" s="15">
        <f t="shared" si="1"/>
        <v>0.17619705200195307</v>
      </c>
      <c r="E45" s="18"/>
      <c r="F45" s="18"/>
      <c r="G45" s="18"/>
      <c r="H45" s="18"/>
      <c r="I45" s="18"/>
      <c r="J45" s="18"/>
      <c r="K45" s="18"/>
      <c r="L45" s="18"/>
      <c r="M45" s="18"/>
      <c r="N45" s="18"/>
      <c r="O45" s="18"/>
      <c r="P45" s="18"/>
      <c r="Q45" s="18"/>
    </row>
    <row r="46" spans="1:17" x14ac:dyDescent="0.25">
      <c r="A46">
        <v>11</v>
      </c>
      <c r="B46" s="3">
        <f t="shared" si="0"/>
        <v>87.169610024999983</v>
      </c>
      <c r="C46" s="15">
        <f t="shared" si="1"/>
        <v>0.16017913818359369</v>
      </c>
      <c r="E46" s="18"/>
      <c r="F46" s="18"/>
      <c r="G46" s="18"/>
      <c r="H46" s="18"/>
      <c r="I46" s="18"/>
      <c r="J46" s="18"/>
      <c r="K46" s="18"/>
      <c r="L46" s="18"/>
      <c r="M46" s="18"/>
      <c r="N46" s="18"/>
      <c r="O46" s="18"/>
      <c r="P46" s="18"/>
      <c r="Q46" s="18"/>
    </row>
    <row r="47" spans="1:17" x14ac:dyDescent="0.25">
      <c r="A47">
        <v>12</v>
      </c>
      <c r="B47" s="3">
        <f t="shared" si="0"/>
        <v>217.92402506249996</v>
      </c>
      <c r="C47" s="15">
        <f t="shared" si="1"/>
        <v>0.12013435363769531</v>
      </c>
      <c r="E47" s="18"/>
      <c r="F47" s="18"/>
      <c r="G47" s="18"/>
      <c r="H47" s="18"/>
      <c r="I47" s="18"/>
      <c r="J47" s="18"/>
      <c r="K47" s="18"/>
      <c r="L47" s="18"/>
      <c r="M47" s="18"/>
      <c r="N47" s="18"/>
      <c r="O47" s="18"/>
      <c r="P47" s="18"/>
      <c r="Q47" s="18"/>
    </row>
    <row r="48" spans="1:17" x14ac:dyDescent="0.25">
      <c r="A48">
        <v>13</v>
      </c>
      <c r="B48" s="3">
        <f t="shared" si="0"/>
        <v>544.8100626562499</v>
      </c>
      <c r="C48" s="15">
        <f t="shared" si="1"/>
        <v>7.3928833007812472E-2</v>
      </c>
      <c r="E48" s="17"/>
      <c r="F48" s="17"/>
      <c r="G48" s="17"/>
      <c r="H48" s="17"/>
    </row>
    <row r="49" spans="1:16" ht="14.25" customHeight="1" x14ac:dyDescent="0.25">
      <c r="A49">
        <v>14</v>
      </c>
      <c r="B49" s="3">
        <f t="shared" si="0"/>
        <v>1362.0251566406248</v>
      </c>
      <c r="C49" s="15">
        <f t="shared" si="1"/>
        <v>3.6964416503906257E-2</v>
      </c>
      <c r="E49" s="18" t="s">
        <v>27</v>
      </c>
      <c r="F49" s="18"/>
      <c r="G49" s="18"/>
      <c r="H49" s="18"/>
      <c r="I49" s="18"/>
      <c r="J49" s="18"/>
      <c r="K49" s="18"/>
      <c r="L49" s="18"/>
      <c r="M49" s="18"/>
      <c r="N49" s="18"/>
      <c r="O49" s="18"/>
      <c r="P49" s="18"/>
    </row>
    <row r="50" spans="1:16" x14ac:dyDescent="0.25">
      <c r="A50">
        <v>15</v>
      </c>
      <c r="B50" s="3">
        <f t="shared" si="0"/>
        <v>3405.0628916015621</v>
      </c>
      <c r="C50" s="15">
        <f t="shared" si="1"/>
        <v>1.4785766601562502E-2</v>
      </c>
      <c r="E50" s="18"/>
      <c r="F50" s="18"/>
      <c r="G50" s="18"/>
      <c r="H50" s="18"/>
      <c r="I50" s="18"/>
      <c r="J50" s="18"/>
      <c r="K50" s="18"/>
      <c r="L50" s="18"/>
      <c r="M50" s="18"/>
      <c r="N50" s="18"/>
      <c r="O50" s="18"/>
      <c r="P50" s="18"/>
    </row>
    <row r="51" spans="1:16" x14ac:dyDescent="0.25">
      <c r="A51">
        <v>16</v>
      </c>
      <c r="B51" s="3">
        <f t="shared" si="0"/>
        <v>8512.6572290039057</v>
      </c>
      <c r="C51" s="15">
        <f t="shared" si="1"/>
        <v>4.6205520629882752E-3</v>
      </c>
      <c r="E51" s="18"/>
      <c r="F51" s="18"/>
      <c r="G51" s="18"/>
      <c r="H51" s="18"/>
      <c r="I51" s="18"/>
      <c r="J51" s="18"/>
      <c r="K51" s="18"/>
      <c r="L51" s="18"/>
      <c r="M51" s="18"/>
      <c r="N51" s="18"/>
      <c r="O51" s="18"/>
      <c r="P51" s="18"/>
    </row>
    <row r="52" spans="1:16" x14ac:dyDescent="0.25">
      <c r="A52">
        <v>17</v>
      </c>
      <c r="B52" s="3">
        <f t="shared" si="0"/>
        <v>21281.643072509767</v>
      </c>
      <c r="C52" s="15">
        <f t="shared" si="1"/>
        <v>1.0871887207031261E-3</v>
      </c>
      <c r="E52" s="18"/>
      <c r="F52" s="18"/>
      <c r="G52" s="18"/>
      <c r="H52" s="18"/>
      <c r="I52" s="18"/>
      <c r="J52" s="18"/>
      <c r="K52" s="18"/>
      <c r="L52" s="18"/>
      <c r="M52" s="18"/>
      <c r="N52" s="18"/>
      <c r="O52" s="18"/>
      <c r="P52" s="18"/>
    </row>
    <row r="53" spans="1:16" x14ac:dyDescent="0.25">
      <c r="A53">
        <v>18</v>
      </c>
      <c r="B53" s="3">
        <f t="shared" si="0"/>
        <v>53204.107681274414</v>
      </c>
      <c r="C53" s="15">
        <f t="shared" si="1"/>
        <v>1.8119812011718753E-4</v>
      </c>
      <c r="E53" s="18"/>
      <c r="F53" s="18"/>
      <c r="G53" s="18"/>
      <c r="H53" s="18"/>
      <c r="I53" s="18"/>
      <c r="J53" s="18"/>
      <c r="K53" s="18"/>
      <c r="L53" s="18"/>
      <c r="M53" s="18"/>
      <c r="N53" s="18"/>
      <c r="O53" s="18"/>
      <c r="P53" s="18"/>
    </row>
    <row r="54" spans="1:16" x14ac:dyDescent="0.25">
      <c r="A54">
        <v>19</v>
      </c>
      <c r="B54" s="3">
        <f t="shared" si="0"/>
        <v>133010.26920318604</v>
      </c>
      <c r="C54" s="15">
        <f t="shared" si="1"/>
        <v>1.9073486328125E-5</v>
      </c>
      <c r="E54" s="18"/>
      <c r="F54" s="18"/>
      <c r="G54" s="18"/>
      <c r="H54" s="18"/>
      <c r="I54" s="18"/>
      <c r="J54" s="18"/>
      <c r="K54" s="18"/>
      <c r="L54" s="18"/>
      <c r="M54" s="18"/>
      <c r="N54" s="18"/>
      <c r="O54" s="18"/>
      <c r="P54" s="18"/>
    </row>
    <row r="55" spans="1:16" x14ac:dyDescent="0.25">
      <c r="A55">
        <v>20</v>
      </c>
      <c r="B55" s="3">
        <f t="shared" si="0"/>
        <v>332525.67300796509</v>
      </c>
      <c r="C55" s="15">
        <f t="shared" si="1"/>
        <v>9.5367431640625E-7</v>
      </c>
    </row>
  </sheetData>
  <mergeCells count="2">
    <mergeCell ref="E42:Q47"/>
    <mergeCell ref="E49:P5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07751-EA6E-4CFA-ABCB-CD63FF3E9A2D}">
  <dimension ref="A1:I105"/>
  <sheetViews>
    <sheetView tabSelected="1" workbookViewId="0">
      <selection activeCell="B1" sqref="B1"/>
    </sheetView>
  </sheetViews>
  <sheetFormatPr defaultRowHeight="15" x14ac:dyDescent="0.25"/>
  <cols>
    <col min="3" max="3" width="9.140625" style="2"/>
    <col min="4" max="5" width="12.85546875" bestFit="1" customWidth="1"/>
    <col min="7" max="7" width="11.28515625" bestFit="1" customWidth="1"/>
    <col min="8" max="9" width="11.42578125" bestFit="1" customWidth="1"/>
  </cols>
  <sheetData>
    <row r="1" spans="1:9" x14ac:dyDescent="0.25">
      <c r="A1" t="s">
        <v>32</v>
      </c>
      <c r="B1">
        <v>1</v>
      </c>
      <c r="G1" t="s">
        <v>37</v>
      </c>
    </row>
    <row r="2" spans="1:9" x14ac:dyDescent="0.25">
      <c r="G2" t="s">
        <v>28</v>
      </c>
      <c r="H2" s="19">
        <v>0.5</v>
      </c>
    </row>
    <row r="3" spans="1:9" x14ac:dyDescent="0.25">
      <c r="G3" t="s">
        <v>29</v>
      </c>
      <c r="H3" s="19">
        <v>0.5</v>
      </c>
    </row>
    <row r="5" spans="1:9" x14ac:dyDescent="0.25">
      <c r="A5" t="s">
        <v>30</v>
      </c>
      <c r="B5" t="s">
        <v>28</v>
      </c>
      <c r="C5" t="s">
        <v>29</v>
      </c>
      <c r="D5" s="2" t="s">
        <v>33</v>
      </c>
      <c r="E5" s="2" t="s">
        <v>34</v>
      </c>
      <c r="G5" t="s">
        <v>31</v>
      </c>
      <c r="H5" t="s">
        <v>35</v>
      </c>
      <c r="I5" t="s">
        <v>36</v>
      </c>
    </row>
    <row r="6" spans="1:9" x14ac:dyDescent="0.25">
      <c r="A6">
        <v>1</v>
      </c>
      <c r="B6" s="1">
        <v>1.5</v>
      </c>
      <c r="C6" s="19">
        <v>1</v>
      </c>
      <c r="D6" s="2">
        <f>($B$1/2)*B6</f>
        <v>0.75</v>
      </c>
      <c r="E6" s="2">
        <f>($B$1/2)*C6</f>
        <v>0.5</v>
      </c>
      <c r="G6" s="20">
        <f>SUM(D6:E6)</f>
        <v>1.25</v>
      </c>
      <c r="H6" s="19">
        <f>D6/G6</f>
        <v>0.6</v>
      </c>
      <c r="I6" s="19">
        <f>E6/G6</f>
        <v>0.4</v>
      </c>
    </row>
    <row r="7" spans="1:9" x14ac:dyDescent="0.25">
      <c r="A7">
        <v>2</v>
      </c>
      <c r="B7" s="1">
        <f>2/3</f>
        <v>0.66666666666666663</v>
      </c>
      <c r="C7" s="19">
        <v>1</v>
      </c>
      <c r="D7" s="2">
        <f>(G6*$H$2)*B7</f>
        <v>0.41666666666666663</v>
      </c>
      <c r="E7" s="2">
        <f>(G6*$H$3)*C7</f>
        <v>0.625</v>
      </c>
      <c r="G7" s="20">
        <f>SUM(D7:E7)</f>
        <v>1.0416666666666665</v>
      </c>
      <c r="H7" s="19">
        <f>D7/G7</f>
        <v>0.4</v>
      </c>
      <c r="I7" s="19">
        <f>E7/G7</f>
        <v>0.60000000000000009</v>
      </c>
    </row>
    <row r="8" spans="1:9" x14ac:dyDescent="0.25">
      <c r="A8">
        <v>3</v>
      </c>
      <c r="B8" s="1">
        <v>1.5</v>
      </c>
      <c r="C8" s="19">
        <v>1</v>
      </c>
      <c r="D8" s="2">
        <f>(G7*$H$2)*B8</f>
        <v>0.78124999999999989</v>
      </c>
      <c r="E8" s="2">
        <f>(G7*$H$3)*C8</f>
        <v>0.52083333333333326</v>
      </c>
      <c r="G8" s="20">
        <f>SUM(D8:E8)</f>
        <v>1.302083333333333</v>
      </c>
      <c r="H8" s="19">
        <f>D8/G8</f>
        <v>0.60000000000000009</v>
      </c>
      <c r="I8" s="19">
        <f>E8/G8</f>
        <v>0.4</v>
      </c>
    </row>
    <row r="9" spans="1:9" x14ac:dyDescent="0.25">
      <c r="A9">
        <v>4</v>
      </c>
      <c r="B9" s="1">
        <f>2/3</f>
        <v>0.66666666666666663</v>
      </c>
      <c r="C9" s="19">
        <v>1</v>
      </c>
      <c r="D9" s="2">
        <f t="shared" ref="D9:D25" si="0">(G8*$H$2)*B9</f>
        <v>0.43402777777777768</v>
      </c>
      <c r="E9" s="2">
        <f t="shared" ref="E9:E25" si="1">(G8*$H$3)*C9</f>
        <v>0.65104166666666652</v>
      </c>
      <c r="G9" s="20">
        <f t="shared" ref="G9:G25" si="2">SUM(D9:E9)</f>
        <v>1.0850694444444442</v>
      </c>
      <c r="H9" s="19">
        <f t="shared" ref="H9:H25" si="3">D9/G9</f>
        <v>0.4</v>
      </c>
      <c r="I9" s="19">
        <f t="shared" ref="I9:I25" si="4">E9/G9</f>
        <v>0.6</v>
      </c>
    </row>
    <row r="10" spans="1:9" x14ac:dyDescent="0.25">
      <c r="A10">
        <v>5</v>
      </c>
      <c r="B10" s="1">
        <v>1.5</v>
      </c>
      <c r="C10" s="19">
        <v>1</v>
      </c>
      <c r="D10" s="2">
        <f t="shared" si="0"/>
        <v>0.81380208333333315</v>
      </c>
      <c r="E10" s="2">
        <f t="shared" si="1"/>
        <v>0.5425347222222221</v>
      </c>
      <c r="G10" s="20">
        <f t="shared" si="2"/>
        <v>1.3563368055555554</v>
      </c>
      <c r="H10" s="19">
        <f t="shared" si="3"/>
        <v>0.6</v>
      </c>
      <c r="I10" s="19">
        <f t="shared" si="4"/>
        <v>0.39999999999999997</v>
      </c>
    </row>
    <row r="11" spans="1:9" x14ac:dyDescent="0.25">
      <c r="A11">
        <v>6</v>
      </c>
      <c r="B11" s="1">
        <f>2/3</f>
        <v>0.66666666666666663</v>
      </c>
      <c r="C11" s="19">
        <v>1</v>
      </c>
      <c r="D11" s="2">
        <f t="shared" si="0"/>
        <v>0.45211226851851843</v>
      </c>
      <c r="E11" s="2">
        <f t="shared" si="1"/>
        <v>0.67816840277777768</v>
      </c>
      <c r="G11" s="20">
        <f t="shared" si="2"/>
        <v>1.1302806712962961</v>
      </c>
      <c r="H11" s="19">
        <f t="shared" si="3"/>
        <v>0.4</v>
      </c>
      <c r="I11" s="19">
        <f t="shared" si="4"/>
        <v>0.60000000000000009</v>
      </c>
    </row>
    <row r="12" spans="1:9" x14ac:dyDescent="0.25">
      <c r="A12">
        <v>7</v>
      </c>
      <c r="B12" s="1">
        <v>1.5</v>
      </c>
      <c r="C12" s="19">
        <v>1</v>
      </c>
      <c r="D12" s="2">
        <f t="shared" si="0"/>
        <v>0.8477105034722221</v>
      </c>
      <c r="E12" s="2">
        <f t="shared" si="1"/>
        <v>0.56514033564814803</v>
      </c>
      <c r="G12" s="20">
        <f t="shared" si="2"/>
        <v>1.4128508391203702</v>
      </c>
      <c r="H12" s="19">
        <f t="shared" si="3"/>
        <v>0.6</v>
      </c>
      <c r="I12" s="19">
        <f t="shared" si="4"/>
        <v>0.39999999999999997</v>
      </c>
    </row>
    <row r="13" spans="1:9" x14ac:dyDescent="0.25">
      <c r="A13">
        <v>8</v>
      </c>
      <c r="B13" s="1">
        <f>2/3</f>
        <v>0.66666666666666663</v>
      </c>
      <c r="C13" s="19">
        <v>1</v>
      </c>
      <c r="D13" s="2">
        <f t="shared" si="0"/>
        <v>0.47095027970679004</v>
      </c>
      <c r="E13" s="2">
        <f t="shared" si="1"/>
        <v>0.70642541956018512</v>
      </c>
      <c r="G13" s="20">
        <f t="shared" si="2"/>
        <v>1.1773756992669751</v>
      </c>
      <c r="H13" s="19">
        <f t="shared" si="3"/>
        <v>0.4</v>
      </c>
      <c r="I13" s="19">
        <f t="shared" si="4"/>
        <v>0.60000000000000009</v>
      </c>
    </row>
    <row r="14" spans="1:9" x14ac:dyDescent="0.25">
      <c r="A14">
        <v>9</v>
      </c>
      <c r="B14" s="1">
        <v>1.5</v>
      </c>
      <c r="C14" s="19">
        <v>1</v>
      </c>
      <c r="D14" s="2">
        <f t="shared" si="0"/>
        <v>0.88303177445023129</v>
      </c>
      <c r="E14" s="2">
        <f t="shared" si="1"/>
        <v>0.58868784963348753</v>
      </c>
      <c r="G14" s="20">
        <f t="shared" si="2"/>
        <v>1.4717196240837187</v>
      </c>
      <c r="H14" s="19">
        <f t="shared" si="3"/>
        <v>0.60000000000000009</v>
      </c>
      <c r="I14" s="19">
        <f t="shared" si="4"/>
        <v>0.4</v>
      </c>
    </row>
    <row r="15" spans="1:9" x14ac:dyDescent="0.25">
      <c r="A15">
        <v>10</v>
      </c>
      <c r="B15" s="1">
        <f>2/3</f>
        <v>0.66666666666666663</v>
      </c>
      <c r="C15" s="19">
        <v>1</v>
      </c>
      <c r="D15" s="2">
        <f t="shared" si="0"/>
        <v>0.49057320802790622</v>
      </c>
      <c r="E15" s="2">
        <f t="shared" si="1"/>
        <v>0.73585981204185935</v>
      </c>
      <c r="G15" s="20">
        <f t="shared" si="2"/>
        <v>1.2264330200697655</v>
      </c>
      <c r="H15" s="19">
        <f t="shared" si="3"/>
        <v>0.4</v>
      </c>
      <c r="I15" s="19">
        <f t="shared" si="4"/>
        <v>0.60000000000000009</v>
      </c>
    </row>
    <row r="16" spans="1:9" x14ac:dyDescent="0.25">
      <c r="A16">
        <v>11</v>
      </c>
      <c r="B16" s="1">
        <v>1.5</v>
      </c>
      <c r="C16" s="19">
        <v>1</v>
      </c>
      <c r="D16" s="2">
        <f t="shared" si="0"/>
        <v>0.91982476505232413</v>
      </c>
      <c r="E16" s="2">
        <f t="shared" si="1"/>
        <v>0.61321651003488276</v>
      </c>
      <c r="G16" s="20">
        <f t="shared" si="2"/>
        <v>1.5330412750872069</v>
      </c>
      <c r="H16" s="19">
        <f t="shared" si="3"/>
        <v>0.6</v>
      </c>
      <c r="I16" s="19">
        <f t="shared" si="4"/>
        <v>0.4</v>
      </c>
    </row>
    <row r="17" spans="1:9" x14ac:dyDescent="0.25">
      <c r="A17">
        <v>12</v>
      </c>
      <c r="B17" s="1">
        <f>2/3</f>
        <v>0.66666666666666663</v>
      </c>
      <c r="C17" s="19">
        <v>1</v>
      </c>
      <c r="D17" s="2">
        <f t="shared" si="0"/>
        <v>0.51101375836240226</v>
      </c>
      <c r="E17" s="2">
        <f t="shared" si="1"/>
        <v>0.76652063754360344</v>
      </c>
      <c r="G17" s="20">
        <f t="shared" si="2"/>
        <v>1.2775343959060057</v>
      </c>
      <c r="H17" s="19">
        <f t="shared" si="3"/>
        <v>0.39999999999999997</v>
      </c>
      <c r="I17" s="19">
        <f t="shared" si="4"/>
        <v>0.6</v>
      </c>
    </row>
    <row r="18" spans="1:9" x14ac:dyDescent="0.25">
      <c r="A18">
        <v>13</v>
      </c>
      <c r="B18" s="1">
        <v>1.5</v>
      </c>
      <c r="C18" s="19">
        <v>1</v>
      </c>
      <c r="D18" s="2">
        <f t="shared" si="0"/>
        <v>0.95815079692950422</v>
      </c>
      <c r="E18" s="2">
        <f t="shared" si="1"/>
        <v>0.63876719795300285</v>
      </c>
      <c r="G18" s="20">
        <f t="shared" si="2"/>
        <v>1.596917994882507</v>
      </c>
      <c r="H18" s="19">
        <f t="shared" si="3"/>
        <v>0.6</v>
      </c>
      <c r="I18" s="19">
        <f t="shared" si="4"/>
        <v>0.4</v>
      </c>
    </row>
    <row r="19" spans="1:9" x14ac:dyDescent="0.25">
      <c r="A19">
        <v>14</v>
      </c>
      <c r="B19" s="1">
        <f>2/3</f>
        <v>0.66666666666666663</v>
      </c>
      <c r="C19" s="19">
        <v>1</v>
      </c>
      <c r="D19" s="2">
        <f t="shared" si="0"/>
        <v>0.53230599829416891</v>
      </c>
      <c r="E19" s="2">
        <f t="shared" si="1"/>
        <v>0.79845899744125348</v>
      </c>
      <c r="G19" s="20">
        <f t="shared" si="2"/>
        <v>1.3307649957354224</v>
      </c>
      <c r="H19" s="19">
        <f t="shared" si="3"/>
        <v>0.39999999999999997</v>
      </c>
      <c r="I19" s="19">
        <f t="shared" si="4"/>
        <v>0.60000000000000009</v>
      </c>
    </row>
    <row r="20" spans="1:9" x14ac:dyDescent="0.25">
      <c r="A20">
        <v>15</v>
      </c>
      <c r="B20" s="1">
        <v>1.5</v>
      </c>
      <c r="C20" s="19">
        <v>1</v>
      </c>
      <c r="D20" s="2">
        <f t="shared" si="0"/>
        <v>0.9980737468015668</v>
      </c>
      <c r="E20" s="2">
        <f t="shared" si="1"/>
        <v>0.6653824978677112</v>
      </c>
      <c r="G20" s="20">
        <f t="shared" si="2"/>
        <v>1.663456244669278</v>
      </c>
      <c r="H20" s="19">
        <f t="shared" si="3"/>
        <v>0.6</v>
      </c>
      <c r="I20" s="19">
        <f t="shared" si="4"/>
        <v>0.4</v>
      </c>
    </row>
    <row r="21" spans="1:9" x14ac:dyDescent="0.25">
      <c r="A21">
        <v>16</v>
      </c>
      <c r="B21" s="1">
        <f>2/3</f>
        <v>0.66666666666666663</v>
      </c>
      <c r="C21" s="19">
        <v>1</v>
      </c>
      <c r="D21" s="2">
        <f t="shared" si="0"/>
        <v>0.55448541488975933</v>
      </c>
      <c r="E21" s="2">
        <f t="shared" si="1"/>
        <v>0.831728122334639</v>
      </c>
      <c r="G21" s="20">
        <f t="shared" si="2"/>
        <v>1.3862135372243984</v>
      </c>
      <c r="H21" s="19">
        <f t="shared" si="3"/>
        <v>0.39999999999999997</v>
      </c>
      <c r="I21" s="19">
        <f t="shared" si="4"/>
        <v>0.6</v>
      </c>
    </row>
    <row r="22" spans="1:9" x14ac:dyDescent="0.25">
      <c r="A22">
        <v>17</v>
      </c>
      <c r="B22" s="1">
        <v>1.5</v>
      </c>
      <c r="C22" s="19">
        <v>1</v>
      </c>
      <c r="D22" s="2">
        <f t="shared" si="0"/>
        <v>1.0396601529182989</v>
      </c>
      <c r="E22" s="2">
        <f t="shared" si="1"/>
        <v>0.69310676861219922</v>
      </c>
      <c r="G22" s="20">
        <f t="shared" si="2"/>
        <v>1.7327669215304982</v>
      </c>
      <c r="H22" s="19">
        <f t="shared" si="3"/>
        <v>0.6</v>
      </c>
      <c r="I22" s="19">
        <f t="shared" si="4"/>
        <v>0.39999999999999997</v>
      </c>
    </row>
    <row r="23" spans="1:9" x14ac:dyDescent="0.25">
      <c r="A23">
        <v>18</v>
      </c>
      <c r="B23" s="1">
        <f>2/3</f>
        <v>0.66666666666666663</v>
      </c>
      <c r="C23" s="19">
        <v>1</v>
      </c>
      <c r="D23" s="2">
        <f t="shared" si="0"/>
        <v>0.57758897384349939</v>
      </c>
      <c r="E23" s="2">
        <f t="shared" si="1"/>
        <v>0.86638346076524908</v>
      </c>
      <c r="G23" s="20">
        <f t="shared" si="2"/>
        <v>1.4439724346087486</v>
      </c>
      <c r="H23" s="19">
        <f t="shared" si="3"/>
        <v>0.39999999999999997</v>
      </c>
      <c r="I23" s="19">
        <f t="shared" si="4"/>
        <v>0.6</v>
      </c>
    </row>
    <row r="24" spans="1:9" x14ac:dyDescent="0.25">
      <c r="A24">
        <v>19</v>
      </c>
      <c r="B24" s="1">
        <v>1.5</v>
      </c>
      <c r="C24" s="19">
        <v>1</v>
      </c>
      <c r="D24" s="2">
        <f t="shared" si="0"/>
        <v>1.0829793259565614</v>
      </c>
      <c r="E24" s="2">
        <f t="shared" si="1"/>
        <v>0.72198621730437429</v>
      </c>
      <c r="G24" s="20">
        <f t="shared" si="2"/>
        <v>1.8049655432609357</v>
      </c>
      <c r="H24" s="19">
        <f t="shared" si="3"/>
        <v>0.6</v>
      </c>
      <c r="I24" s="19">
        <f t="shared" si="4"/>
        <v>0.4</v>
      </c>
    </row>
    <row r="25" spans="1:9" x14ac:dyDescent="0.25">
      <c r="A25">
        <v>20</v>
      </c>
      <c r="B25" s="1">
        <f>2/3</f>
        <v>0.66666666666666663</v>
      </c>
      <c r="C25" s="19">
        <v>1</v>
      </c>
      <c r="D25" s="2">
        <f t="shared" si="0"/>
        <v>0.60165518108697857</v>
      </c>
      <c r="E25" s="2">
        <f t="shared" si="1"/>
        <v>0.90248277163046786</v>
      </c>
      <c r="G25" s="20">
        <f t="shared" si="2"/>
        <v>1.5041379527174463</v>
      </c>
      <c r="H25" s="19">
        <f t="shared" si="3"/>
        <v>0.4</v>
      </c>
      <c r="I25" s="19">
        <f t="shared" si="4"/>
        <v>0.60000000000000009</v>
      </c>
    </row>
    <row r="26" spans="1:9" x14ac:dyDescent="0.25">
      <c r="A26">
        <v>21</v>
      </c>
      <c r="B26" s="1">
        <v>1.5</v>
      </c>
      <c r="C26" s="19">
        <v>1</v>
      </c>
      <c r="D26" s="2">
        <f t="shared" ref="D26:D89" si="5">(G25*$H$2)*B26</f>
        <v>1.1281034645380847</v>
      </c>
      <c r="E26" s="2">
        <f t="shared" ref="E26:E89" si="6">(G25*$H$3)*C26</f>
        <v>0.75206897635872316</v>
      </c>
      <c r="G26" s="20">
        <f t="shared" ref="G26:G89" si="7">SUM(D26:E26)</f>
        <v>1.8801724408968079</v>
      </c>
      <c r="H26" s="19">
        <f t="shared" ref="H26:H89" si="8">D26/G26</f>
        <v>0.6</v>
      </c>
      <c r="I26" s="19">
        <f t="shared" ref="I26:I89" si="9">E26/G26</f>
        <v>0.4</v>
      </c>
    </row>
    <row r="27" spans="1:9" x14ac:dyDescent="0.25">
      <c r="A27">
        <v>22</v>
      </c>
      <c r="B27" s="1">
        <f t="shared" ref="B27:B58" si="10">2/3</f>
        <v>0.66666666666666663</v>
      </c>
      <c r="C27" s="19">
        <v>1</v>
      </c>
      <c r="D27" s="2">
        <f t="shared" si="5"/>
        <v>0.62672414696560264</v>
      </c>
      <c r="E27" s="2">
        <f t="shared" si="6"/>
        <v>0.94008622044840395</v>
      </c>
      <c r="G27" s="20">
        <f t="shared" si="7"/>
        <v>1.5668103674140066</v>
      </c>
      <c r="H27" s="19">
        <f t="shared" si="8"/>
        <v>0.4</v>
      </c>
      <c r="I27" s="19">
        <f t="shared" si="9"/>
        <v>0.6</v>
      </c>
    </row>
    <row r="28" spans="1:9" x14ac:dyDescent="0.25">
      <c r="A28">
        <v>23</v>
      </c>
      <c r="B28" s="1">
        <v>1.5</v>
      </c>
      <c r="C28" s="19">
        <v>1</v>
      </c>
      <c r="D28" s="2">
        <f t="shared" si="5"/>
        <v>1.1751077755605048</v>
      </c>
      <c r="E28" s="2">
        <f t="shared" si="6"/>
        <v>0.78340518370700329</v>
      </c>
      <c r="G28" s="20">
        <f t="shared" si="7"/>
        <v>1.9585129592675081</v>
      </c>
      <c r="H28" s="19">
        <f t="shared" si="8"/>
        <v>0.6</v>
      </c>
      <c r="I28" s="19">
        <f t="shared" si="9"/>
        <v>0.4</v>
      </c>
    </row>
    <row r="29" spans="1:9" x14ac:dyDescent="0.25">
      <c r="A29">
        <v>24</v>
      </c>
      <c r="B29" s="1">
        <f t="shared" ref="B29:B60" si="11">2/3</f>
        <v>0.66666666666666663</v>
      </c>
      <c r="C29" s="19">
        <v>1</v>
      </c>
      <c r="D29" s="2">
        <f t="shared" si="5"/>
        <v>0.6528376530891693</v>
      </c>
      <c r="E29" s="2">
        <f t="shared" si="6"/>
        <v>0.97925647963375406</v>
      </c>
      <c r="G29" s="20">
        <f t="shared" si="7"/>
        <v>1.6320941327229233</v>
      </c>
      <c r="H29" s="19">
        <f t="shared" si="8"/>
        <v>0.4</v>
      </c>
      <c r="I29" s="19">
        <f t="shared" si="9"/>
        <v>0.60000000000000009</v>
      </c>
    </row>
    <row r="30" spans="1:9" x14ac:dyDescent="0.25">
      <c r="A30">
        <v>25</v>
      </c>
      <c r="B30" s="1">
        <v>1.5</v>
      </c>
      <c r="C30" s="19">
        <v>1</v>
      </c>
      <c r="D30" s="2">
        <f t="shared" si="5"/>
        <v>1.2240705995421926</v>
      </c>
      <c r="E30" s="2">
        <f t="shared" si="6"/>
        <v>0.81604706636146163</v>
      </c>
      <c r="G30" s="20">
        <f t="shared" si="7"/>
        <v>2.0401176659036544</v>
      </c>
      <c r="H30" s="19">
        <f t="shared" si="8"/>
        <v>0.6</v>
      </c>
      <c r="I30" s="19">
        <f t="shared" si="9"/>
        <v>0.39999999999999991</v>
      </c>
    </row>
    <row r="31" spans="1:9" x14ac:dyDescent="0.25">
      <c r="A31">
        <v>26</v>
      </c>
      <c r="B31" s="1">
        <f t="shared" ref="B31:B62" si="12">2/3</f>
        <v>0.66666666666666663</v>
      </c>
      <c r="C31" s="19">
        <v>1</v>
      </c>
      <c r="D31" s="2">
        <f t="shared" si="5"/>
        <v>0.6800392219678848</v>
      </c>
      <c r="E31" s="2">
        <f t="shared" si="6"/>
        <v>1.0200588329518272</v>
      </c>
      <c r="G31" s="20">
        <f t="shared" si="7"/>
        <v>1.700098054919712</v>
      </c>
      <c r="H31" s="19">
        <f t="shared" si="8"/>
        <v>0.4</v>
      </c>
      <c r="I31" s="19">
        <f t="shared" si="9"/>
        <v>0.6</v>
      </c>
    </row>
    <row r="32" spans="1:9" x14ac:dyDescent="0.25">
      <c r="A32">
        <v>27</v>
      </c>
      <c r="B32" s="1">
        <v>1.5</v>
      </c>
      <c r="C32" s="19">
        <v>1</v>
      </c>
      <c r="D32" s="2">
        <f t="shared" si="5"/>
        <v>1.275073541189784</v>
      </c>
      <c r="E32" s="2">
        <f t="shared" si="6"/>
        <v>0.850049027459856</v>
      </c>
      <c r="G32" s="20">
        <f t="shared" si="7"/>
        <v>2.12512256864964</v>
      </c>
      <c r="H32" s="19">
        <f t="shared" si="8"/>
        <v>0.6</v>
      </c>
      <c r="I32" s="19">
        <f t="shared" si="9"/>
        <v>0.4</v>
      </c>
    </row>
    <row r="33" spans="1:9" x14ac:dyDescent="0.25">
      <c r="A33">
        <v>28</v>
      </c>
      <c r="B33" s="1">
        <f t="shared" ref="B33:B64" si="13">2/3</f>
        <v>0.66666666666666663</v>
      </c>
      <c r="C33" s="19">
        <v>1</v>
      </c>
      <c r="D33" s="2">
        <f t="shared" si="5"/>
        <v>0.70837418954987996</v>
      </c>
      <c r="E33" s="2">
        <f t="shared" si="6"/>
        <v>1.06256128432482</v>
      </c>
      <c r="G33" s="20">
        <f t="shared" si="7"/>
        <v>1.7709354738747001</v>
      </c>
      <c r="H33" s="19">
        <f t="shared" si="8"/>
        <v>0.39999999999999997</v>
      </c>
      <c r="I33" s="19">
        <f t="shared" si="9"/>
        <v>0.6</v>
      </c>
    </row>
    <row r="34" spans="1:9" x14ac:dyDescent="0.25">
      <c r="A34">
        <v>29</v>
      </c>
      <c r="B34" s="1">
        <v>1.5</v>
      </c>
      <c r="C34" s="19">
        <v>1</v>
      </c>
      <c r="D34" s="2">
        <f t="shared" si="5"/>
        <v>1.3282016054060251</v>
      </c>
      <c r="E34" s="2">
        <f t="shared" si="6"/>
        <v>0.88546773693735004</v>
      </c>
      <c r="G34" s="20">
        <f t="shared" si="7"/>
        <v>2.2136693423433753</v>
      </c>
      <c r="H34" s="19">
        <f t="shared" si="8"/>
        <v>0.6</v>
      </c>
      <c r="I34" s="19">
        <f t="shared" si="9"/>
        <v>0.39999999999999997</v>
      </c>
    </row>
    <row r="35" spans="1:9" x14ac:dyDescent="0.25">
      <c r="A35">
        <v>30</v>
      </c>
      <c r="B35" s="1">
        <f t="shared" ref="B35:B66" si="14">2/3</f>
        <v>0.66666666666666663</v>
      </c>
      <c r="C35" s="19">
        <v>1</v>
      </c>
      <c r="D35" s="2">
        <f t="shared" si="5"/>
        <v>0.7378897807811251</v>
      </c>
      <c r="E35" s="2">
        <f t="shared" si="6"/>
        <v>1.1068346711716877</v>
      </c>
      <c r="G35" s="20">
        <f t="shared" si="7"/>
        <v>1.8447244519528128</v>
      </c>
      <c r="H35" s="19">
        <f t="shared" si="8"/>
        <v>0.4</v>
      </c>
      <c r="I35" s="19">
        <f t="shared" si="9"/>
        <v>0.6</v>
      </c>
    </row>
    <row r="36" spans="1:9" x14ac:dyDescent="0.25">
      <c r="A36">
        <v>31</v>
      </c>
      <c r="B36" s="1">
        <v>1.5</v>
      </c>
      <c r="C36" s="19">
        <v>1</v>
      </c>
      <c r="D36" s="2">
        <f t="shared" si="5"/>
        <v>1.3835433389646097</v>
      </c>
      <c r="E36" s="2">
        <f t="shared" si="6"/>
        <v>0.92236222597640638</v>
      </c>
      <c r="G36" s="20">
        <f t="shared" si="7"/>
        <v>2.3059055649410158</v>
      </c>
      <c r="H36" s="19">
        <f t="shared" si="8"/>
        <v>0.60000000000000009</v>
      </c>
      <c r="I36" s="19">
        <f t="shared" si="9"/>
        <v>0.4</v>
      </c>
    </row>
    <row r="37" spans="1:9" x14ac:dyDescent="0.25">
      <c r="A37">
        <v>32</v>
      </c>
      <c r="B37" s="1">
        <f t="shared" ref="B37:B68" si="15">2/3</f>
        <v>0.66666666666666663</v>
      </c>
      <c r="C37" s="19">
        <v>1</v>
      </c>
      <c r="D37" s="2">
        <f t="shared" si="5"/>
        <v>0.76863518831367195</v>
      </c>
      <c r="E37" s="2">
        <f t="shared" si="6"/>
        <v>1.1529527824705079</v>
      </c>
      <c r="G37" s="20">
        <f t="shared" si="7"/>
        <v>1.9215879707841799</v>
      </c>
      <c r="H37" s="19">
        <f t="shared" si="8"/>
        <v>0.4</v>
      </c>
      <c r="I37" s="19">
        <f t="shared" si="9"/>
        <v>0.6</v>
      </c>
    </row>
    <row r="38" spans="1:9" x14ac:dyDescent="0.25">
      <c r="A38">
        <v>33</v>
      </c>
      <c r="B38" s="1">
        <v>1.5</v>
      </c>
      <c r="C38" s="19">
        <v>1</v>
      </c>
      <c r="D38" s="2">
        <f t="shared" si="5"/>
        <v>1.4411909780881349</v>
      </c>
      <c r="E38" s="2">
        <f t="shared" si="6"/>
        <v>0.96079398539208993</v>
      </c>
      <c r="G38" s="20">
        <f t="shared" si="7"/>
        <v>2.4019849634802251</v>
      </c>
      <c r="H38" s="19">
        <f t="shared" si="8"/>
        <v>0.6</v>
      </c>
      <c r="I38" s="19">
        <f t="shared" si="9"/>
        <v>0.39999999999999997</v>
      </c>
    </row>
    <row r="39" spans="1:9" x14ac:dyDescent="0.25">
      <c r="A39">
        <v>34</v>
      </c>
      <c r="B39" s="1">
        <f t="shared" ref="B39:B70" si="16">2/3</f>
        <v>0.66666666666666663</v>
      </c>
      <c r="C39" s="19">
        <v>1</v>
      </c>
      <c r="D39" s="2">
        <f t="shared" si="5"/>
        <v>0.80066165449340831</v>
      </c>
      <c r="E39" s="2">
        <f t="shared" si="6"/>
        <v>1.2009924817401125</v>
      </c>
      <c r="G39" s="20">
        <f t="shared" si="7"/>
        <v>2.0016541362335207</v>
      </c>
      <c r="H39" s="19">
        <f t="shared" si="8"/>
        <v>0.4</v>
      </c>
      <c r="I39" s="19">
        <f t="shared" si="9"/>
        <v>0.60000000000000009</v>
      </c>
    </row>
    <row r="40" spans="1:9" x14ac:dyDescent="0.25">
      <c r="A40">
        <v>35</v>
      </c>
      <c r="B40" s="1">
        <v>1.5</v>
      </c>
      <c r="C40" s="19">
        <v>1</v>
      </c>
      <c r="D40" s="2">
        <f t="shared" si="5"/>
        <v>1.5012406021751405</v>
      </c>
      <c r="E40" s="2">
        <f t="shared" si="6"/>
        <v>1.0008270681167604</v>
      </c>
      <c r="G40" s="20">
        <f t="shared" si="7"/>
        <v>2.5020676702919009</v>
      </c>
      <c r="H40" s="19">
        <f t="shared" si="8"/>
        <v>0.6</v>
      </c>
      <c r="I40" s="19">
        <f t="shared" si="9"/>
        <v>0.4</v>
      </c>
    </row>
    <row r="41" spans="1:9" x14ac:dyDescent="0.25">
      <c r="A41">
        <v>36</v>
      </c>
      <c r="B41" s="1">
        <f t="shared" ref="B41:B72" si="17">2/3</f>
        <v>0.66666666666666663</v>
      </c>
      <c r="C41" s="19">
        <v>1</v>
      </c>
      <c r="D41" s="2">
        <f t="shared" si="5"/>
        <v>0.83402255676396697</v>
      </c>
      <c r="E41" s="2">
        <f t="shared" si="6"/>
        <v>1.2510338351459505</v>
      </c>
      <c r="G41" s="20">
        <f t="shared" si="7"/>
        <v>2.0850563919099177</v>
      </c>
      <c r="H41" s="19">
        <f t="shared" si="8"/>
        <v>0.39999999999999997</v>
      </c>
      <c r="I41" s="19">
        <f t="shared" si="9"/>
        <v>0.6</v>
      </c>
    </row>
    <row r="42" spans="1:9" x14ac:dyDescent="0.25">
      <c r="A42">
        <v>37</v>
      </c>
      <c r="B42" s="1">
        <v>1.5</v>
      </c>
      <c r="C42" s="19">
        <v>1</v>
      </c>
      <c r="D42" s="2">
        <f t="shared" si="5"/>
        <v>1.5637922939324382</v>
      </c>
      <c r="E42" s="2">
        <f t="shared" si="6"/>
        <v>1.0425281959549588</v>
      </c>
      <c r="G42" s="20">
        <f t="shared" si="7"/>
        <v>2.6063204898873971</v>
      </c>
      <c r="H42" s="19">
        <f t="shared" si="8"/>
        <v>0.6</v>
      </c>
      <c r="I42" s="19">
        <f t="shared" si="9"/>
        <v>0.4</v>
      </c>
    </row>
    <row r="43" spans="1:9" x14ac:dyDescent="0.25">
      <c r="A43">
        <v>38</v>
      </c>
      <c r="B43" s="1">
        <f t="shared" ref="B43:B74" si="18">2/3</f>
        <v>0.66666666666666663</v>
      </c>
      <c r="C43" s="19">
        <v>1</v>
      </c>
      <c r="D43" s="2">
        <f t="shared" si="5"/>
        <v>0.86877349662913228</v>
      </c>
      <c r="E43" s="2">
        <f t="shared" si="6"/>
        <v>1.3031602449436985</v>
      </c>
      <c r="G43" s="20">
        <f t="shared" si="7"/>
        <v>2.1719337415728308</v>
      </c>
      <c r="H43" s="19">
        <f t="shared" si="8"/>
        <v>0.39999999999999997</v>
      </c>
      <c r="I43" s="19">
        <f t="shared" si="9"/>
        <v>0.6</v>
      </c>
    </row>
    <row r="44" spans="1:9" x14ac:dyDescent="0.25">
      <c r="A44">
        <v>39</v>
      </c>
      <c r="B44" s="1">
        <v>1.5</v>
      </c>
      <c r="C44" s="19">
        <v>1</v>
      </c>
      <c r="D44" s="2">
        <f t="shared" si="5"/>
        <v>1.6289503061796231</v>
      </c>
      <c r="E44" s="2">
        <f t="shared" si="6"/>
        <v>1.0859668707864154</v>
      </c>
      <c r="G44" s="20">
        <f t="shared" si="7"/>
        <v>2.7149171769660385</v>
      </c>
      <c r="H44" s="19">
        <f t="shared" si="8"/>
        <v>0.6</v>
      </c>
      <c r="I44" s="19">
        <f t="shared" si="9"/>
        <v>0.4</v>
      </c>
    </row>
    <row r="45" spans="1:9" x14ac:dyDescent="0.25">
      <c r="A45">
        <v>40</v>
      </c>
      <c r="B45" s="1">
        <f t="shared" ref="B45:B76" si="19">2/3</f>
        <v>0.66666666666666663</v>
      </c>
      <c r="C45" s="19">
        <v>1</v>
      </c>
      <c r="D45" s="2">
        <f t="shared" si="5"/>
        <v>0.90497239232201276</v>
      </c>
      <c r="E45" s="2">
        <f t="shared" si="6"/>
        <v>1.3574585884830193</v>
      </c>
      <c r="G45" s="20">
        <f t="shared" si="7"/>
        <v>2.262430980805032</v>
      </c>
      <c r="H45" s="19">
        <f t="shared" si="8"/>
        <v>0.39999999999999997</v>
      </c>
      <c r="I45" s="19">
        <f t="shared" si="9"/>
        <v>0.6</v>
      </c>
    </row>
    <row r="46" spans="1:9" x14ac:dyDescent="0.25">
      <c r="A46">
        <v>41</v>
      </c>
      <c r="B46" s="1">
        <v>1.5</v>
      </c>
      <c r="C46" s="19">
        <v>1</v>
      </c>
      <c r="D46" s="2">
        <f t="shared" si="5"/>
        <v>1.696823235603774</v>
      </c>
      <c r="E46" s="2">
        <f t="shared" si="6"/>
        <v>1.131215490402516</v>
      </c>
      <c r="G46" s="20">
        <f t="shared" si="7"/>
        <v>2.82803872600629</v>
      </c>
      <c r="H46" s="19">
        <f t="shared" si="8"/>
        <v>0.6</v>
      </c>
      <c r="I46" s="19">
        <f t="shared" si="9"/>
        <v>0.4</v>
      </c>
    </row>
    <row r="47" spans="1:9" x14ac:dyDescent="0.25">
      <c r="A47">
        <v>42</v>
      </c>
      <c r="B47" s="1">
        <f t="shared" ref="B47:B78" si="20">2/3</f>
        <v>0.66666666666666663</v>
      </c>
      <c r="C47" s="19">
        <v>1</v>
      </c>
      <c r="D47" s="2">
        <f t="shared" si="5"/>
        <v>0.94267957533543001</v>
      </c>
      <c r="E47" s="2">
        <f t="shared" si="6"/>
        <v>1.414019363003145</v>
      </c>
      <c r="G47" s="20">
        <f t="shared" si="7"/>
        <v>2.356698938338575</v>
      </c>
      <c r="H47" s="19">
        <f t="shared" si="8"/>
        <v>0.4</v>
      </c>
      <c r="I47" s="19">
        <f t="shared" si="9"/>
        <v>0.6</v>
      </c>
    </row>
    <row r="48" spans="1:9" x14ac:dyDescent="0.25">
      <c r="A48">
        <v>43</v>
      </c>
      <c r="B48" s="1">
        <v>1.5</v>
      </c>
      <c r="C48" s="19">
        <v>1</v>
      </c>
      <c r="D48" s="2">
        <f t="shared" si="5"/>
        <v>1.7675242037539314</v>
      </c>
      <c r="E48" s="2">
        <f t="shared" si="6"/>
        <v>1.1783494691692875</v>
      </c>
      <c r="G48" s="20">
        <f t="shared" si="7"/>
        <v>2.9458736729232191</v>
      </c>
      <c r="H48" s="19">
        <f t="shared" si="8"/>
        <v>0.6</v>
      </c>
      <c r="I48" s="19">
        <f t="shared" si="9"/>
        <v>0.39999999999999997</v>
      </c>
    </row>
    <row r="49" spans="1:9" x14ac:dyDescent="0.25">
      <c r="A49">
        <v>44</v>
      </c>
      <c r="B49" s="1">
        <f t="shared" ref="B49:B95" si="21">2/3</f>
        <v>0.66666666666666663</v>
      </c>
      <c r="C49" s="19">
        <v>1</v>
      </c>
      <c r="D49" s="2">
        <f t="shared" si="5"/>
        <v>0.98195789097440633</v>
      </c>
      <c r="E49" s="2">
        <f t="shared" si="6"/>
        <v>1.4729368364616096</v>
      </c>
      <c r="G49" s="20">
        <f t="shared" si="7"/>
        <v>2.4548947274360158</v>
      </c>
      <c r="H49" s="19">
        <f t="shared" si="8"/>
        <v>0.4</v>
      </c>
      <c r="I49" s="19">
        <f t="shared" si="9"/>
        <v>0.60000000000000009</v>
      </c>
    </row>
    <row r="50" spans="1:9" x14ac:dyDescent="0.25">
      <c r="A50">
        <v>45</v>
      </c>
      <c r="B50" s="1">
        <v>1.5</v>
      </c>
      <c r="C50" s="19">
        <v>1</v>
      </c>
      <c r="D50" s="2">
        <f t="shared" si="5"/>
        <v>1.8411710455770118</v>
      </c>
      <c r="E50" s="2">
        <f t="shared" si="6"/>
        <v>1.2274473637180079</v>
      </c>
      <c r="G50" s="20">
        <f t="shared" si="7"/>
        <v>3.0686184092950199</v>
      </c>
      <c r="H50" s="19">
        <f t="shared" si="8"/>
        <v>0.6</v>
      </c>
      <c r="I50" s="19">
        <f t="shared" si="9"/>
        <v>0.39999999999999997</v>
      </c>
    </row>
    <row r="51" spans="1:9" x14ac:dyDescent="0.25">
      <c r="A51">
        <v>46</v>
      </c>
      <c r="B51" s="1">
        <f t="shared" ref="B51:B95" si="22">2/3</f>
        <v>0.66666666666666663</v>
      </c>
      <c r="C51" s="19">
        <v>1</v>
      </c>
      <c r="D51" s="2">
        <f t="shared" si="5"/>
        <v>1.0228728030983398</v>
      </c>
      <c r="E51" s="2">
        <f t="shared" si="6"/>
        <v>1.53430920464751</v>
      </c>
      <c r="G51" s="20">
        <f t="shared" si="7"/>
        <v>2.5571820077458498</v>
      </c>
      <c r="H51" s="19">
        <f t="shared" si="8"/>
        <v>0.39999999999999997</v>
      </c>
      <c r="I51" s="19">
        <f t="shared" si="9"/>
        <v>0.60000000000000009</v>
      </c>
    </row>
    <row r="52" spans="1:9" x14ac:dyDescent="0.25">
      <c r="A52">
        <v>47</v>
      </c>
      <c r="B52" s="1">
        <v>1.5</v>
      </c>
      <c r="C52" s="19">
        <v>1</v>
      </c>
      <c r="D52" s="2">
        <f t="shared" si="5"/>
        <v>1.9178865058093875</v>
      </c>
      <c r="E52" s="2">
        <f t="shared" si="6"/>
        <v>1.2785910038729249</v>
      </c>
      <c r="G52" s="20">
        <f t="shared" si="7"/>
        <v>3.1964775096823121</v>
      </c>
      <c r="H52" s="19">
        <f t="shared" si="8"/>
        <v>0.60000000000000009</v>
      </c>
      <c r="I52" s="19">
        <f t="shared" si="9"/>
        <v>0.4</v>
      </c>
    </row>
    <row r="53" spans="1:9" x14ac:dyDescent="0.25">
      <c r="A53">
        <v>48</v>
      </c>
      <c r="B53" s="1">
        <f t="shared" ref="B53:B95" si="23">2/3</f>
        <v>0.66666666666666663</v>
      </c>
      <c r="C53" s="19">
        <v>1</v>
      </c>
      <c r="D53" s="2">
        <f t="shared" si="5"/>
        <v>1.0654925032274374</v>
      </c>
      <c r="E53" s="2">
        <f t="shared" si="6"/>
        <v>1.5982387548411561</v>
      </c>
      <c r="G53" s="20">
        <f t="shared" si="7"/>
        <v>2.6637312580685935</v>
      </c>
      <c r="H53" s="19">
        <f t="shared" si="8"/>
        <v>0.4</v>
      </c>
      <c r="I53" s="19">
        <f t="shared" si="9"/>
        <v>0.6</v>
      </c>
    </row>
    <row r="54" spans="1:9" x14ac:dyDescent="0.25">
      <c r="A54">
        <v>49</v>
      </c>
      <c r="B54" s="1">
        <v>1.5</v>
      </c>
      <c r="C54" s="19">
        <v>1</v>
      </c>
      <c r="D54" s="2">
        <f t="shared" si="5"/>
        <v>1.9977984435514451</v>
      </c>
      <c r="E54" s="2">
        <f t="shared" si="6"/>
        <v>1.3318656290342967</v>
      </c>
      <c r="G54" s="20">
        <f t="shared" si="7"/>
        <v>3.329664072585742</v>
      </c>
      <c r="H54" s="19">
        <f t="shared" si="8"/>
        <v>0.6</v>
      </c>
      <c r="I54" s="19">
        <f t="shared" si="9"/>
        <v>0.39999999999999997</v>
      </c>
    </row>
    <row r="55" spans="1:9" x14ac:dyDescent="0.25">
      <c r="A55">
        <v>50</v>
      </c>
      <c r="B55" s="1">
        <f t="shared" ref="B55:B95" si="24">2/3</f>
        <v>0.66666666666666663</v>
      </c>
      <c r="C55" s="19">
        <v>1</v>
      </c>
      <c r="D55" s="2">
        <f t="shared" si="5"/>
        <v>1.1098880241952473</v>
      </c>
      <c r="E55" s="2">
        <f t="shared" si="6"/>
        <v>1.664832036292871</v>
      </c>
      <c r="G55" s="20">
        <f t="shared" si="7"/>
        <v>2.7747200604881184</v>
      </c>
      <c r="H55" s="19">
        <f t="shared" si="8"/>
        <v>0.4</v>
      </c>
      <c r="I55" s="19">
        <f t="shared" si="9"/>
        <v>0.6</v>
      </c>
    </row>
    <row r="56" spans="1:9" x14ac:dyDescent="0.25">
      <c r="A56">
        <v>51</v>
      </c>
      <c r="B56" s="1">
        <v>1.5</v>
      </c>
      <c r="C56" s="19">
        <v>1</v>
      </c>
      <c r="D56" s="2">
        <f t="shared" si="5"/>
        <v>2.0810400453660889</v>
      </c>
      <c r="E56" s="2">
        <f t="shared" si="6"/>
        <v>1.3873600302440592</v>
      </c>
      <c r="G56" s="20">
        <f t="shared" si="7"/>
        <v>3.4684000756101483</v>
      </c>
      <c r="H56" s="19">
        <f t="shared" si="8"/>
        <v>0.6</v>
      </c>
      <c r="I56" s="19">
        <f t="shared" si="9"/>
        <v>0.39999999999999997</v>
      </c>
    </row>
    <row r="57" spans="1:9" x14ac:dyDescent="0.25">
      <c r="A57">
        <v>52</v>
      </c>
      <c r="B57" s="1">
        <f t="shared" ref="B57:B95" si="25">2/3</f>
        <v>0.66666666666666663</v>
      </c>
      <c r="C57" s="19">
        <v>1</v>
      </c>
      <c r="D57" s="2">
        <f t="shared" si="5"/>
        <v>1.1561333585367159</v>
      </c>
      <c r="E57" s="2">
        <f t="shared" si="6"/>
        <v>1.7342000378050741</v>
      </c>
      <c r="G57" s="20">
        <f t="shared" si="7"/>
        <v>2.8903333963417901</v>
      </c>
      <c r="H57" s="19">
        <f t="shared" si="8"/>
        <v>0.39999999999999997</v>
      </c>
      <c r="I57" s="19">
        <f t="shared" si="9"/>
        <v>0.6</v>
      </c>
    </row>
    <row r="58" spans="1:9" x14ac:dyDescent="0.25">
      <c r="A58">
        <v>53</v>
      </c>
      <c r="B58" s="1">
        <v>1.5</v>
      </c>
      <c r="C58" s="19">
        <v>1</v>
      </c>
      <c r="D58" s="2">
        <f t="shared" si="5"/>
        <v>2.1677500472563427</v>
      </c>
      <c r="E58" s="2">
        <f t="shared" si="6"/>
        <v>1.445166698170895</v>
      </c>
      <c r="G58" s="20">
        <f t="shared" si="7"/>
        <v>3.6129167454272375</v>
      </c>
      <c r="H58" s="19">
        <f t="shared" si="8"/>
        <v>0.60000000000000009</v>
      </c>
      <c r="I58" s="19">
        <f t="shared" si="9"/>
        <v>0.4</v>
      </c>
    </row>
    <row r="59" spans="1:9" x14ac:dyDescent="0.25">
      <c r="A59">
        <v>54</v>
      </c>
      <c r="B59" s="1">
        <f t="shared" ref="B59:B95" si="26">2/3</f>
        <v>0.66666666666666663</v>
      </c>
      <c r="C59" s="19">
        <v>1</v>
      </c>
      <c r="D59" s="2">
        <f t="shared" si="5"/>
        <v>1.2043055818090791</v>
      </c>
      <c r="E59" s="2">
        <f t="shared" si="6"/>
        <v>1.8064583727136188</v>
      </c>
      <c r="G59" s="20">
        <f t="shared" si="7"/>
        <v>3.0107639545226981</v>
      </c>
      <c r="H59" s="19">
        <f t="shared" si="8"/>
        <v>0.39999999999999997</v>
      </c>
      <c r="I59" s="19">
        <f t="shared" si="9"/>
        <v>0.6</v>
      </c>
    </row>
    <row r="60" spans="1:9" x14ac:dyDescent="0.25">
      <c r="A60">
        <v>55</v>
      </c>
      <c r="B60" s="1">
        <v>1.5</v>
      </c>
      <c r="C60" s="19">
        <v>1</v>
      </c>
      <c r="D60" s="2">
        <f t="shared" si="5"/>
        <v>2.2580729658920236</v>
      </c>
      <c r="E60" s="2">
        <f t="shared" si="6"/>
        <v>1.505381977261349</v>
      </c>
      <c r="G60" s="20">
        <f t="shared" si="7"/>
        <v>3.7634549431533726</v>
      </c>
      <c r="H60" s="19">
        <f t="shared" si="8"/>
        <v>0.6</v>
      </c>
      <c r="I60" s="19">
        <f t="shared" si="9"/>
        <v>0.4</v>
      </c>
    </row>
    <row r="61" spans="1:9" x14ac:dyDescent="0.25">
      <c r="A61">
        <v>56</v>
      </c>
      <c r="B61" s="1">
        <f t="shared" ref="B61:B95" si="27">2/3</f>
        <v>0.66666666666666663</v>
      </c>
      <c r="C61" s="19">
        <v>1</v>
      </c>
      <c r="D61" s="2">
        <f t="shared" si="5"/>
        <v>1.254484981051124</v>
      </c>
      <c r="E61" s="2">
        <f t="shared" si="6"/>
        <v>1.8817274715766863</v>
      </c>
      <c r="G61" s="20">
        <f t="shared" si="7"/>
        <v>3.1362124526278103</v>
      </c>
      <c r="H61" s="19">
        <f t="shared" si="8"/>
        <v>0.39999999999999997</v>
      </c>
      <c r="I61" s="19">
        <f t="shared" si="9"/>
        <v>0.6</v>
      </c>
    </row>
    <row r="62" spans="1:9" x14ac:dyDescent="0.25">
      <c r="A62">
        <v>57</v>
      </c>
      <c r="B62" s="1">
        <v>1.5</v>
      </c>
      <c r="C62" s="19">
        <v>1</v>
      </c>
      <c r="D62" s="2">
        <f t="shared" si="5"/>
        <v>2.352159339470858</v>
      </c>
      <c r="E62" s="2">
        <f t="shared" si="6"/>
        <v>1.5681062263139052</v>
      </c>
      <c r="G62" s="20">
        <f t="shared" si="7"/>
        <v>3.9202655657847632</v>
      </c>
      <c r="H62" s="19">
        <f t="shared" si="8"/>
        <v>0.6</v>
      </c>
      <c r="I62" s="19">
        <f t="shared" si="9"/>
        <v>0.39999999999999997</v>
      </c>
    </row>
    <row r="63" spans="1:9" x14ac:dyDescent="0.25">
      <c r="A63">
        <v>58</v>
      </c>
      <c r="B63" s="1">
        <f t="shared" ref="B63:B95" si="28">2/3</f>
        <v>0.66666666666666663</v>
      </c>
      <c r="C63" s="19">
        <v>1</v>
      </c>
      <c r="D63" s="2">
        <f t="shared" si="5"/>
        <v>1.3067551885949209</v>
      </c>
      <c r="E63" s="2">
        <f t="shared" si="6"/>
        <v>1.9601327828923816</v>
      </c>
      <c r="G63" s="20">
        <f t="shared" si="7"/>
        <v>3.2668879714873027</v>
      </c>
      <c r="H63" s="19">
        <f t="shared" si="8"/>
        <v>0.39999999999999997</v>
      </c>
      <c r="I63" s="19">
        <f t="shared" si="9"/>
        <v>0.6</v>
      </c>
    </row>
    <row r="64" spans="1:9" x14ac:dyDescent="0.25">
      <c r="A64">
        <v>59</v>
      </c>
      <c r="B64" s="1">
        <v>1.5</v>
      </c>
      <c r="C64" s="19">
        <v>1</v>
      </c>
      <c r="D64" s="2">
        <f t="shared" si="5"/>
        <v>2.4501659786154768</v>
      </c>
      <c r="E64" s="2">
        <f t="shared" si="6"/>
        <v>1.6334439857436513</v>
      </c>
      <c r="G64" s="20">
        <f t="shared" si="7"/>
        <v>4.0836099643591286</v>
      </c>
      <c r="H64" s="19">
        <f t="shared" si="8"/>
        <v>0.59999999999999987</v>
      </c>
      <c r="I64" s="19">
        <f t="shared" si="9"/>
        <v>0.39999999999999997</v>
      </c>
    </row>
    <row r="65" spans="1:9" x14ac:dyDescent="0.25">
      <c r="A65">
        <v>60</v>
      </c>
      <c r="B65" s="1">
        <f t="shared" ref="B65:B95" si="29">2/3</f>
        <v>0.66666666666666663</v>
      </c>
      <c r="C65" s="19">
        <v>1</v>
      </c>
      <c r="D65" s="2">
        <f t="shared" si="5"/>
        <v>1.3612033214530428</v>
      </c>
      <c r="E65" s="2">
        <f t="shared" si="6"/>
        <v>2.0418049821795643</v>
      </c>
      <c r="G65" s="20">
        <f t="shared" si="7"/>
        <v>3.4030083036326069</v>
      </c>
      <c r="H65" s="19">
        <f t="shared" si="8"/>
        <v>0.4</v>
      </c>
      <c r="I65" s="19">
        <f t="shared" si="9"/>
        <v>0.60000000000000009</v>
      </c>
    </row>
    <row r="66" spans="1:9" x14ac:dyDescent="0.25">
      <c r="A66">
        <v>61</v>
      </c>
      <c r="B66" s="1">
        <v>1.5</v>
      </c>
      <c r="C66" s="19">
        <v>1</v>
      </c>
      <c r="D66" s="2">
        <f t="shared" si="5"/>
        <v>2.5522562277244552</v>
      </c>
      <c r="E66" s="2">
        <f t="shared" si="6"/>
        <v>1.7015041518163034</v>
      </c>
      <c r="G66" s="20">
        <f t="shared" si="7"/>
        <v>4.2537603795407586</v>
      </c>
      <c r="H66" s="19">
        <f t="shared" si="8"/>
        <v>0.6</v>
      </c>
      <c r="I66" s="19">
        <f t="shared" si="9"/>
        <v>0.4</v>
      </c>
    </row>
    <row r="67" spans="1:9" x14ac:dyDescent="0.25">
      <c r="A67">
        <v>62</v>
      </c>
      <c r="B67" s="1">
        <f t="shared" ref="B67:B95" si="30">2/3</f>
        <v>0.66666666666666663</v>
      </c>
      <c r="C67" s="19">
        <v>1</v>
      </c>
      <c r="D67" s="2">
        <f t="shared" si="5"/>
        <v>1.4179201265135861</v>
      </c>
      <c r="E67" s="2">
        <f t="shared" si="6"/>
        <v>2.1268801897703793</v>
      </c>
      <c r="G67" s="20">
        <f t="shared" si="7"/>
        <v>3.5448003162839656</v>
      </c>
      <c r="H67" s="19">
        <f t="shared" si="8"/>
        <v>0.39999999999999997</v>
      </c>
      <c r="I67" s="19">
        <f t="shared" si="9"/>
        <v>0.6</v>
      </c>
    </row>
    <row r="68" spans="1:9" x14ac:dyDescent="0.25">
      <c r="A68">
        <v>63</v>
      </c>
      <c r="B68" s="1">
        <v>1.5</v>
      </c>
      <c r="C68" s="19">
        <v>1</v>
      </c>
      <c r="D68" s="2">
        <f t="shared" si="5"/>
        <v>2.6586002372129744</v>
      </c>
      <c r="E68" s="2">
        <f t="shared" si="6"/>
        <v>1.7724001581419828</v>
      </c>
      <c r="G68" s="20">
        <f t="shared" si="7"/>
        <v>4.4310003953549568</v>
      </c>
      <c r="H68" s="19">
        <f t="shared" si="8"/>
        <v>0.60000000000000009</v>
      </c>
      <c r="I68" s="19">
        <f t="shared" si="9"/>
        <v>0.4</v>
      </c>
    </row>
    <row r="69" spans="1:9" x14ac:dyDescent="0.25">
      <c r="A69">
        <v>64</v>
      </c>
      <c r="B69" s="1">
        <f t="shared" ref="B69:B95" si="31">2/3</f>
        <v>0.66666666666666663</v>
      </c>
      <c r="C69" s="19">
        <v>1</v>
      </c>
      <c r="D69" s="2">
        <f t="shared" si="5"/>
        <v>1.4770001317849855</v>
      </c>
      <c r="E69" s="2">
        <f t="shared" si="6"/>
        <v>2.2155001976774784</v>
      </c>
      <c r="G69" s="20">
        <f t="shared" si="7"/>
        <v>3.6925003294624639</v>
      </c>
      <c r="H69" s="19">
        <f t="shared" si="8"/>
        <v>0.39999999999999997</v>
      </c>
      <c r="I69" s="19">
        <f t="shared" si="9"/>
        <v>0.6</v>
      </c>
    </row>
    <row r="70" spans="1:9" x14ac:dyDescent="0.25">
      <c r="A70">
        <v>65</v>
      </c>
      <c r="B70" s="1">
        <v>1.5</v>
      </c>
      <c r="C70" s="19">
        <v>1</v>
      </c>
      <c r="D70" s="2">
        <f t="shared" si="5"/>
        <v>2.769375247096848</v>
      </c>
      <c r="E70" s="2">
        <f t="shared" si="6"/>
        <v>1.8462501647312319</v>
      </c>
      <c r="G70" s="20">
        <f t="shared" si="7"/>
        <v>4.6156254118280797</v>
      </c>
      <c r="H70" s="19">
        <f t="shared" si="8"/>
        <v>0.60000000000000009</v>
      </c>
      <c r="I70" s="19">
        <f t="shared" si="9"/>
        <v>0.4</v>
      </c>
    </row>
    <row r="71" spans="1:9" x14ac:dyDescent="0.25">
      <c r="A71">
        <v>66</v>
      </c>
      <c r="B71" s="1">
        <f t="shared" ref="B71:B95" si="32">2/3</f>
        <v>0.66666666666666663</v>
      </c>
      <c r="C71" s="19">
        <v>1</v>
      </c>
      <c r="D71" s="2">
        <f t="shared" si="5"/>
        <v>1.5385418039426932</v>
      </c>
      <c r="E71" s="2">
        <f t="shared" si="6"/>
        <v>2.3078127059140399</v>
      </c>
      <c r="G71" s="20">
        <f t="shared" si="7"/>
        <v>3.8463545098567331</v>
      </c>
      <c r="H71" s="19">
        <f t="shared" si="8"/>
        <v>0.4</v>
      </c>
      <c r="I71" s="19">
        <f t="shared" si="9"/>
        <v>0.6</v>
      </c>
    </row>
    <row r="72" spans="1:9" x14ac:dyDescent="0.25">
      <c r="A72">
        <v>67</v>
      </c>
      <c r="B72" s="1">
        <v>1.5</v>
      </c>
      <c r="C72" s="19">
        <v>1</v>
      </c>
      <c r="D72" s="2">
        <f t="shared" si="5"/>
        <v>2.8847658823925499</v>
      </c>
      <c r="E72" s="2">
        <f t="shared" si="6"/>
        <v>1.9231772549283666</v>
      </c>
      <c r="G72" s="20">
        <f t="shared" si="7"/>
        <v>4.8079431373209163</v>
      </c>
      <c r="H72" s="19">
        <f t="shared" si="8"/>
        <v>0.60000000000000009</v>
      </c>
      <c r="I72" s="19">
        <f t="shared" si="9"/>
        <v>0.4</v>
      </c>
    </row>
    <row r="73" spans="1:9" x14ac:dyDescent="0.25">
      <c r="A73">
        <v>68</v>
      </c>
      <c r="B73" s="1">
        <f t="shared" ref="B73:B95" si="33">2/3</f>
        <v>0.66666666666666663</v>
      </c>
      <c r="C73" s="19">
        <v>1</v>
      </c>
      <c r="D73" s="2">
        <f t="shared" si="5"/>
        <v>1.6026477124403053</v>
      </c>
      <c r="E73" s="2">
        <f t="shared" si="6"/>
        <v>2.4039715686604581</v>
      </c>
      <c r="G73" s="20">
        <f t="shared" si="7"/>
        <v>4.0066192811007637</v>
      </c>
      <c r="H73" s="19">
        <f t="shared" si="8"/>
        <v>0.39999999999999997</v>
      </c>
      <c r="I73" s="19">
        <f t="shared" si="9"/>
        <v>0.6</v>
      </c>
    </row>
    <row r="74" spans="1:9" x14ac:dyDescent="0.25">
      <c r="A74">
        <v>69</v>
      </c>
      <c r="B74" s="1">
        <v>1.5</v>
      </c>
      <c r="C74" s="19">
        <v>1</v>
      </c>
      <c r="D74" s="2">
        <f t="shared" si="5"/>
        <v>3.0049644608255726</v>
      </c>
      <c r="E74" s="2">
        <f t="shared" si="6"/>
        <v>2.0033096405503819</v>
      </c>
      <c r="G74" s="20">
        <f t="shared" si="7"/>
        <v>5.0082741013759549</v>
      </c>
      <c r="H74" s="19">
        <f t="shared" si="8"/>
        <v>0.6</v>
      </c>
      <c r="I74" s="19">
        <f t="shared" si="9"/>
        <v>0.39999999999999997</v>
      </c>
    </row>
    <row r="75" spans="1:9" x14ac:dyDescent="0.25">
      <c r="A75">
        <v>70</v>
      </c>
      <c r="B75" s="1">
        <f t="shared" ref="B75:B95" si="34">2/3</f>
        <v>0.66666666666666663</v>
      </c>
      <c r="C75" s="19">
        <v>1</v>
      </c>
      <c r="D75" s="2">
        <f t="shared" si="5"/>
        <v>1.6694247004586515</v>
      </c>
      <c r="E75" s="2">
        <f t="shared" si="6"/>
        <v>2.5041370506879774</v>
      </c>
      <c r="G75" s="20">
        <f t="shared" si="7"/>
        <v>4.1735617511466288</v>
      </c>
      <c r="H75" s="19">
        <f t="shared" si="8"/>
        <v>0.4</v>
      </c>
      <c r="I75" s="19">
        <f t="shared" si="9"/>
        <v>0.60000000000000009</v>
      </c>
    </row>
    <row r="76" spans="1:9" x14ac:dyDescent="0.25">
      <c r="A76">
        <v>71</v>
      </c>
      <c r="B76" s="1">
        <v>1.5</v>
      </c>
      <c r="C76" s="19">
        <v>1</v>
      </c>
      <c r="D76" s="2">
        <f t="shared" si="5"/>
        <v>3.1301713133599716</v>
      </c>
      <c r="E76" s="2">
        <f t="shared" si="6"/>
        <v>2.0867808755733144</v>
      </c>
      <c r="G76" s="20">
        <f t="shared" si="7"/>
        <v>5.2169521889332859</v>
      </c>
      <c r="H76" s="19">
        <f t="shared" si="8"/>
        <v>0.6</v>
      </c>
      <c r="I76" s="19">
        <f t="shared" si="9"/>
        <v>0.4</v>
      </c>
    </row>
    <row r="77" spans="1:9" x14ac:dyDescent="0.25">
      <c r="A77">
        <v>72</v>
      </c>
      <c r="B77" s="1">
        <f t="shared" ref="B77:B95" si="35">2/3</f>
        <v>0.66666666666666663</v>
      </c>
      <c r="C77" s="19">
        <v>1</v>
      </c>
      <c r="D77" s="2">
        <f t="shared" si="5"/>
        <v>1.738984062977762</v>
      </c>
      <c r="E77" s="2">
        <f t="shared" si="6"/>
        <v>2.608476094466643</v>
      </c>
      <c r="G77" s="20">
        <f t="shared" si="7"/>
        <v>4.3474601574444049</v>
      </c>
      <c r="H77" s="19">
        <f t="shared" si="8"/>
        <v>0.4</v>
      </c>
      <c r="I77" s="19">
        <f t="shared" si="9"/>
        <v>0.6</v>
      </c>
    </row>
    <row r="78" spans="1:9" x14ac:dyDescent="0.25">
      <c r="A78">
        <v>73</v>
      </c>
      <c r="B78" s="1">
        <v>1.5</v>
      </c>
      <c r="C78" s="19">
        <v>1</v>
      </c>
      <c r="D78" s="2">
        <f t="shared" si="5"/>
        <v>3.2605951180833035</v>
      </c>
      <c r="E78" s="2">
        <f t="shared" si="6"/>
        <v>2.1737300787222025</v>
      </c>
      <c r="G78" s="20">
        <f t="shared" si="7"/>
        <v>5.4343251968055064</v>
      </c>
      <c r="H78" s="19">
        <f t="shared" si="8"/>
        <v>0.6</v>
      </c>
      <c r="I78" s="19">
        <f t="shared" si="9"/>
        <v>0.39999999999999997</v>
      </c>
    </row>
    <row r="79" spans="1:9" x14ac:dyDescent="0.25">
      <c r="A79">
        <v>74</v>
      </c>
      <c r="B79" s="1">
        <f t="shared" ref="B79:B95" si="36">2/3</f>
        <v>0.66666666666666663</v>
      </c>
      <c r="C79" s="19">
        <v>1</v>
      </c>
      <c r="D79" s="2">
        <f t="shared" si="5"/>
        <v>1.8114417322685021</v>
      </c>
      <c r="E79" s="2">
        <f t="shared" si="6"/>
        <v>2.7171625984027532</v>
      </c>
      <c r="G79" s="20">
        <f t="shared" si="7"/>
        <v>4.5286043306712553</v>
      </c>
      <c r="H79" s="19">
        <f t="shared" si="8"/>
        <v>0.4</v>
      </c>
      <c r="I79" s="19">
        <f t="shared" si="9"/>
        <v>0.6</v>
      </c>
    </row>
    <row r="80" spans="1:9" x14ac:dyDescent="0.25">
      <c r="A80">
        <v>75</v>
      </c>
      <c r="B80" s="1">
        <v>1.5</v>
      </c>
      <c r="C80" s="19">
        <v>1</v>
      </c>
      <c r="D80" s="2">
        <f t="shared" si="5"/>
        <v>3.3964532480034415</v>
      </c>
      <c r="E80" s="2">
        <f t="shared" si="6"/>
        <v>2.2643021653356277</v>
      </c>
      <c r="G80" s="20">
        <f t="shared" si="7"/>
        <v>5.6607554133390696</v>
      </c>
      <c r="H80" s="19">
        <f t="shared" si="8"/>
        <v>0.6</v>
      </c>
      <c r="I80" s="19">
        <f t="shared" si="9"/>
        <v>0.39999999999999997</v>
      </c>
    </row>
    <row r="81" spans="1:9" x14ac:dyDescent="0.25">
      <c r="A81">
        <v>76</v>
      </c>
      <c r="B81" s="1">
        <f t="shared" ref="B81:B95" si="37">2/3</f>
        <v>0.66666666666666663</v>
      </c>
      <c r="C81" s="19">
        <v>1</v>
      </c>
      <c r="D81" s="2">
        <f t="shared" si="5"/>
        <v>1.8869184711130231</v>
      </c>
      <c r="E81" s="2">
        <f t="shared" si="6"/>
        <v>2.8303777066695348</v>
      </c>
      <c r="G81" s="20">
        <f t="shared" si="7"/>
        <v>4.7172961777825577</v>
      </c>
      <c r="H81" s="19">
        <f t="shared" si="8"/>
        <v>0.4</v>
      </c>
      <c r="I81" s="19">
        <f t="shared" si="9"/>
        <v>0.60000000000000009</v>
      </c>
    </row>
    <row r="82" spans="1:9" x14ac:dyDescent="0.25">
      <c r="A82">
        <v>77</v>
      </c>
      <c r="B82" s="1">
        <v>1.5</v>
      </c>
      <c r="C82" s="19">
        <v>1</v>
      </c>
      <c r="D82" s="2">
        <f t="shared" si="5"/>
        <v>3.5379721333369183</v>
      </c>
      <c r="E82" s="2">
        <f t="shared" si="6"/>
        <v>2.3586480888912789</v>
      </c>
      <c r="G82" s="20">
        <f t="shared" si="7"/>
        <v>5.8966202222281972</v>
      </c>
      <c r="H82" s="19">
        <f t="shared" si="8"/>
        <v>0.6</v>
      </c>
      <c r="I82" s="19">
        <f t="shared" si="9"/>
        <v>0.4</v>
      </c>
    </row>
    <row r="83" spans="1:9" x14ac:dyDescent="0.25">
      <c r="A83">
        <v>78</v>
      </c>
      <c r="B83" s="1">
        <f t="shared" ref="B83:B95" si="38">2/3</f>
        <v>0.66666666666666663</v>
      </c>
      <c r="C83" s="19">
        <v>1</v>
      </c>
      <c r="D83" s="2">
        <f t="shared" si="5"/>
        <v>1.9655400740760656</v>
      </c>
      <c r="E83" s="2">
        <f t="shared" si="6"/>
        <v>2.9483101111140986</v>
      </c>
      <c r="G83" s="20">
        <f t="shared" si="7"/>
        <v>4.9138501851901637</v>
      </c>
      <c r="H83" s="19">
        <f t="shared" si="8"/>
        <v>0.4</v>
      </c>
      <c r="I83" s="19">
        <f t="shared" si="9"/>
        <v>0.60000000000000009</v>
      </c>
    </row>
    <row r="84" spans="1:9" x14ac:dyDescent="0.25">
      <c r="A84">
        <v>79</v>
      </c>
      <c r="B84" s="1">
        <v>1.5</v>
      </c>
      <c r="C84" s="19">
        <v>1</v>
      </c>
      <c r="D84" s="2">
        <f t="shared" si="5"/>
        <v>3.6853876388926228</v>
      </c>
      <c r="E84" s="2">
        <f t="shared" si="6"/>
        <v>2.4569250925950818</v>
      </c>
      <c r="G84" s="20">
        <f t="shared" si="7"/>
        <v>6.1423127314877046</v>
      </c>
      <c r="H84" s="19">
        <f t="shared" si="8"/>
        <v>0.6</v>
      </c>
      <c r="I84" s="19">
        <f t="shared" si="9"/>
        <v>0.4</v>
      </c>
    </row>
    <row r="85" spans="1:9" x14ac:dyDescent="0.25">
      <c r="A85">
        <v>80</v>
      </c>
      <c r="B85" s="1">
        <f t="shared" ref="B85:B95" si="39">2/3</f>
        <v>0.66666666666666663</v>
      </c>
      <c r="C85" s="19">
        <v>1</v>
      </c>
      <c r="D85" s="2">
        <f t="shared" si="5"/>
        <v>2.0474375771625679</v>
      </c>
      <c r="E85" s="2">
        <f t="shared" si="6"/>
        <v>3.0711563657438523</v>
      </c>
      <c r="G85" s="20">
        <f t="shared" si="7"/>
        <v>5.1185939429064202</v>
      </c>
      <c r="H85" s="19">
        <f t="shared" si="8"/>
        <v>0.39999999999999997</v>
      </c>
      <c r="I85" s="19">
        <f t="shared" si="9"/>
        <v>0.60000000000000009</v>
      </c>
    </row>
    <row r="86" spans="1:9" x14ac:dyDescent="0.25">
      <c r="A86">
        <v>81</v>
      </c>
      <c r="B86" s="1">
        <v>1.5</v>
      </c>
      <c r="C86" s="19">
        <v>1</v>
      </c>
      <c r="D86" s="2">
        <f t="shared" si="5"/>
        <v>3.8389454571798152</v>
      </c>
      <c r="E86" s="2">
        <f t="shared" si="6"/>
        <v>2.5592969714532101</v>
      </c>
      <c r="G86" s="20">
        <f t="shared" si="7"/>
        <v>6.3982424286330257</v>
      </c>
      <c r="H86" s="19">
        <f t="shared" si="8"/>
        <v>0.6</v>
      </c>
      <c r="I86" s="19">
        <f t="shared" si="9"/>
        <v>0.39999999999999997</v>
      </c>
    </row>
    <row r="87" spans="1:9" x14ac:dyDescent="0.25">
      <c r="A87">
        <v>82</v>
      </c>
      <c r="B87" s="1">
        <f t="shared" ref="B87:B95" si="40">2/3</f>
        <v>0.66666666666666663</v>
      </c>
      <c r="C87" s="19">
        <v>1</v>
      </c>
      <c r="D87" s="2">
        <f t="shared" si="5"/>
        <v>2.1327474762110086</v>
      </c>
      <c r="E87" s="2">
        <f t="shared" si="6"/>
        <v>3.1991212143165129</v>
      </c>
      <c r="G87" s="20">
        <f t="shared" si="7"/>
        <v>5.3318686905275214</v>
      </c>
      <c r="H87" s="19">
        <f t="shared" si="8"/>
        <v>0.4</v>
      </c>
      <c r="I87" s="19">
        <f t="shared" si="9"/>
        <v>0.6</v>
      </c>
    </row>
    <row r="88" spans="1:9" x14ac:dyDescent="0.25">
      <c r="A88">
        <v>83</v>
      </c>
      <c r="B88" s="1">
        <v>1.5</v>
      </c>
      <c r="C88" s="19">
        <v>1</v>
      </c>
      <c r="D88" s="2">
        <f t="shared" si="5"/>
        <v>3.9989015178956411</v>
      </c>
      <c r="E88" s="2">
        <f t="shared" si="6"/>
        <v>2.6659343452637607</v>
      </c>
      <c r="G88" s="20">
        <f t="shared" si="7"/>
        <v>6.6648358631594018</v>
      </c>
      <c r="H88" s="19">
        <f t="shared" si="8"/>
        <v>0.6</v>
      </c>
      <c r="I88" s="19">
        <f t="shared" si="9"/>
        <v>0.4</v>
      </c>
    </row>
    <row r="89" spans="1:9" x14ac:dyDescent="0.25">
      <c r="A89">
        <v>84</v>
      </c>
      <c r="B89" s="1">
        <f t="shared" ref="B89:B95" si="41">2/3</f>
        <v>0.66666666666666663</v>
      </c>
      <c r="C89" s="19">
        <v>1</v>
      </c>
      <c r="D89" s="2">
        <f t="shared" si="5"/>
        <v>2.221611954386467</v>
      </c>
      <c r="E89" s="2">
        <f t="shared" si="6"/>
        <v>3.3324179315797009</v>
      </c>
      <c r="G89" s="20">
        <f t="shared" si="7"/>
        <v>5.5540298859661679</v>
      </c>
      <c r="H89" s="19">
        <f t="shared" si="8"/>
        <v>0.39999999999999997</v>
      </c>
      <c r="I89" s="19">
        <f t="shared" si="9"/>
        <v>0.6</v>
      </c>
    </row>
    <row r="90" spans="1:9" x14ac:dyDescent="0.25">
      <c r="A90">
        <v>85</v>
      </c>
      <c r="B90" s="1">
        <v>1.5</v>
      </c>
      <c r="C90" s="19">
        <v>1</v>
      </c>
      <c r="D90" s="2">
        <f t="shared" ref="D90:D95" si="42">(G89*$H$2)*B90</f>
        <v>4.1655224144746263</v>
      </c>
      <c r="E90" s="2">
        <f t="shared" ref="E90:E95" si="43">(G89*$H$3)*C90</f>
        <v>2.7770149429830839</v>
      </c>
      <c r="G90" s="20">
        <f t="shared" ref="G90:G95" si="44">SUM(D90:E90)</f>
        <v>6.9425373574577103</v>
      </c>
      <c r="H90" s="19">
        <f t="shared" ref="H90:H95" si="45">D90/G90</f>
        <v>0.6</v>
      </c>
      <c r="I90" s="19">
        <f t="shared" ref="I90:I95" si="46">E90/G90</f>
        <v>0.39999999999999997</v>
      </c>
    </row>
    <row r="91" spans="1:9" x14ac:dyDescent="0.25">
      <c r="A91">
        <v>86</v>
      </c>
      <c r="B91" s="1">
        <f t="shared" ref="B91:B95" si="47">2/3</f>
        <v>0.66666666666666663</v>
      </c>
      <c r="C91" s="19">
        <v>1</v>
      </c>
      <c r="D91" s="2">
        <f t="shared" si="42"/>
        <v>2.3141791191525698</v>
      </c>
      <c r="E91" s="2">
        <f t="shared" si="43"/>
        <v>3.4712686787288551</v>
      </c>
      <c r="G91" s="20">
        <f t="shared" si="44"/>
        <v>5.7854477978814245</v>
      </c>
      <c r="H91" s="19">
        <f t="shared" si="45"/>
        <v>0.4</v>
      </c>
      <c r="I91" s="19">
        <f t="shared" si="46"/>
        <v>0.60000000000000009</v>
      </c>
    </row>
    <row r="92" spans="1:9" x14ac:dyDescent="0.25">
      <c r="A92">
        <v>87</v>
      </c>
      <c r="B92" s="1">
        <v>1.5</v>
      </c>
      <c r="C92" s="19">
        <v>1</v>
      </c>
      <c r="D92" s="2">
        <f t="shared" si="42"/>
        <v>4.3390858484110684</v>
      </c>
      <c r="E92" s="2">
        <f t="shared" si="43"/>
        <v>2.8927238989407122</v>
      </c>
      <c r="G92" s="20">
        <f t="shared" si="44"/>
        <v>7.2318097473517806</v>
      </c>
      <c r="H92" s="19">
        <f t="shared" si="45"/>
        <v>0.6</v>
      </c>
      <c r="I92" s="19">
        <f t="shared" si="46"/>
        <v>0.4</v>
      </c>
    </row>
    <row r="93" spans="1:9" x14ac:dyDescent="0.25">
      <c r="A93">
        <v>88</v>
      </c>
      <c r="B93" s="1">
        <f t="shared" ref="B93:B95" si="48">2/3</f>
        <v>0.66666666666666663</v>
      </c>
      <c r="C93" s="19">
        <v>1</v>
      </c>
      <c r="D93" s="2">
        <f t="shared" si="42"/>
        <v>2.4106032491172602</v>
      </c>
      <c r="E93" s="2">
        <f t="shared" si="43"/>
        <v>3.6159048736758903</v>
      </c>
      <c r="G93" s="20">
        <f t="shared" si="44"/>
        <v>6.0265081227931505</v>
      </c>
      <c r="H93" s="19">
        <f t="shared" si="45"/>
        <v>0.4</v>
      </c>
      <c r="I93" s="19">
        <f t="shared" si="46"/>
        <v>0.6</v>
      </c>
    </row>
    <row r="94" spans="1:9" x14ac:dyDescent="0.25">
      <c r="A94">
        <v>89</v>
      </c>
      <c r="B94" s="1">
        <v>1.5</v>
      </c>
      <c r="C94" s="19">
        <v>1</v>
      </c>
      <c r="D94" s="2">
        <f t="shared" si="42"/>
        <v>4.5198810920948631</v>
      </c>
      <c r="E94" s="2">
        <f t="shared" si="43"/>
        <v>3.0132540613965753</v>
      </c>
      <c r="G94" s="20">
        <f t="shared" si="44"/>
        <v>7.5331351534914379</v>
      </c>
      <c r="H94" s="19">
        <f t="shared" si="45"/>
        <v>0.60000000000000009</v>
      </c>
      <c r="I94" s="19">
        <f t="shared" si="46"/>
        <v>0.4</v>
      </c>
    </row>
    <row r="95" spans="1:9" x14ac:dyDescent="0.25">
      <c r="A95">
        <v>90</v>
      </c>
      <c r="B95" s="1">
        <f t="shared" ref="B95:B105" si="49">2/3</f>
        <v>0.66666666666666663</v>
      </c>
      <c r="C95" s="19">
        <v>1</v>
      </c>
      <c r="D95" s="2">
        <f t="shared" si="42"/>
        <v>2.5110450511638125</v>
      </c>
      <c r="E95" s="2">
        <f t="shared" si="43"/>
        <v>3.766567576745719</v>
      </c>
      <c r="G95" s="20">
        <f t="shared" si="44"/>
        <v>6.2776126279095319</v>
      </c>
      <c r="H95" s="19">
        <f t="shared" si="45"/>
        <v>0.39999999999999997</v>
      </c>
      <c r="I95" s="19">
        <f t="shared" si="46"/>
        <v>0.6</v>
      </c>
    </row>
    <row r="96" spans="1:9" x14ac:dyDescent="0.25">
      <c r="A96">
        <v>91</v>
      </c>
      <c r="B96" s="1">
        <v>1.5</v>
      </c>
      <c r="C96" s="19">
        <v>1</v>
      </c>
      <c r="D96" s="2">
        <f t="shared" ref="D96:D105" si="50">(G95*$H$2)*B96</f>
        <v>4.7082094709321485</v>
      </c>
      <c r="E96" s="2">
        <f t="shared" ref="E96:E105" si="51">(G95*$H$3)*C96</f>
        <v>3.1388063139547659</v>
      </c>
      <c r="G96" s="20">
        <f t="shared" ref="G96:G105" si="52">SUM(D96:E96)</f>
        <v>7.8470157848869144</v>
      </c>
      <c r="H96" s="19">
        <f t="shared" ref="H96:H105" si="53">D96/G96</f>
        <v>0.6</v>
      </c>
      <c r="I96" s="19">
        <f t="shared" ref="I96:I105" si="54">E96/G96</f>
        <v>0.4</v>
      </c>
    </row>
    <row r="97" spans="1:9" x14ac:dyDescent="0.25">
      <c r="A97">
        <v>92</v>
      </c>
      <c r="B97" s="1">
        <f t="shared" si="49"/>
        <v>0.66666666666666663</v>
      </c>
      <c r="C97" s="19">
        <v>1</v>
      </c>
      <c r="D97" s="2">
        <f t="shared" si="50"/>
        <v>2.615671928295638</v>
      </c>
      <c r="E97" s="2">
        <f t="shared" si="51"/>
        <v>3.9235078924434572</v>
      </c>
      <c r="G97" s="20">
        <f t="shared" si="52"/>
        <v>6.5391798207390952</v>
      </c>
      <c r="H97" s="19">
        <f t="shared" si="53"/>
        <v>0.39999999999999997</v>
      </c>
      <c r="I97" s="19">
        <f t="shared" si="54"/>
        <v>0.6</v>
      </c>
    </row>
    <row r="98" spans="1:9" x14ac:dyDescent="0.25">
      <c r="A98">
        <v>93</v>
      </c>
      <c r="B98" s="1">
        <v>1.5</v>
      </c>
      <c r="C98" s="19">
        <v>1</v>
      </c>
      <c r="D98" s="2">
        <f t="shared" si="50"/>
        <v>4.9043848655543218</v>
      </c>
      <c r="E98" s="2">
        <f t="shared" si="51"/>
        <v>3.2695899103695476</v>
      </c>
      <c r="G98" s="20">
        <f t="shared" si="52"/>
        <v>8.1739747759238703</v>
      </c>
      <c r="H98" s="19">
        <f t="shared" si="53"/>
        <v>0.6</v>
      </c>
      <c r="I98" s="19">
        <f t="shared" si="54"/>
        <v>0.39999999999999991</v>
      </c>
    </row>
    <row r="99" spans="1:9" x14ac:dyDescent="0.25">
      <c r="A99">
        <v>94</v>
      </c>
      <c r="B99" s="1">
        <f t="shared" si="49"/>
        <v>0.66666666666666663</v>
      </c>
      <c r="C99" s="19">
        <v>1</v>
      </c>
      <c r="D99" s="2">
        <f t="shared" si="50"/>
        <v>2.72465825864129</v>
      </c>
      <c r="E99" s="2">
        <f t="shared" si="51"/>
        <v>4.0869873879619352</v>
      </c>
      <c r="G99" s="20">
        <f t="shared" si="52"/>
        <v>6.8116456466032247</v>
      </c>
      <c r="H99" s="19">
        <f t="shared" si="53"/>
        <v>0.4</v>
      </c>
      <c r="I99" s="19">
        <f t="shared" si="54"/>
        <v>0.60000000000000009</v>
      </c>
    </row>
    <row r="100" spans="1:9" x14ac:dyDescent="0.25">
      <c r="A100">
        <v>95</v>
      </c>
      <c r="B100" s="1">
        <v>1.5</v>
      </c>
      <c r="C100" s="19">
        <v>1</v>
      </c>
      <c r="D100" s="2">
        <f t="shared" si="50"/>
        <v>5.1087342349524185</v>
      </c>
      <c r="E100" s="2">
        <f t="shared" si="51"/>
        <v>3.4058228233016123</v>
      </c>
      <c r="G100" s="20">
        <f t="shared" si="52"/>
        <v>8.5145570582540309</v>
      </c>
      <c r="H100" s="19">
        <f t="shared" si="53"/>
        <v>0.6</v>
      </c>
      <c r="I100" s="19">
        <f t="shared" si="54"/>
        <v>0.4</v>
      </c>
    </row>
    <row r="101" spans="1:9" x14ac:dyDescent="0.25">
      <c r="A101">
        <v>96</v>
      </c>
      <c r="B101" s="1">
        <f t="shared" si="49"/>
        <v>0.66666666666666663</v>
      </c>
      <c r="C101" s="19">
        <v>1</v>
      </c>
      <c r="D101" s="2">
        <f t="shared" si="50"/>
        <v>2.8381856860846768</v>
      </c>
      <c r="E101" s="2">
        <f t="shared" si="51"/>
        <v>4.2572785291270154</v>
      </c>
      <c r="G101" s="20">
        <f t="shared" si="52"/>
        <v>7.0954642152116918</v>
      </c>
      <c r="H101" s="19">
        <f t="shared" si="53"/>
        <v>0.4</v>
      </c>
      <c r="I101" s="19">
        <f t="shared" si="54"/>
        <v>0.60000000000000009</v>
      </c>
    </row>
    <row r="102" spans="1:9" x14ac:dyDescent="0.25">
      <c r="A102">
        <v>97</v>
      </c>
      <c r="B102" s="1">
        <v>1.5</v>
      </c>
      <c r="C102" s="19">
        <v>1</v>
      </c>
      <c r="D102" s="2">
        <f t="shared" si="50"/>
        <v>5.3215981614087688</v>
      </c>
      <c r="E102" s="2">
        <f t="shared" si="51"/>
        <v>3.5477321076058459</v>
      </c>
      <c r="G102" s="20">
        <f t="shared" si="52"/>
        <v>8.8693302690146147</v>
      </c>
      <c r="H102" s="19">
        <f t="shared" si="53"/>
        <v>0.6</v>
      </c>
      <c r="I102" s="19">
        <f t="shared" si="54"/>
        <v>0.4</v>
      </c>
    </row>
    <row r="103" spans="1:9" x14ac:dyDescent="0.25">
      <c r="A103">
        <v>98</v>
      </c>
      <c r="B103" s="1">
        <f t="shared" si="49"/>
        <v>0.66666666666666663</v>
      </c>
      <c r="C103" s="19">
        <v>1</v>
      </c>
      <c r="D103" s="2">
        <f t="shared" si="50"/>
        <v>2.9564434230048713</v>
      </c>
      <c r="E103" s="2">
        <f t="shared" si="51"/>
        <v>4.4346651345073074</v>
      </c>
      <c r="G103" s="20">
        <f t="shared" si="52"/>
        <v>7.3911085575121787</v>
      </c>
      <c r="H103" s="19">
        <f t="shared" si="53"/>
        <v>0.39999999999999997</v>
      </c>
      <c r="I103" s="19">
        <f t="shared" si="54"/>
        <v>0.6</v>
      </c>
    </row>
    <row r="104" spans="1:9" x14ac:dyDescent="0.25">
      <c r="A104">
        <v>99</v>
      </c>
      <c r="B104" s="1">
        <v>1.5</v>
      </c>
      <c r="C104" s="19">
        <v>1</v>
      </c>
      <c r="D104" s="2">
        <f t="shared" si="50"/>
        <v>5.5433314181341338</v>
      </c>
      <c r="E104" s="2">
        <f t="shared" si="51"/>
        <v>3.6955542787560893</v>
      </c>
      <c r="G104" s="20">
        <f t="shared" si="52"/>
        <v>9.2388856968902235</v>
      </c>
      <c r="H104" s="19">
        <f t="shared" si="53"/>
        <v>0.6</v>
      </c>
      <c r="I104" s="19">
        <f t="shared" si="54"/>
        <v>0.39999999999999997</v>
      </c>
    </row>
    <row r="105" spans="1:9" x14ac:dyDescent="0.25">
      <c r="A105">
        <v>100</v>
      </c>
      <c r="B105" s="1">
        <f t="shared" si="49"/>
        <v>0.66666666666666663</v>
      </c>
      <c r="C105" s="19">
        <v>1</v>
      </c>
      <c r="D105" s="2">
        <f t="shared" si="50"/>
        <v>3.0796285656300744</v>
      </c>
      <c r="E105" s="2">
        <f t="shared" si="51"/>
        <v>4.6194428484451118</v>
      </c>
      <c r="G105" s="20">
        <f t="shared" si="52"/>
        <v>7.6990714140751866</v>
      </c>
      <c r="H105" s="19">
        <f t="shared" si="53"/>
        <v>0.39999999999999997</v>
      </c>
      <c r="I105" s="19">
        <f t="shared" si="54"/>
        <v>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Shannon's demon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canaccord2</dc:creator>
  <cp:lastModifiedBy>canaccord2</cp:lastModifiedBy>
  <dcterms:created xsi:type="dcterms:W3CDTF">2021-01-20T20:30:52Z</dcterms:created>
  <dcterms:modified xsi:type="dcterms:W3CDTF">2021-01-26T15:41:30Z</dcterms:modified>
</cp:coreProperties>
</file>