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F:\OneDrive - University of Wisconsin - Platteville\01 College\1 ME 4930 Senior Design\Budget\"/>
    </mc:Choice>
  </mc:AlternateContent>
  <xr:revisionPtr revIDLastSave="367" documentId="11_16CB81D2F4F44CA8BA48E1BACB1CE4DF388F7ACB" xr6:coauthVersionLast="36" xr6:coauthVersionMax="43" xr10:uidLastSave="{282C5A86-AD9B-4CE9-9DE7-EBE180976E28}"/>
  <bookViews>
    <workbookView xWindow="1950" yWindow="1950" windowWidth="21600" windowHeight="11385" xr2:uid="{00000000-000D-0000-FFFF-FFFF00000000}"/>
  </bookViews>
  <sheets>
    <sheet name="Funding Source 1" sheetId="1" r:id="rId1"/>
    <sheet name="Budget Pivot" sheetId="6" r:id="rId2"/>
  </sheets>
  <definedNames>
    <definedName name="Slicer_Date">#N/A</definedName>
    <definedName name="Slicer_Vendor">#N/A</definedName>
  </definedNames>
  <calcPr calcId="191028"/>
  <pivotCaches>
    <pivotCache cacheId="12"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8" i="1" l="1"/>
  <c r="H55" i="1"/>
  <c r="H37" i="1"/>
  <c r="H36" i="1"/>
  <c r="H34" i="1"/>
  <c r="H43" i="1"/>
  <c r="H44" i="1"/>
  <c r="H40" i="1"/>
  <c r="H41" i="1"/>
  <c r="H42" i="1"/>
  <c r="H45" i="1"/>
  <c r="H35" i="1"/>
  <c r="H31" i="1"/>
  <c r="H32" i="1"/>
  <c r="H33" i="1"/>
  <c r="H54" i="1"/>
  <c r="H53" i="1"/>
  <c r="H30" i="1"/>
  <c r="H29" i="1"/>
  <c r="H28" i="1"/>
  <c r="H27" i="1"/>
  <c r="H25" i="1"/>
  <c r="H26" i="1"/>
  <c r="H52" i="1"/>
  <c r="H23" i="1"/>
  <c r="H24" i="1"/>
  <c r="H8" i="1"/>
  <c r="H10" i="1"/>
  <c r="H11" i="1"/>
  <c r="H12" i="1"/>
  <c r="H13" i="1"/>
  <c r="H14" i="1"/>
  <c r="H15" i="1"/>
  <c r="H16" i="1"/>
  <c r="H17" i="1"/>
  <c r="H46" i="1"/>
  <c r="H47" i="1"/>
  <c r="H48" i="1"/>
  <c r="H18" i="1"/>
  <c r="H19" i="1"/>
  <c r="H59" i="1" s="1"/>
  <c r="H58" i="1"/>
  <c r="H49" i="1"/>
  <c r="H50" i="1"/>
  <c r="H51" i="1"/>
  <c r="H20" i="1"/>
  <c r="H21" i="1"/>
  <c r="H22" i="1"/>
  <c r="H56" i="1"/>
  <c r="H57" i="1"/>
  <c r="H9" i="1"/>
</calcChain>
</file>

<file path=xl/sharedStrings.xml><?xml version="1.0" encoding="utf-8"?>
<sst xmlns="http://schemas.openxmlformats.org/spreadsheetml/2006/main" count="188" uniqueCount="85">
  <si>
    <t>Funding Source:</t>
  </si>
  <si>
    <t>SREF</t>
  </si>
  <si>
    <t>Budget:</t>
  </si>
  <si>
    <t>https://www.amazon.com/hz/wishlist/ls/ZD8Y8OT1KW0D?ref_=wl_share</t>
  </si>
  <si>
    <t>Date</t>
  </si>
  <si>
    <t>Vendor</t>
  </si>
  <si>
    <t>Category</t>
  </si>
  <si>
    <t>Item</t>
  </si>
  <si>
    <t>quantity</t>
  </si>
  <si>
    <t>Cost per item</t>
  </si>
  <si>
    <t>shipping cost</t>
  </si>
  <si>
    <t>Total Cost</t>
  </si>
  <si>
    <t>Notes (web address, reference document, etc)</t>
  </si>
  <si>
    <t>Amazon</t>
  </si>
  <si>
    <t>Shared</t>
  </si>
  <si>
    <t>Digital scale</t>
  </si>
  <si>
    <t>Plastic Beaker Set</t>
  </si>
  <si>
    <t>Power HD HD-1501MG High Torque MG Servo</t>
  </si>
  <si>
    <t>Gripper</t>
  </si>
  <si>
    <t>Fishing Line 150Yd 100lb</t>
  </si>
  <si>
    <t>Mixer</t>
  </si>
  <si>
    <t>Hamilton Beach 62682RZ Hand Mixer</t>
  </si>
  <si>
    <t>Stepper Motor Nema 17 (3X)</t>
  </si>
  <si>
    <t>T8 Lead Screw Kit</t>
  </si>
  <si>
    <t>Arduino Uno R3</t>
  </si>
  <si>
    <t>Motor Driver Shield</t>
  </si>
  <si>
    <t>80/20 Bolt Assembly</t>
  </si>
  <si>
    <t>McMaster-Carr</t>
  </si>
  <si>
    <t>T-Slotted Framing</t>
  </si>
  <si>
    <t>Tapered Heat-Set Inserts for Plastic</t>
  </si>
  <si>
    <t>Black-Oxide Alloy Steel Hex Drive Flat Head Screw</t>
  </si>
  <si>
    <t>SteelMart</t>
  </si>
  <si>
    <t>Former</t>
  </si>
  <si>
    <t>Stainless Steel/Aluminum Stock</t>
  </si>
  <si>
    <t>Mechanical Endstop Limit Switch</t>
  </si>
  <si>
    <t>Motor High Torque</t>
  </si>
  <si>
    <t>Servo extenders</t>
  </si>
  <si>
    <t>Servo Y-splitters</t>
  </si>
  <si>
    <t>Vytaflex 30 Urethane</t>
  </si>
  <si>
    <t>Openbuildspartstore</t>
  </si>
  <si>
    <t>V-Slot® NEMA 23 Linear Actuator Bundle (Lead Screw)</t>
  </si>
  <si>
    <t>NEMA 23 Stepper Motor</t>
  </si>
  <si>
    <t>DC 24V 300RPM Gear Motor</t>
  </si>
  <si>
    <t>DC 12V 50RPM Gear Motor</t>
  </si>
  <si>
    <t>Ø1/4”, L1-1/2”, 8-32 zinc-plated female standoff</t>
  </si>
  <si>
    <t>https://www.mcmaster.com/#93330A482</t>
  </si>
  <si>
    <t>Torsion spring, 0.340” OD, 0.028” wire diameter</t>
  </si>
  <si>
    <t>https://www.mcmaster.com/9271k605</t>
  </si>
  <si>
    <t>8-32, L3/4” countersunk bolt</t>
  </si>
  <si>
    <t>https://www.mcmaster.com/#92210a197</t>
  </si>
  <si>
    <t>3" Turntable</t>
  </si>
  <si>
    <t>https://www.mcmaster.com/6031k16</t>
  </si>
  <si>
    <t>NEMA 23 Stepper Motor Driver</t>
  </si>
  <si>
    <t>https://www.amazon.com/dp/B074TBMC7N/?coliid=I2FQGICWXM43I1&amp;colid=ZD8Y8OT1KW0D&amp;psc=0&amp;ref_=lv_ov_lig_dp_it</t>
  </si>
  <si>
    <t>12V Power supply</t>
  </si>
  <si>
    <t>https://www.amazon.com/dp/B01LATMSGS/?coliid=I1KZMHNUVBX12J&amp;colid=ZD8Y8OT1KW0D&amp;psc=0&amp;ref_=lv_ov_lig_dp_it</t>
  </si>
  <si>
    <t>Arduino Uno Motor Shield</t>
  </si>
  <si>
    <t>https://www.amazon.com/dp/B07L6JJNRJ/?coliid=I3FCRISX2Q4HA7&amp;colid=ZD8Y8OT1KW0D&amp;psc=0&amp;ref_=lv_ov_lig_dp_it</t>
  </si>
  <si>
    <t>Fused power switch</t>
  </si>
  <si>
    <t>https://www.amazon.com/dp/B00ME5YAPK/?coliid=I2032GHGAXU2L&amp;colid=ZD8Y8OT1KW0D&amp;psc=0&amp;ref_=lv_ov_lig_dp_it</t>
  </si>
  <si>
    <t>Timing belt and pulleys</t>
  </si>
  <si>
    <t>https://www.amazon.com/Wangdd22-Pulley-Timing-Locking-printer/dp/B06XNPHDS5/ref=sr_1_6?crid=11SBMAA7S9TXD&amp;keywords=3d+printer+belt&amp;qid=1553829695&amp;s=gateway&amp;sprefix=3d+printer+b%2Caps%2C155&amp;sr=8-6</t>
  </si>
  <si>
    <t>Cable wrap</t>
  </si>
  <si>
    <t>https://www.amazon.com/Copapa-Polyethylene-Spiral-Computer-6MM-Length21M/dp/B01LYF1GDV/ref=sr_1_3?crid=1C5FX5EDN24AN&amp;keywords=cable+wrap&amp;qid=1553829940&amp;s=gateway&amp;sprefix=cable+wr%2Caps%2C155&amp;sr=8-3</t>
  </si>
  <si>
    <t>4" Turntable</t>
  </si>
  <si>
    <t>Sleeve Bearing Carriage for T-Slotted Framing</t>
  </si>
  <si>
    <t>https://www.mcmaster.com/catalog/125/1994</t>
  </si>
  <si>
    <t>Buck converter (voltage step down, 8 pack)</t>
  </si>
  <si>
    <t>https://www.amazon.com/dp/B07C2QF1T1/?coliid=I1MOLOP6YUDYVN&amp;colid=ZD8Y8OT1KW0D&amp;psc=0&amp;ref_=lv_ov_lig_dp_it</t>
  </si>
  <si>
    <t>20kg Servo</t>
  </si>
  <si>
    <t>24V Power supply</t>
  </si>
  <si>
    <t>Heiser</t>
  </si>
  <si>
    <t>Extension Cord</t>
  </si>
  <si>
    <t>Plug Strip</t>
  </si>
  <si>
    <t>Fasteners</t>
  </si>
  <si>
    <t>Clear tote w/lid</t>
  </si>
  <si>
    <t>Adjust-A-Cup</t>
  </si>
  <si>
    <t>FS-20W 20KG Servos</t>
  </si>
  <si>
    <t>Spring Tab Drop-in Fastener</t>
  </si>
  <si>
    <t>Push measuring cups</t>
  </si>
  <si>
    <t>12V Nema 17 Stepper Motor</t>
  </si>
  <si>
    <t>Antrader 6pcs Inlet Module</t>
  </si>
  <si>
    <t>Total</t>
  </si>
  <si>
    <t>Cost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</si>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</sst>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DDEB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29">
    <xf numFmtId="0" fontId="0" fillId="0" borderId="0" xfId="0"/>
    <xf numFmtId="6"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NumberFormat="1"/>
    <xf numFmtId="0" fontId="0" fillId="0" borderId="8" xfId="0" applyNumberFormat="1" applyBorder="1"/>
    <xf numFmtId="44" fontId="0" fillId="0" borderId="8" xfId="0" applyNumberFormat="1" applyBorder="1"/>
    <xf numFmtId="0" fontId="2" fillId="0" borderId="0" xfId="2"/>
    <xf numFmtId="0" fontId="0" fillId="0" borderId="0" xfId="0" applyAlignment="1">
      <alignment horizontal="left"/>
    </xf>
    <xf numFmtId="0" fontId="0" fillId="0" borderId="0" xfId="0" applyAlignment="1">
      <alignment horizontal="left"/>
    </xf>
    <xf numFmtId="14" fontId="0" fillId="2" borderId="2" xfId="0" applyNumberFormat="1" applyFill="1" applyBorder="1"/>
    <xf numFmtId="0" fontId="0" fillId="2" borderId="1" xfId="0" applyFill="1" applyBorder="1"/>
    <xf numFmtId="0" fontId="0" fillId="2" borderId="5" xfId="0" applyFill="1" applyBorder="1"/>
    <xf numFmtId="44" fontId="0" fillId="2" borderId="1" xfId="1" applyFont="1" applyFill="1" applyBorder="1"/>
    <xf numFmtId="0" fontId="0" fillId="2" borderId="3" xfId="0" applyFill="1" applyBorder="1"/>
    <xf numFmtId="0" fontId="0" fillId="2" borderId="0" xfId="0" applyFill="1"/>
    <xf numFmtId="0" fontId="2" fillId="2" borderId="3" xfId="2" applyFill="1" applyBorder="1" applyAlignment="1">
      <alignment vertical="center" wrapText="1"/>
    </xf>
    <xf numFmtId="0" fontId="2" fillId="2" borderId="0" xfId="2" applyFill="1" applyBorder="1"/>
    <xf numFmtId="0" fontId="2" fillId="2" borderId="3" xfId="2" applyFill="1" applyBorder="1"/>
    <xf numFmtId="8" fontId="0" fillId="2" borderId="1" xfId="1" applyNumberFormat="1" applyFont="1" applyFill="1" applyBorder="1"/>
    <xf numFmtId="0" fontId="2" fillId="2" borderId="0" xfId="2" applyFill="1"/>
    <xf numFmtId="0" fontId="2" fillId="2" borderId="3" xfId="2" applyFont="1" applyFill="1" applyBorder="1"/>
    <xf numFmtId="44" fontId="0" fillId="2" borderId="1" xfId="1" applyNumberFormat="1" applyFont="1" applyFill="1" applyBorder="1"/>
    <xf numFmtId="0" fontId="0" fillId="0" borderId="0" xfId="0" applyAlignment="1">
      <alignment horizontal="left"/>
    </xf>
  </cellXfs>
  <cellStyles count="3">
    <cellStyle name="Currency" xfId="1" builtinId="4"/>
    <cellStyle name="Hyperlink" xfId="2" builtinId="8"/>
    <cellStyle name="Normal" xfId="0" builtinId="0"/>
  </cellStyles>
  <dxfs count="23">
    <dxf>
      <border diagonalUp="0" diagonalDown="0" outline="0">
        <left style="thin">
          <color indexed="64"/>
        </left>
        <right/>
        <top style="thin">
          <color indexed="64"/>
        </top>
        <bottom/>
      </border>
    </dxf>
    <dxf>
      <numFmt numFmtId="34" formatCode="_(&quot;$&quot;* #,##0.00_);_(&quot;$&quot;* \(#,##0.00\);_(&quot;$&quot;* &quot;-&quot;??_);_(@_)"/>
      <border diagonalUp="0" diagonalDown="0" outline="0">
        <left style="thin">
          <color indexed="64"/>
        </left>
        <right style="thin">
          <color indexed="64"/>
        </right>
        <top style="thin">
          <color indexed="64"/>
        </top>
        <bottom/>
      </border>
    </dxf>
    <dxf>
      <numFmt numFmtId="0" formatCode="General"/>
      <border diagonalUp="0" diagonalDown="0" outline="0">
        <left style="thin">
          <color indexed="64"/>
        </left>
        <right style="thin">
          <color indexed="64"/>
        </right>
        <top style="thin">
          <color indexed="64"/>
        </top>
        <bottom/>
      </border>
    </dxf>
    <dxf>
      <numFmt numFmtId="0" formatCode="General"/>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border>
    </dxf>
    <dxf>
      <border diagonalUp="0" diagonalDown="0" outline="0">
        <left/>
        <right style="thin">
          <color indexed="64"/>
        </right>
        <top style="thin">
          <color indexed="64"/>
        </top>
        <bottom/>
      </border>
    </dxf>
    <dxf>
      <fill>
        <patternFill patternType="solid">
          <fgColor indexed="64"/>
          <bgColor rgb="FFDDEBF7"/>
        </patternFill>
      </fill>
      <border diagonalUp="0" diagonalDown="0">
        <left style="thin">
          <color indexed="64"/>
        </left>
        <right/>
        <top style="thin">
          <color indexed="64"/>
        </top>
        <bottom style="thin">
          <color indexed="64"/>
        </bottom>
        <vertical/>
        <horizontal/>
      </border>
    </dxf>
    <dxf>
      <fill>
        <patternFill patternType="solid">
          <fgColor indexed="64"/>
          <bgColor rgb="FFDDEBF7"/>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DDEBF7"/>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DDEBF7"/>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DDEBF7"/>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DDEBF7"/>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DDEBF7"/>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DDEBF7"/>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DDEBF7"/>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rgb="FFDDEBF7"/>
        </patternFill>
      </fill>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 - F01 - ME Funding Spreadsheet.xlsx]Budget Pivot!PivotTable1</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COOKIE</a:t>
            </a:r>
            <a:r>
              <a:rPr lang="en-US" baseline="0"/>
              <a:t> LAB PROJECT COST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'Budget 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'Budget Pivot'!$A$4:$A$8</c:f>
              <c:strCache>
                <c:ptCount val="4"/>
                <c:pt idx="0">
                  <c:v>Former</c:v>
                </c:pt>
                <c:pt idx="1">
                  <c:v>Gripper</c:v>
                </c:pt>
                <c:pt idx="2">
                  <c:v>Mixer</c:v>
                </c:pt>
                <c:pt idx="3">
                  <c:v>Shared</c:v>
                </c:pt>
              </c:strCache>
            </c:strRef>
          </c:cat>
          <c:val>
            <c:numRef>
              <c:f>'Budget Pivot'!$B$4:$B$8</c:f>
              <c:numCache>
                <c:formatCode>General</c:formatCode>
                <c:ptCount val="4"/>
                <c:pt idx="0">
                  <c:v>155.41999999999999</c:v>
                </c:pt>
                <c:pt idx="1">
                  <c:v>401.78</c:v>
                </c:pt>
                <c:pt idx="2">
                  <c:v>166.64</c:v>
                </c:pt>
                <c:pt idx="3">
                  <c:v>398.09000000000009</c:v>
                </c:pt>
              </c:numCache>
            </c:numRef>
          </c:val>
          <c:extLst>
            <c:ext xmlns:c16="http://schemas.microsoft.com/office/drawing/2014/chart" uri="{C3380CC4-5D6E-409C-BE32-E72D297353CC}">
              <c16:uniqueId val="{00000000-72C8-4959-AC78-D028D02D4885}"/>
            </c:ext>
          </c:extLst>
        </c:ser>
        <c:dLbls>
          <c:showLegendKey val="0"/>
          <c:showVal val="0"/>
          <c:showCatName val="0"/>
          <c:showSerName val="0"/>
          <c:showPercent val="0"/>
          <c:showBubbleSize val="0"/>
        </c:dLbls>
        <c:gapWidth val="100"/>
        <c:overlap val="-24"/>
        <c:axId val="340304288"/>
        <c:axId val="340298384"/>
      </c:barChart>
      <c:catAx>
        <c:axId val="34030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298384"/>
        <c:crosses val="autoZero"/>
        <c:auto val="1"/>
        <c:lblAlgn val="ctr"/>
        <c:lblOffset val="100"/>
        <c:noMultiLvlLbl val="0"/>
      </c:catAx>
      <c:valAx>
        <c:axId val="340298384"/>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30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[BOM - F01 - ME Funding Spreadsheet.xlsx]Budget Pivot!PivotTable1</c:name>
    <c:fmtId val="2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Cookie Lab Project Cost</a:t>
            </a:r>
          </a:p>
        </c:rich>
      </c:tx>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accent3"/>
          </a:solidFill>
          <a:ln>
            <a:noFill/>
          </a:ln>
          <a:effectLst>
            <a:outerShdw blurRad="63500" sx="102000" sy="102000" algn="ctr" rotWithShape="0">
              <a:prstClr val="black">
                <a:alpha val="20000"/>
              </a:prstClr>
            </a:outerShdw>
          </a:effectLst>
        </c:spPr>
      </c:pivotFmt>
      <c:pivotFmt>
        <c:idx val="9"/>
        <c:spPr>
          <a:solidFill>
            <a:schemeClr val="accent5"/>
          </a:solidFill>
          <a:ln>
            <a:noFill/>
          </a:ln>
          <a:effectLst>
            <a:outerShdw blurRad="63500" sx="102000" sy="102000" algn="ctr" rotWithShape="0">
              <a:prstClr val="black">
                <a:alpha val="20000"/>
              </a:prstClr>
            </a:outerShdw>
          </a:effectLst>
        </c:spPr>
      </c:pivotFmt>
      <c:pivotFmt>
        <c:idx val="10"/>
        <c:spPr>
          <a:solidFill>
            <a:schemeClr val="accent1">
              <a:lumMod val="6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'Budget Pivot'!$B$3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BCA-4955-9400-3850FF52C948}"/>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BCA-4955-9400-3850FF52C948}"/>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BCA-4955-9400-3850FF52C948}"/>
              </c:ext>
            </c:extLst>
          </c:dPt>
          <c:dPt>
            <c:idx val="3"/>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ABCA-4955-9400-3850FF52C94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'Budget Pivot'!$A$4:$A$8</c:f>
              <c:strCache>
                <c:ptCount val="4"/>
                <c:pt idx="0">
                  <c:v>Former</c:v>
                </c:pt>
                <c:pt idx="1">
                  <c:v>Gripper</c:v>
                </c:pt>
                <c:pt idx="2">
                  <c:v>Mixer</c:v>
                </c:pt>
                <c:pt idx="3">
                  <c:v>Shared</c:v>
                </c:pt>
              </c:strCache>
            </c:strRef>
          </c:cat>
          <c:val>
            <c:numRef>
              <c:f>'Budget Pivot'!$B$4:$B$8</c:f>
              <c:numCache>
                <c:formatCode>General</c:formatCode>
                <c:ptCount val="4"/>
                <c:pt idx="0">
                  <c:v>155.41999999999999</c:v>
                </c:pt>
                <c:pt idx="1">
                  <c:v>401.78</c:v>
                </c:pt>
                <c:pt idx="2">
                  <c:v>166.64</c:v>
                </c:pt>
                <c:pt idx="3">
                  <c:v>398.09000000000009</c:v>
                </c:pt>
              </c:numCache>
            </c:numRef>
          </c:val>
          <c:extLst>
            <c:ext xmlns:c16="http://schemas.microsoft.com/office/drawing/2014/chart" uri="{C3380CC4-5D6E-409C-BE32-E72D297353CC}">
              <c16:uniqueId val="{00000008-ABCA-4955-9400-3850FF52C94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180975</xdr:colOff>
      <xdr:row>3</xdr:row>
      <xdr:rowOff>171450</xdr:rowOff>
    </xdr:from>
    <xdr:to>
      <xdr:col>2</xdr:col>
      <xdr:colOff>47625</xdr:colOff>
      <xdr:row>4</xdr:row>
      <xdr:rowOff>76200</xdr:rowOff>
    </xdr:to>
    <mc:AlternateContent xmlns:mc="http://schemas.openxmlformats.org/markup-compatibility/2006">
      <mc:Choice xmlns:sle15="http://schemas.microsoft.com/office/drawing/2012/slicer" Requires="sle15">
        <xdr:graphicFrame macro="">
          <xdr:nvGraphicFramePr>
            <xdr:cNvPr id="4" name="Date">
              <a:extLst>
                <a:ext uri="{FF2B5EF4-FFF2-40B4-BE49-F238E27FC236}">
                  <a16:creationId xmlns:a16="http://schemas.microsoft.com/office/drawing/2014/main" id="{5065B95A-C7A0-46F2-B1F6-D41CA6DA4A2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80975" y="742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171450</xdr:colOff>
      <xdr:row>3</xdr:row>
      <xdr:rowOff>171450</xdr:rowOff>
    </xdr:from>
    <xdr:to>
      <xdr:col>3</xdr:col>
      <xdr:colOff>1257300</xdr:colOff>
      <xdr:row>4</xdr:row>
      <xdr:rowOff>76200</xdr:rowOff>
    </xdr:to>
    <mc:AlternateContent xmlns:mc="http://schemas.openxmlformats.org/markup-compatibility/2006">
      <mc:Choice xmlns:sle15="http://schemas.microsoft.com/office/drawing/2012/slicer" Requires="sle15">
        <xdr:graphicFrame macro="">
          <xdr:nvGraphicFramePr>
            <xdr:cNvPr id="5" name="Vendor">
              <a:extLst>
                <a:ext uri="{FF2B5EF4-FFF2-40B4-BE49-F238E27FC236}">
                  <a16:creationId xmlns:a16="http://schemas.microsoft.com/office/drawing/2014/main" id="{83439231-9720-44BF-8896-11E0D18CE37E}"/>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dr:sp macro="" textlink="">
          <xdr:nvSpPr>
            <xdr:cNvPr id="0" name=""/>
            <xdr:cNvSpPr>
              <a:spLocks noTextEdit="1"/>
            </xdr:cNvSpPr>
          </xdr:nvSpPr>
          <xdr:spPr>
            <a:xfrm>
              <a:off x="2133600" y="742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15</xdr:col>
      <xdr:colOff>31750</xdr:colOff>
      <xdr:row>16</xdr:row>
      <xdr:rowOff>165100</xdr:rowOff>
    </xdr:to>
    <xdr:graphicFrame macro="">
      <xdr:nvGraphicFramePr>
        <xdr:cNvPr id="3" name="Chart 2">
          <a:extLst>
            <a:ext uri="{FF2B5EF4-FFF2-40B4-BE49-F238E27FC236}">
              <a16:creationId xmlns:a16="http://schemas.microsoft.com/office/drawing/2014/main" id="{79384FE1-9805-4771-869A-D19AB2C5D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0</xdr:rowOff>
    </xdr:from>
    <xdr:to>
      <xdr:col>15</xdr:col>
      <xdr:colOff>31750</xdr:colOff>
      <xdr:row>31</xdr:row>
      <xdr:rowOff>165100</xdr:rowOff>
    </xdr:to>
    <xdr:graphicFrame macro="">
      <xdr:nvGraphicFramePr>
        <xdr:cNvPr id="5" name="Chart 4">
          <a:extLst>
            <a:ext uri="{FF2B5EF4-FFF2-40B4-BE49-F238E27FC236}">
              <a16:creationId xmlns:a16="http://schemas.microsoft.com/office/drawing/2014/main" id="{8E6B2BC1-2C1F-448C-9DA2-6A30463F9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vin" refreshedDate="43593.78751238426" createdVersion="6" refreshedVersion="6" minRefreshableVersion="3" recordCount="51" xr:uid="{00000000-000A-0000-FFFF-FFFF04000000}">
  <cacheSource type="worksheet">
    <worksheetSource name="Table2"/>
  </cacheSource>
  <cacheFields count="9">
    <cacheField name="Date" numFmtId="14">
      <sharedItems containsSemiMixedTypes="0" containsNonDate="0" containsDate="1" containsString="0" minDate="2019-02-18T00:00:00" maxDate="2019-05-07T00:00:00"/>
    </cacheField>
    <cacheField name="Vendor" numFmtId="0">
      <sharedItems/>
    </cacheField>
    <cacheField name="Category" numFmtId="0">
      <sharedItems containsBlank="1" count="8">
        <s v="Shared"/>
        <s v="Gripper"/>
        <s v="Mixer"/>
        <s v="Former"/>
        <m u="1"/>
        <s v="Misc" u="1"/>
        <s v="WAIT" u="1"/>
        <s v="Frame" u="1"/>
      </sharedItems>
    </cacheField>
    <cacheField name="Item" numFmtId="0">
      <sharedItems containsBlank="1" count="52">
        <s v="Digital scale"/>
        <s v="Plastic Beaker Set"/>
        <s v="Power HD HD-1501MG High Torque MG Servo"/>
        <s v="Fishing Line 150Yd 100lb"/>
        <s v="Hamilton Beach 62682RZ Hand Mixer"/>
        <s v="Stepper Motor Nema 17 (3X)"/>
        <s v="T8 Lead Screw Kit"/>
        <s v="Arduino Uno R3"/>
        <s v="Motor Driver Shield"/>
        <s v="80/20 Bolt Assembly"/>
        <s v="Mechanical Endstop Limit Switch"/>
        <s v="Motor High Torque"/>
        <s v="Servo extenders"/>
        <s v="Servo Y-splitters"/>
        <s v="Vytaflex 30 Urethane"/>
        <s v="DC 24V 300RPM Gear Motor"/>
        <s v="DC 12V 50RPM Gear Motor"/>
        <s v="NEMA 23 Stepper Motor Driver"/>
        <s v="12V Power supply"/>
        <s v="Arduino Uno Motor Shield"/>
        <s v="Fused power switch"/>
        <s v="Timing belt and pulleys"/>
        <s v="Cable wrap"/>
        <s v="Buck converter (voltage step down, 8 pack)"/>
        <s v="20kg Servo"/>
        <s v="24V Power supply"/>
        <s v="Adjust-A-Cup"/>
        <s v="FS-20W 20KG Servos"/>
        <s v="Push measuring cups"/>
        <s v="12V Nema 17 Stepper Motor"/>
        <s v="Antrader 6pcs Inlet Module"/>
        <s v="Extension Cord"/>
        <s v="Plug Strip"/>
        <s v="Fasteners"/>
        <s v="Clear tote w/lid"/>
        <s v="T-Slotted Framing"/>
        <s v="Tapered Heat-Set Inserts for Plastic"/>
        <s v="Black-Oxide Alloy Steel Hex Drive Flat Head Screw"/>
        <s v="Ø1/4”, L1-1/2”, 8-32 zinc-plated female standoff"/>
        <s v="Torsion spring, 0.340” OD, 0.028” wire diameter"/>
        <s v="8-32, L3/4” countersunk bolt"/>
        <s v="3&quot; Turntable"/>
        <s v="4&quot; Turntable"/>
        <s v="Sleeve Bearing Carriage for T-Slotted Framing"/>
        <s v="Spring Tab Drop-in Fastener"/>
        <s v="V-Slot® NEMA 23 Linear Actuator Bundle (Lead Screw)"/>
        <s v="NEMA 23 Stepper Motor"/>
        <s v="Stainless Steel/Aluminum Stock"/>
        <m u="1"/>
        <s v=" NEMA 23 Stepper Motor Diver" u="1"/>
        <s v="Extension cord " u="1"/>
        <s v=" NEMA 23 Stepper Motor Driver" u="1"/>
      </sharedItems>
    </cacheField>
    <cacheField name="quantity" numFmtId="0">
      <sharedItems containsString="0" containsBlank="1" containsNumber="1" containsInteger="1" minValue="1" maxValue="20"/>
    </cacheField>
    <cacheField name="Cost per item" numFmtId="0">
      <sharedItems containsSemiMixedTypes="0" containsString="0" containsNumber="1" minValue="0.1" maxValue="129.99"/>
    </cacheField>
    <cacheField name="shipping cost" numFmtId="44">
      <sharedItems containsSemiMixedTypes="0" containsString="0" containsNumber="1" minValue="0" maxValue="14.2"/>
    </cacheField>
    <cacheField name="Total Cost" numFmtId="44">
      <sharedItems containsSemiMixedTypes="0" containsString="0" containsNumber="1" minValue="0.4" maxValue="129.99"/>
    </cacheField>
    <cacheField name="Notes (web address, reference document, etc)"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d v="2019-02-18T00:00:00"/>
    <s v="Amazon"/>
    <x v="0"/>
    <x v="0"/>
    <n v="1"/>
    <n v="12.59"/>
    <n v="5.99"/>
    <n v="18.579999999999998"/>
    <m/>
  </r>
  <r>
    <d v="2019-02-20T00:00:00"/>
    <s v="Amazon"/>
    <x v="0"/>
    <x v="1"/>
    <n v="1"/>
    <n v="5.48"/>
    <n v="5.99"/>
    <n v="11.47"/>
    <m/>
  </r>
  <r>
    <d v="2019-03-15T00:00:00"/>
    <s v="Amazon"/>
    <x v="0"/>
    <x v="2"/>
    <n v="2"/>
    <n v="18.989999999999998"/>
    <n v="0"/>
    <n v="37.979999999999997"/>
    <m/>
  </r>
  <r>
    <d v="2019-03-15T00:00:00"/>
    <s v="Amazon"/>
    <x v="1"/>
    <x v="3"/>
    <n v="1"/>
    <n v="14.95"/>
    <n v="0"/>
    <n v="14.95"/>
    <m/>
  </r>
  <r>
    <d v="2019-03-15T00:00:00"/>
    <s v="Amazon"/>
    <x v="2"/>
    <x v="4"/>
    <n v="1"/>
    <n v="14.99"/>
    <n v="0"/>
    <n v="14.99"/>
    <m/>
  </r>
  <r>
    <d v="2019-03-15T00:00:00"/>
    <s v="Amazon"/>
    <x v="0"/>
    <x v="5"/>
    <n v="1"/>
    <n v="34.99"/>
    <n v="0"/>
    <n v="34.99"/>
    <m/>
  </r>
  <r>
    <d v="2019-03-15T00:00:00"/>
    <s v="Amazon"/>
    <x v="2"/>
    <x v="6"/>
    <n v="1"/>
    <n v="16.690000000000001"/>
    <n v="0"/>
    <n v="16.690000000000001"/>
    <m/>
  </r>
  <r>
    <d v="2019-03-15T00:00:00"/>
    <s v="Amazon"/>
    <x v="0"/>
    <x v="7"/>
    <n v="1"/>
    <n v="16.989999999999998"/>
    <n v="0"/>
    <n v="16.989999999999998"/>
    <m/>
  </r>
  <r>
    <d v="2019-03-15T00:00:00"/>
    <s v="Amazon"/>
    <x v="0"/>
    <x v="8"/>
    <n v="1"/>
    <n v="5.39"/>
    <n v="0"/>
    <n v="5.39"/>
    <m/>
  </r>
  <r>
    <d v="2019-03-15T00:00:00"/>
    <s v="Amazon"/>
    <x v="0"/>
    <x v="9"/>
    <n v="1"/>
    <n v="8.99"/>
    <n v="0"/>
    <n v="8.99"/>
    <m/>
  </r>
  <r>
    <d v="2019-03-22T00:00:00"/>
    <s v="Amazon"/>
    <x v="0"/>
    <x v="10"/>
    <n v="1"/>
    <n v="10.99"/>
    <n v="0"/>
    <n v="10.99"/>
    <m/>
  </r>
  <r>
    <d v="2019-03-22T00:00:00"/>
    <s v="Amazon"/>
    <x v="3"/>
    <x v="11"/>
    <n v="2"/>
    <n v="19.79"/>
    <n v="0"/>
    <n v="39.58"/>
    <m/>
  </r>
  <r>
    <d v="2019-03-26T00:00:00"/>
    <s v="Amazon"/>
    <x v="1"/>
    <x v="12"/>
    <n v="1"/>
    <n v="6.99"/>
    <n v="0"/>
    <n v="6.99"/>
    <m/>
  </r>
  <r>
    <d v="2019-03-26T00:00:00"/>
    <s v="Amazon"/>
    <x v="1"/>
    <x v="13"/>
    <n v="1"/>
    <n v="6.99"/>
    <n v="0"/>
    <n v="6.99"/>
    <m/>
  </r>
  <r>
    <d v="2019-03-26T00:00:00"/>
    <s v="Amazon"/>
    <x v="1"/>
    <x v="14"/>
    <n v="1"/>
    <n v="36.35"/>
    <n v="0"/>
    <n v="36.35"/>
    <m/>
  </r>
  <r>
    <d v="2019-03-26T00:00:00"/>
    <s v="Amazon"/>
    <x v="2"/>
    <x v="15"/>
    <n v="1"/>
    <n v="15.49"/>
    <n v="0"/>
    <n v="15.49"/>
    <m/>
  </r>
  <r>
    <d v="2019-03-26T00:00:00"/>
    <s v="Amazon"/>
    <x v="2"/>
    <x v="16"/>
    <n v="1"/>
    <n v="15.49"/>
    <n v="0"/>
    <n v="15.49"/>
    <m/>
  </r>
  <r>
    <d v="2019-03-29T00:00:00"/>
    <s v="Amazon"/>
    <x v="1"/>
    <x v="17"/>
    <n v="1"/>
    <n v="39.950000000000003"/>
    <n v="0"/>
    <n v="39.950000000000003"/>
    <s v="https://www.amazon.com/dp/B074TBMC7N/?coliid=I2FQGICWXM43I1&amp;colid=ZD8Y8OT1KW0D&amp;psc=0&amp;ref_=lv_ov_lig_dp_it"/>
  </r>
  <r>
    <d v="2019-03-29T00:00:00"/>
    <s v="Amazon"/>
    <x v="0"/>
    <x v="18"/>
    <n v="1"/>
    <n v="20.99"/>
    <n v="0"/>
    <n v="20.99"/>
    <s v="https://www.amazon.com/dp/B01LATMSGS/?coliid=I1KZMHNUVBX12J&amp;colid=ZD8Y8OT1KW0D&amp;psc=0&amp;ref_=lv_ov_lig_dp_it"/>
  </r>
  <r>
    <d v="2019-03-29T00:00:00"/>
    <s v="Amazon"/>
    <x v="1"/>
    <x v="19"/>
    <n v="1"/>
    <n v="11.99"/>
    <n v="0"/>
    <n v="11.99"/>
    <s v="https://www.amazon.com/dp/B07L6JJNRJ/?coliid=I3FCRISX2Q4HA7&amp;colid=ZD8Y8OT1KW0D&amp;psc=0&amp;ref_=lv_ov_lig_dp_it"/>
  </r>
  <r>
    <d v="2019-03-29T00:00:00"/>
    <s v="Amazon"/>
    <x v="0"/>
    <x v="20"/>
    <n v="1"/>
    <n v="6.99"/>
    <n v="0"/>
    <n v="6.99"/>
    <s v="https://www.amazon.com/dp/B00ME5YAPK/?coliid=I2032GHGAXU2L&amp;colid=ZD8Y8OT1KW0D&amp;psc=0&amp;ref_=lv_ov_lig_dp_it"/>
  </r>
  <r>
    <d v="2019-03-29T00:00:00"/>
    <s v="Amazon"/>
    <x v="0"/>
    <x v="21"/>
    <n v="1"/>
    <n v="13.99"/>
    <n v="0"/>
    <n v="13.99"/>
    <s v="https://www.amazon.com/Wangdd22-Pulley-Timing-Locking-printer/dp/B06XNPHDS5/ref=sr_1_6?crid=11SBMAA7S9TXD&amp;keywords=3d+printer+belt&amp;qid=1553829695&amp;s=gateway&amp;sprefix=3d+printer+b%2Caps%2C155&amp;sr=8-6"/>
  </r>
  <r>
    <d v="2019-03-29T00:00:00"/>
    <s v="Amazon"/>
    <x v="0"/>
    <x v="22"/>
    <n v="1"/>
    <n v="8.99"/>
    <n v="0"/>
    <n v="8.99"/>
    <s v="https://www.amazon.com/Copapa-Polyethylene-Spiral-Computer-6MM-Length21M/dp/B01LYF1GDV/ref=sr_1_3?crid=1C5FX5EDN24AN&amp;keywords=cable+wrap&amp;qid=1553829940&amp;s=gateway&amp;sprefix=cable+wr%2Caps%2C155&amp;sr=8-3"/>
  </r>
  <r>
    <d v="2019-04-12T00:00:00"/>
    <s v="Amazon"/>
    <x v="0"/>
    <x v="23"/>
    <n v="1"/>
    <n v="10.99"/>
    <n v="0"/>
    <n v="10.99"/>
    <s v="https://www.amazon.com/dp/B07C2QF1T1/?coliid=I1MOLOP6YUDYVN&amp;colid=ZD8Y8OT1KW0D&amp;psc=0&amp;ref_=lv_ov_lig_dp_it"/>
  </r>
  <r>
    <d v="2019-04-12T00:00:00"/>
    <s v="Amazon"/>
    <x v="1"/>
    <x v="24"/>
    <n v="1"/>
    <n v="13.29"/>
    <n v="0"/>
    <n v="13.29"/>
    <m/>
  </r>
  <r>
    <d v="2019-04-12T00:00:00"/>
    <s v="Amazon"/>
    <x v="0"/>
    <x v="25"/>
    <n v="1"/>
    <n v="20.61"/>
    <n v="0"/>
    <n v="20.61"/>
    <m/>
  </r>
  <r>
    <d v="2019-04-17T00:00:00"/>
    <s v="Amazon"/>
    <x v="0"/>
    <x v="26"/>
    <n v="1"/>
    <n v="12.71"/>
    <n v="5.99"/>
    <n v="18.700000000000003"/>
    <m/>
  </r>
  <r>
    <d v="2019-04-19T00:00:00"/>
    <s v="Amazon"/>
    <x v="1"/>
    <x v="27"/>
    <n v="2"/>
    <n v="13.29"/>
    <n v="0"/>
    <n v="26.58"/>
    <m/>
  </r>
  <r>
    <d v="2019-04-24T00:00:00"/>
    <s v="Amazon"/>
    <x v="0"/>
    <x v="19"/>
    <n v="1"/>
    <n v="11.99"/>
    <n v="5.99"/>
    <n v="17.98"/>
    <m/>
  </r>
  <r>
    <d v="2019-04-30T00:00:00"/>
    <s v="Amazon"/>
    <x v="0"/>
    <x v="28"/>
    <n v="2"/>
    <n v="12.71"/>
    <n v="0"/>
    <n v="25.42"/>
    <m/>
  </r>
  <r>
    <d v="2019-05-02T00:00:00"/>
    <s v="Amazon"/>
    <x v="1"/>
    <x v="29"/>
    <n v="1"/>
    <n v="17.59"/>
    <n v="5.99"/>
    <n v="23.58"/>
    <m/>
  </r>
  <r>
    <d v="2019-05-06T00:00:00"/>
    <s v="Amazon"/>
    <x v="0"/>
    <x v="30"/>
    <m/>
    <n v="10.99"/>
    <n v="5.99"/>
    <n v="16.98"/>
    <m/>
  </r>
  <r>
    <d v="2019-04-15T00:00:00"/>
    <s v="Heiser"/>
    <x v="0"/>
    <x v="31"/>
    <n v="1"/>
    <n v="9.99"/>
    <n v="0"/>
    <n v="9.99"/>
    <m/>
  </r>
  <r>
    <d v="2019-04-15T00:00:00"/>
    <s v="Heiser"/>
    <x v="0"/>
    <x v="32"/>
    <n v="1"/>
    <n v="14.99"/>
    <n v="0"/>
    <n v="14.99"/>
    <m/>
  </r>
  <r>
    <d v="2019-04-15T00:00:00"/>
    <s v="Heiser"/>
    <x v="3"/>
    <x v="33"/>
    <n v="4"/>
    <n v="0.28000000000000003"/>
    <n v="0"/>
    <n v="1.1200000000000001"/>
    <m/>
  </r>
  <r>
    <d v="2019-04-15T00:00:00"/>
    <s v="Heiser"/>
    <x v="3"/>
    <x v="33"/>
    <n v="4"/>
    <n v="0.33"/>
    <n v="0"/>
    <n v="1.32"/>
    <m/>
  </r>
  <r>
    <d v="2019-04-15T00:00:00"/>
    <s v="Heiser"/>
    <x v="3"/>
    <x v="33"/>
    <n v="4"/>
    <n v="0.1"/>
    <n v="0"/>
    <n v="0.4"/>
    <m/>
  </r>
  <r>
    <d v="2019-04-15T00:00:00"/>
    <s v="Heiser"/>
    <x v="0"/>
    <x v="34"/>
    <n v="1"/>
    <n v="3.59"/>
    <n v="0"/>
    <n v="3.59"/>
    <m/>
  </r>
  <r>
    <d v="2019-03-15T00:00:00"/>
    <s v="McMaster-Carr"/>
    <x v="0"/>
    <x v="35"/>
    <n v="1"/>
    <n v="23.57"/>
    <n v="0"/>
    <n v="23.57"/>
    <m/>
  </r>
  <r>
    <d v="2019-03-15T00:00:00"/>
    <s v="McMaster-Carr"/>
    <x v="1"/>
    <x v="36"/>
    <n v="1"/>
    <n v="10.82"/>
    <n v="0"/>
    <n v="10.82"/>
    <m/>
  </r>
  <r>
    <d v="2019-03-15T00:00:00"/>
    <s v="McMaster-Carr"/>
    <x v="1"/>
    <x v="37"/>
    <n v="1"/>
    <n v="8.26"/>
    <n v="12.05"/>
    <n v="20.310000000000002"/>
    <m/>
  </r>
  <r>
    <d v="2019-03-29T00:00:00"/>
    <s v="McMaster-Carr"/>
    <x v="1"/>
    <x v="38"/>
    <n v="5"/>
    <n v="1.31"/>
    <n v="0"/>
    <n v="6.5500000000000007"/>
    <s v="https://www.mcmaster.com/#93330A482"/>
  </r>
  <r>
    <d v="2019-03-29T00:00:00"/>
    <s v="McMaster-Carr"/>
    <x v="1"/>
    <x v="39"/>
    <n v="1"/>
    <n v="4.63"/>
    <n v="0"/>
    <n v="4.63"/>
    <s v="https://www.mcmaster.com/9271k605"/>
  </r>
  <r>
    <d v="2019-03-29T00:00:00"/>
    <s v="McMaster-Carr"/>
    <x v="1"/>
    <x v="40"/>
    <n v="1"/>
    <n v="6.62"/>
    <n v="0"/>
    <n v="6.62"/>
    <s v="https://www.mcmaster.com/#92210a197"/>
  </r>
  <r>
    <d v="2019-03-29T00:00:00"/>
    <s v="McMaster-Carr"/>
    <x v="0"/>
    <x v="41"/>
    <n v="2"/>
    <n v="2.29"/>
    <n v="0"/>
    <n v="4.58"/>
    <s v="https://www.mcmaster.com/6031k16"/>
  </r>
  <r>
    <d v="2019-03-29T00:00:00"/>
    <s v="McMaster-Carr"/>
    <x v="2"/>
    <x v="42"/>
    <n v="2"/>
    <n v="3.11"/>
    <n v="5.6"/>
    <n v="11.82"/>
    <m/>
  </r>
  <r>
    <d v="2019-04-05T00:00:00"/>
    <s v="McMaster-Carr"/>
    <x v="2"/>
    <x v="43"/>
    <n v="2"/>
    <n v="43.51"/>
    <n v="5.14"/>
    <n v="92.16"/>
    <s v="https://www.mcmaster.com/catalog/125/1994"/>
  </r>
  <r>
    <d v="2019-04-30T00:00:00"/>
    <s v="McMaster-Carr"/>
    <x v="0"/>
    <x v="44"/>
    <n v="20"/>
    <n v="1.46"/>
    <n v="5.15"/>
    <n v="34.35"/>
    <m/>
  </r>
  <r>
    <d v="2019-03-26T00:00:00"/>
    <s v="Openbuildspartstore"/>
    <x v="1"/>
    <x v="45"/>
    <n v="1"/>
    <n v="129.99"/>
    <n v="0"/>
    <n v="129.99"/>
    <s v="V-Slot® NEMA 23 Linear Actuator Bundle (Lead Screw)"/>
  </r>
  <r>
    <d v="2019-03-26T00:00:00"/>
    <s v="Openbuildspartstore"/>
    <x v="1"/>
    <x v="46"/>
    <n v="1"/>
    <n v="27.99"/>
    <n v="14.2"/>
    <n v="42.19"/>
    <s v="NEMA 23 Stepper Motor"/>
  </r>
  <r>
    <d v="2019-03-21T00:00:00"/>
    <s v="SteelMart"/>
    <x v="3"/>
    <x v="47"/>
    <n v="1"/>
    <n v="113"/>
    <n v="0"/>
    <n v="1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2"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39" rowHeaderCaption="Category">
  <location ref="A3:B8" firstHeaderRow="1" firstDataRow="1" firstDataCol="1"/>
  <pivotFields count="9">
    <pivotField showAll="0"/>
    <pivotField showAll="0"/>
    <pivotField axis="axisRow" showAll="0" sortType="ascending">
      <items count="9">
        <item sd="0" x="3"/>
        <item sd="0" m="1" x="7"/>
        <item sd="0" x="1"/>
        <item sd="0" m="1" x="5"/>
        <item sd="0" x="2"/>
        <item sd="0" x="0"/>
        <item sd="0" m="1" x="6"/>
        <item sd="0" m="1" x="4"/>
        <item t="default"/>
      </items>
    </pivotField>
    <pivotField axis="axisRow" showAll="0">
      <items count="53">
        <item x="9"/>
        <item x="7"/>
        <item x="37"/>
        <item x="0"/>
        <item x="3"/>
        <item x="4"/>
        <item x="10"/>
        <item x="8"/>
        <item x="11"/>
        <item x="1"/>
        <item x="2"/>
        <item x="47"/>
        <item x="5"/>
        <item x="6"/>
        <item x="36"/>
        <item x="35"/>
        <item m="1" x="48"/>
        <item x="38"/>
        <item x="39"/>
        <item x="40"/>
        <item x="12"/>
        <item x="13"/>
        <item x="14"/>
        <item x="45"/>
        <item x="46"/>
        <item x="15"/>
        <item x="16"/>
        <item x="41"/>
        <item m="1" x="49"/>
        <item x="18"/>
        <item x="32"/>
        <item m="1" x="50"/>
        <item m="1" x="51"/>
        <item x="19"/>
        <item x="20"/>
        <item x="21"/>
        <item x="22"/>
        <item x="42"/>
        <item x="17"/>
        <item x="43"/>
        <item x="23"/>
        <item x="24"/>
        <item x="25"/>
        <item x="31"/>
        <item x="33"/>
        <item x="34"/>
        <item x="26"/>
        <item x="27"/>
        <item x="44"/>
        <item x="28"/>
        <item x="29"/>
        <item x="30"/>
        <item t="default"/>
      </items>
    </pivotField>
    <pivotField showAll="0"/>
    <pivotField showAll="0"/>
    <pivotField showAll="0"/>
    <pivotField dataField="1" showAll="0"/>
    <pivotField showAll="0"/>
  </pivotFields>
  <rowFields count="2">
    <field x="2"/>
    <field x="3"/>
  </rowFields>
  <rowItems count="5">
    <i>
      <x/>
    </i>
    <i>
      <x v="2"/>
    </i>
    <i>
      <x v="4"/>
    </i>
    <i>
      <x v="5"/>
    </i>
    <i t="grand">
      <x/>
    </i>
  </rowItems>
  <colItems count="1">
    <i/>
  </colItems>
  <dataFields count="1">
    <dataField name="Cost" fld="7" baseField="0" baseItem="0"/>
  </dataFields>
  <chartFormats count="15">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8" format="2">
      <pivotArea type="data" outline="0" fieldPosition="0">
        <references count="2">
          <reference field="4294967294" count="1" selected="0">
            <x v="0"/>
          </reference>
          <reference field="2" count="1" selected="0">
            <x v="0"/>
          </reference>
        </references>
      </pivotArea>
    </chartFormat>
    <chartFormat chart="28" format="3">
      <pivotArea type="data" outline="0" fieldPosition="0">
        <references count="2">
          <reference field="4294967294" count="1" selected="0">
            <x v="0"/>
          </reference>
          <reference field="2" count="1" selected="0">
            <x v="2"/>
          </reference>
        </references>
      </pivotArea>
    </chartFormat>
    <chartFormat chart="28" format="4">
      <pivotArea type="data" outline="0" fieldPosition="0">
        <references count="2">
          <reference field="4294967294" count="1" selected="0">
            <x v="0"/>
          </reference>
          <reference field="2" count="1" selected="0">
            <x v="4"/>
          </reference>
        </references>
      </pivotArea>
    </chartFormat>
    <chartFormat chart="28" format="5">
      <pivotArea type="data" outline="0" fieldPosition="0">
        <references count="2">
          <reference field="4294967294" count="1" selected="0">
            <x v="0"/>
          </reference>
          <reference field="2" count="1" selected="0">
            <x v="5"/>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2" count="1" selected="0">
            <x v="0"/>
          </reference>
        </references>
      </pivotArea>
    </chartFormat>
    <chartFormat chart="29" format="8">
      <pivotArea type="data" outline="0" fieldPosition="0">
        <references count="2">
          <reference field="4294967294" count="1" selected="0">
            <x v="0"/>
          </reference>
          <reference field="2" count="1" selected="0">
            <x v="2"/>
          </reference>
        </references>
      </pivotArea>
    </chartFormat>
    <chartFormat chart="29" format="9">
      <pivotArea type="data" outline="0" fieldPosition="0">
        <references count="2">
          <reference field="4294967294" count="1" selected="0">
            <x v="0"/>
          </reference>
          <reference field="2" count="1" selected="0">
            <x v="4"/>
          </reference>
        </references>
      </pivotArea>
    </chartFormat>
    <chartFormat chart="29" format="10">
      <pivotArea type="data" outline="0" fieldPosition="0">
        <references count="2">
          <reference field="4294967294" count="1" selected="0">
            <x v="0"/>
          </reference>
          <reference field="2" count="1" selected="0">
            <x v="5"/>
          </reference>
        </references>
      </pivotArea>
    </chartFormat>
    <chartFormat chart="35" format="3"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7247500-94B9-42C9-A686-94C214020D23}" sourceName="Date">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27F9F132-22EA-4620-9C34-FB6129CE8ABF}" sourceName="Vendor">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1412BDA-6696-4D5E-BC13-17254DA64876}" cache="Slicer_Date" caption="Date" rowHeight="241300"/>
  <slicer name="Vendor" xr10:uid="{B32AFDB0-F42A-4FC7-AEE5-8319CDF32F17}" cache="Slicer_Vendor" caption="Vendo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7:I59" totalsRowCount="1" headerRowDxfId="22" dataDxfId="20" headerRowBorderDxfId="21" tableBorderDxfId="19" totalsRowBorderDxfId="18">
  <autoFilter ref="A7:I58" xr:uid="{00000000-0009-0000-0100-000002000000}"/>
  <sortState ref="A8:I58">
    <sortCondition ref="B7:B58"/>
  </sortState>
  <tableColumns count="9">
    <tableColumn id="1" xr3:uid="{00000000-0010-0000-0000-000001000000}" name="Date" totalsRowLabel="Total" dataDxfId="17" totalsRowDxfId="8"/>
    <tableColumn id="2" xr3:uid="{00000000-0010-0000-0000-000002000000}" name="Vendor" dataDxfId="16" totalsRowDxfId="7"/>
    <tableColumn id="10" xr3:uid="{00000000-0010-0000-0000-00000A000000}" name="Category" dataDxfId="15" totalsRowDxfId="6"/>
    <tableColumn id="3" xr3:uid="{00000000-0010-0000-0000-000003000000}" name="Item" dataDxfId="14" totalsRowDxfId="5"/>
    <tableColumn id="4" xr3:uid="{00000000-0010-0000-0000-000004000000}" name="quantity" dataDxfId="13" totalsRowDxfId="4"/>
    <tableColumn id="5" xr3:uid="{00000000-0010-0000-0000-000005000000}" name="Cost per item" dataDxfId="12" totalsRowDxfId="3" dataCellStyle="Currency"/>
    <tableColumn id="6" xr3:uid="{00000000-0010-0000-0000-000006000000}" name="shipping cost" dataDxfId="11" totalsRowDxfId="2" dataCellStyle="Currency"/>
    <tableColumn id="7" xr3:uid="{00000000-0010-0000-0000-000007000000}" name="Total Cost" totalsRowFunction="sum" dataDxfId="10" totalsRowDxfId="1" dataCellStyle="Currency">
      <calculatedColumnFormula>E8*F8+G8</calculatedColumnFormula>
    </tableColumn>
    <tableColumn id="8" xr3:uid="{00000000-0010-0000-0000-000008000000}" name="Notes (web address, reference document, etc)" dataDxfId="9" totalsRowDxfId="0"/>
  </tableColumns>
  <tableStyleInfo name="TableStyleMedium2"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Copapa-Polyethylene-Spiral-Computer-6MM-Length21M/dp/B01LYF1GDV/ref=sr_1_3?crid=1C5FX5EDN24AN&amp;keywords=cable+wrap&amp;qid=1553829940&amp;s=gateway&amp;sprefix=cable+wr%2Caps%2C155&amp;sr=8-3" TargetMode="External"/><Relationship Id="rId13" Type="http://schemas.openxmlformats.org/officeDocument/2006/relationships/printerSettings" Target="../printerSettings/printerSettings1.bin"/><Relationship Id="rId3" Type="http://schemas.openxmlformats.org/officeDocument/2006/relationships/hyperlink" Target="https://www.mcmaster.com/" TargetMode="External"/><Relationship Id="rId7" Type="http://schemas.openxmlformats.org/officeDocument/2006/relationships/hyperlink" Target="https://www.amazon.com/Wangdd22-Pulley-Timing-Locking-printer/dp/B06XNPHDS5/ref=sr_1_6?crid=11SBMAA7S9TXD&amp;keywords=3d+printer+belt&amp;qid=1553829695&amp;s=gateway&amp;sprefix=3d+printer+b%2Caps%2C155&amp;sr=8-6" TargetMode="External"/><Relationship Id="rId12" Type="http://schemas.openxmlformats.org/officeDocument/2006/relationships/hyperlink" Target="https://www.amazon.com/hz/wishlist/ls/ZD8Y8OT1KW0D?ref_=wl_share" TargetMode="External"/><Relationship Id="rId2" Type="http://schemas.openxmlformats.org/officeDocument/2006/relationships/hyperlink" Target="https://www.mcmaster.com/9271k605" TargetMode="External"/><Relationship Id="rId16" Type="http://schemas.microsoft.com/office/2007/relationships/slicer" Target="../slicers/slicer1.xml"/><Relationship Id="rId1" Type="http://schemas.openxmlformats.org/officeDocument/2006/relationships/hyperlink" Target="https://www.mcmaster.com/" TargetMode="External"/><Relationship Id="rId6" Type="http://schemas.openxmlformats.org/officeDocument/2006/relationships/hyperlink" Target="https://www.mcmaster.com/6031k16" TargetMode="External"/><Relationship Id="rId11" Type="http://schemas.openxmlformats.org/officeDocument/2006/relationships/hyperlink" Target="https://www.mcmaster.com/catalog/125/1994" TargetMode="External"/><Relationship Id="rId5" Type="http://schemas.openxmlformats.org/officeDocument/2006/relationships/hyperlink" Target="https://openbuildspartstore.com/nema-23-stepper-motor/" TargetMode="External"/><Relationship Id="rId15" Type="http://schemas.openxmlformats.org/officeDocument/2006/relationships/table" Target="../tables/table1.xml"/><Relationship Id="rId10" Type="http://schemas.openxmlformats.org/officeDocument/2006/relationships/hyperlink" Target="https://www.amazon.com/dp/B01LATMSGS/?coliid=I1KZMHNUVBX12J&amp;colid=ZD8Y8OT1KW0D&amp;psc=0&amp;ref_=lv_ov_lig_dp_it" TargetMode="External"/><Relationship Id="rId4" Type="http://schemas.openxmlformats.org/officeDocument/2006/relationships/hyperlink" Target="https://openbuildspartstore.com/v-slot-nema-23-linear-actuator-bundle-lead-screw/" TargetMode="External"/><Relationship Id="rId9" Type="http://schemas.openxmlformats.org/officeDocument/2006/relationships/hyperlink" Target="https://www.amazon.com/dp/B00ME5YAPK/?coliid=I2032GHGAXU2L&amp;colid=ZD8Y8OT1KW0D&amp;psc=0&amp;ref_=lv_ov_lig_dp_it"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
  <sheetViews>
    <sheetView tabSelected="1" workbookViewId="0">
      <selection activeCell="G4" sqref="G4"/>
    </sheetView>
  </sheetViews>
  <sheetFormatPr defaultRowHeight="15" x14ac:dyDescent="0.25"/>
  <cols>
    <col min="1" max="1" width="9.7109375" bestFit="1" customWidth="1"/>
    <col min="2" max="2" width="19.7109375" bestFit="1" customWidth="1"/>
    <col min="3" max="3" width="11.140625" bestFit="1" customWidth="1"/>
    <col min="4" max="4" width="49.42578125" bestFit="1" customWidth="1"/>
    <col min="5" max="5" width="10.7109375" bestFit="1" customWidth="1"/>
    <col min="6" max="6" width="15.140625" bestFit="1" customWidth="1"/>
    <col min="7" max="7" width="14.85546875" bestFit="1" customWidth="1"/>
    <col min="8" max="8" width="12" bestFit="1" customWidth="1"/>
    <col min="9" max="9" width="210.7109375" bestFit="1" customWidth="1"/>
  </cols>
  <sheetData>
    <row r="1" spans="1:9" x14ac:dyDescent="0.25">
      <c r="A1" s="28" t="s">
        <v>0</v>
      </c>
      <c r="B1" s="28"/>
      <c r="C1" s="13"/>
      <c r="D1" t="s">
        <v>1</v>
      </c>
    </row>
    <row r="2" spans="1:9" x14ac:dyDescent="0.25">
      <c r="A2" s="28" t="s">
        <v>2</v>
      </c>
      <c r="B2" s="28"/>
      <c r="C2" s="13"/>
      <c r="D2" s="1">
        <v>1000</v>
      </c>
    </row>
    <row r="3" spans="1:9" x14ac:dyDescent="0.25">
      <c r="A3" s="12" t="s">
        <v>3</v>
      </c>
    </row>
    <row r="4" spans="1:9" ht="206.25" customHeight="1" x14ac:dyDescent="0.25">
      <c r="A4" s="12"/>
    </row>
    <row r="5" spans="1:9" x14ac:dyDescent="0.25">
      <c r="A5" s="12"/>
    </row>
    <row r="6" spans="1:9" x14ac:dyDescent="0.25">
      <c r="A6" s="12"/>
    </row>
    <row r="7" spans="1:9" x14ac:dyDescent="0.25">
      <c r="A7" s="2" t="s">
        <v>4</v>
      </c>
      <c r="B7" s="3" t="s">
        <v>5</v>
      </c>
      <c r="C7" s="3" t="s">
        <v>6</v>
      </c>
      <c r="D7" s="3" t="s">
        <v>7</v>
      </c>
      <c r="E7" s="3" t="s">
        <v>8</v>
      </c>
      <c r="F7" s="3" t="s">
        <v>9</v>
      </c>
      <c r="G7" s="3" t="s">
        <v>10</v>
      </c>
      <c r="H7" s="3" t="s">
        <v>11</v>
      </c>
      <c r="I7" s="4" t="s">
        <v>12</v>
      </c>
    </row>
    <row r="8" spans="1:9" s="20" customFormat="1" x14ac:dyDescent="0.25">
      <c r="A8" s="15">
        <v>43514</v>
      </c>
      <c r="B8" s="16" t="s">
        <v>13</v>
      </c>
      <c r="C8" s="17" t="s">
        <v>14</v>
      </c>
      <c r="D8" s="16" t="s">
        <v>15</v>
      </c>
      <c r="E8" s="16">
        <v>1</v>
      </c>
      <c r="F8" s="18">
        <v>12.59</v>
      </c>
      <c r="G8" s="18">
        <v>5.99</v>
      </c>
      <c r="H8" s="18">
        <f>E8*F8+G8</f>
        <v>18.579999999999998</v>
      </c>
      <c r="I8" s="19"/>
    </row>
    <row r="9" spans="1:9" s="20" customFormat="1" x14ac:dyDescent="0.25">
      <c r="A9" s="15">
        <v>43516</v>
      </c>
      <c r="B9" s="16" t="s">
        <v>13</v>
      </c>
      <c r="C9" s="16" t="s">
        <v>14</v>
      </c>
      <c r="D9" s="16" t="s">
        <v>16</v>
      </c>
      <c r="E9" s="16">
        <v>1</v>
      </c>
      <c r="F9" s="18">
        <v>5.48</v>
      </c>
      <c r="G9" s="18">
        <v>5.99</v>
      </c>
      <c r="H9" s="18">
        <f>E9*F9+G9</f>
        <v>11.47</v>
      </c>
      <c r="I9" s="19"/>
    </row>
    <row r="10" spans="1:9" s="20" customFormat="1" x14ac:dyDescent="0.25">
      <c r="A10" s="15">
        <v>43539</v>
      </c>
      <c r="B10" s="16" t="s">
        <v>13</v>
      </c>
      <c r="C10" s="16" t="s">
        <v>14</v>
      </c>
      <c r="D10" s="16" t="s">
        <v>17</v>
      </c>
      <c r="E10" s="16">
        <v>2</v>
      </c>
      <c r="F10" s="18">
        <v>18.989999999999998</v>
      </c>
      <c r="G10" s="18">
        <v>0</v>
      </c>
      <c r="H10" s="18">
        <f>E10*F10+G10</f>
        <v>37.979999999999997</v>
      </c>
      <c r="I10" s="19"/>
    </row>
    <row r="11" spans="1:9" s="20" customFormat="1" x14ac:dyDescent="0.25">
      <c r="A11" s="15">
        <v>43539</v>
      </c>
      <c r="B11" s="16" t="s">
        <v>13</v>
      </c>
      <c r="C11" s="16" t="s">
        <v>18</v>
      </c>
      <c r="D11" s="16" t="s">
        <v>19</v>
      </c>
      <c r="E11" s="16">
        <v>1</v>
      </c>
      <c r="F11" s="18">
        <v>14.95</v>
      </c>
      <c r="G11" s="18">
        <v>0</v>
      </c>
      <c r="H11" s="18">
        <f>E11*F11+G11</f>
        <v>14.95</v>
      </c>
      <c r="I11" s="19"/>
    </row>
    <row r="12" spans="1:9" s="20" customFormat="1" x14ac:dyDescent="0.25">
      <c r="A12" s="15">
        <v>43539</v>
      </c>
      <c r="B12" s="16" t="s">
        <v>13</v>
      </c>
      <c r="C12" s="16" t="s">
        <v>20</v>
      </c>
      <c r="D12" s="16" t="s">
        <v>21</v>
      </c>
      <c r="E12" s="16">
        <v>1</v>
      </c>
      <c r="F12" s="18">
        <v>14.99</v>
      </c>
      <c r="G12" s="18">
        <v>0</v>
      </c>
      <c r="H12" s="18">
        <f>E12*F12+G12</f>
        <v>14.99</v>
      </c>
      <c r="I12" s="19"/>
    </row>
    <row r="13" spans="1:9" s="20" customFormat="1" x14ac:dyDescent="0.25">
      <c r="A13" s="15">
        <v>43539</v>
      </c>
      <c r="B13" s="16" t="s">
        <v>13</v>
      </c>
      <c r="C13" s="16" t="s">
        <v>14</v>
      </c>
      <c r="D13" s="16" t="s">
        <v>22</v>
      </c>
      <c r="E13" s="16">
        <v>1</v>
      </c>
      <c r="F13" s="18">
        <v>34.99</v>
      </c>
      <c r="G13" s="18">
        <v>0</v>
      </c>
      <c r="H13" s="18">
        <f>E13*F13+G13</f>
        <v>34.99</v>
      </c>
      <c r="I13" s="19"/>
    </row>
    <row r="14" spans="1:9" s="20" customFormat="1" x14ac:dyDescent="0.25">
      <c r="A14" s="15">
        <v>43539</v>
      </c>
      <c r="B14" s="16" t="s">
        <v>13</v>
      </c>
      <c r="C14" s="16" t="s">
        <v>20</v>
      </c>
      <c r="D14" s="16" t="s">
        <v>23</v>
      </c>
      <c r="E14" s="16">
        <v>1</v>
      </c>
      <c r="F14" s="18">
        <v>16.690000000000001</v>
      </c>
      <c r="G14" s="18">
        <v>0</v>
      </c>
      <c r="H14" s="18">
        <f>E14*F14+G14</f>
        <v>16.690000000000001</v>
      </c>
      <c r="I14" s="19"/>
    </row>
    <row r="15" spans="1:9" s="20" customFormat="1" x14ac:dyDescent="0.25">
      <c r="A15" s="15">
        <v>43539</v>
      </c>
      <c r="B15" s="16" t="s">
        <v>13</v>
      </c>
      <c r="C15" s="16" t="s">
        <v>14</v>
      </c>
      <c r="D15" s="16" t="s">
        <v>24</v>
      </c>
      <c r="E15" s="16">
        <v>1</v>
      </c>
      <c r="F15" s="18">
        <v>16.989999999999998</v>
      </c>
      <c r="G15" s="18">
        <v>0</v>
      </c>
      <c r="H15" s="18">
        <f>E15*F15+G15</f>
        <v>16.989999999999998</v>
      </c>
      <c r="I15" s="19"/>
    </row>
    <row r="16" spans="1:9" s="20" customFormat="1" x14ac:dyDescent="0.25">
      <c r="A16" s="15">
        <v>43539</v>
      </c>
      <c r="B16" s="16" t="s">
        <v>13</v>
      </c>
      <c r="C16" s="16" t="s">
        <v>14</v>
      </c>
      <c r="D16" s="16" t="s">
        <v>25</v>
      </c>
      <c r="E16" s="16">
        <v>1</v>
      </c>
      <c r="F16" s="18">
        <v>5.39</v>
      </c>
      <c r="G16" s="18">
        <v>0</v>
      </c>
      <c r="H16" s="18">
        <f>E16*F16+G16</f>
        <v>5.39</v>
      </c>
      <c r="I16" s="19"/>
    </row>
    <row r="17" spans="1:9" s="20" customFormat="1" x14ac:dyDescent="0.25">
      <c r="A17" s="15">
        <v>43539</v>
      </c>
      <c r="B17" s="16" t="s">
        <v>13</v>
      </c>
      <c r="C17" s="16" t="s">
        <v>14</v>
      </c>
      <c r="D17" s="16" t="s">
        <v>26</v>
      </c>
      <c r="E17" s="16">
        <v>1</v>
      </c>
      <c r="F17" s="18">
        <v>8.99</v>
      </c>
      <c r="G17" s="18">
        <v>0</v>
      </c>
      <c r="H17" s="18">
        <f>E17*F17+G17</f>
        <v>8.99</v>
      </c>
      <c r="I17" s="19"/>
    </row>
    <row r="18" spans="1:9" s="20" customFormat="1" x14ac:dyDescent="0.25">
      <c r="A18" s="15">
        <v>43546</v>
      </c>
      <c r="B18" s="16" t="s">
        <v>13</v>
      </c>
      <c r="C18" s="16" t="s">
        <v>14</v>
      </c>
      <c r="D18" s="16" t="s">
        <v>34</v>
      </c>
      <c r="E18" s="16">
        <v>1</v>
      </c>
      <c r="F18" s="18">
        <v>10.99</v>
      </c>
      <c r="G18" s="18">
        <v>0</v>
      </c>
      <c r="H18" s="18">
        <f>E18*F18+G18</f>
        <v>10.99</v>
      </c>
      <c r="I18" s="19"/>
    </row>
    <row r="19" spans="1:9" s="20" customFormat="1" x14ac:dyDescent="0.25">
      <c r="A19" s="15">
        <v>43546</v>
      </c>
      <c r="B19" s="16" t="s">
        <v>13</v>
      </c>
      <c r="C19" s="16" t="s">
        <v>32</v>
      </c>
      <c r="D19" s="16" t="s">
        <v>35</v>
      </c>
      <c r="E19" s="16">
        <v>2</v>
      </c>
      <c r="F19" s="18">
        <v>19.79</v>
      </c>
      <c r="G19" s="18">
        <v>0</v>
      </c>
      <c r="H19" s="18">
        <f>E19*F19+G19</f>
        <v>39.58</v>
      </c>
      <c r="I19" s="19"/>
    </row>
    <row r="20" spans="1:9" s="20" customFormat="1" x14ac:dyDescent="0.25">
      <c r="A20" s="15">
        <v>43550</v>
      </c>
      <c r="B20" s="16" t="s">
        <v>13</v>
      </c>
      <c r="C20" s="16" t="s">
        <v>18</v>
      </c>
      <c r="D20" s="16" t="s">
        <v>36</v>
      </c>
      <c r="E20" s="16">
        <v>1</v>
      </c>
      <c r="F20" s="18">
        <v>6.99</v>
      </c>
      <c r="G20" s="18">
        <v>0</v>
      </c>
      <c r="H20" s="18">
        <f>E20*F20+G20</f>
        <v>6.99</v>
      </c>
      <c r="I20" s="19"/>
    </row>
    <row r="21" spans="1:9" s="20" customFormat="1" x14ac:dyDescent="0.25">
      <c r="A21" s="15">
        <v>43550</v>
      </c>
      <c r="B21" s="16" t="s">
        <v>13</v>
      </c>
      <c r="C21" s="16" t="s">
        <v>18</v>
      </c>
      <c r="D21" s="16" t="s">
        <v>37</v>
      </c>
      <c r="E21" s="16">
        <v>1</v>
      </c>
      <c r="F21" s="18">
        <v>6.99</v>
      </c>
      <c r="G21" s="18">
        <v>0</v>
      </c>
      <c r="H21" s="18">
        <f>E21*F21+G21</f>
        <v>6.99</v>
      </c>
      <c r="I21" s="19"/>
    </row>
    <row r="22" spans="1:9" s="20" customFormat="1" x14ac:dyDescent="0.25">
      <c r="A22" s="15">
        <v>43550</v>
      </c>
      <c r="B22" s="16" t="s">
        <v>13</v>
      </c>
      <c r="C22" s="16" t="s">
        <v>18</v>
      </c>
      <c r="D22" s="16" t="s">
        <v>38</v>
      </c>
      <c r="E22" s="16">
        <v>1</v>
      </c>
      <c r="F22" s="18">
        <v>36.35</v>
      </c>
      <c r="G22" s="18">
        <v>0</v>
      </c>
      <c r="H22" s="18">
        <f>E22*F22+G22</f>
        <v>36.35</v>
      </c>
      <c r="I22" s="19"/>
    </row>
    <row r="23" spans="1:9" s="20" customFormat="1" x14ac:dyDescent="0.25">
      <c r="A23" s="15">
        <v>43550</v>
      </c>
      <c r="B23" s="16" t="s">
        <v>13</v>
      </c>
      <c r="C23" s="16" t="s">
        <v>20</v>
      </c>
      <c r="D23" s="16" t="s">
        <v>42</v>
      </c>
      <c r="E23" s="16">
        <v>1</v>
      </c>
      <c r="F23" s="18">
        <v>15.49</v>
      </c>
      <c r="G23" s="18">
        <v>0</v>
      </c>
      <c r="H23" s="18">
        <f>E23*F23+G23</f>
        <v>15.49</v>
      </c>
      <c r="I23" s="21"/>
    </row>
    <row r="24" spans="1:9" s="20" customFormat="1" x14ac:dyDescent="0.25">
      <c r="A24" s="15">
        <v>43550</v>
      </c>
      <c r="B24" s="16" t="s">
        <v>13</v>
      </c>
      <c r="C24" s="16" t="s">
        <v>20</v>
      </c>
      <c r="D24" s="16" t="s">
        <v>43</v>
      </c>
      <c r="E24" s="16">
        <v>1</v>
      </c>
      <c r="F24" s="18">
        <v>15.49</v>
      </c>
      <c r="G24" s="18">
        <v>0</v>
      </c>
      <c r="H24" s="18">
        <f>E24*F24+G24</f>
        <v>15.49</v>
      </c>
      <c r="I24" s="21"/>
    </row>
    <row r="25" spans="1:9" s="20" customFormat="1" x14ac:dyDescent="0.25">
      <c r="A25" s="15">
        <v>43553</v>
      </c>
      <c r="B25" s="16" t="s">
        <v>13</v>
      </c>
      <c r="C25" s="16" t="s">
        <v>18</v>
      </c>
      <c r="D25" s="16" t="s">
        <v>52</v>
      </c>
      <c r="E25" s="16">
        <v>1</v>
      </c>
      <c r="F25" s="18">
        <v>39.950000000000003</v>
      </c>
      <c r="G25" s="18">
        <v>0</v>
      </c>
      <c r="H25" s="18">
        <f>E25*F25+G25</f>
        <v>39.950000000000003</v>
      </c>
      <c r="I25" s="23" t="s">
        <v>53</v>
      </c>
    </row>
    <row r="26" spans="1:9" s="20" customFormat="1" x14ac:dyDescent="0.25">
      <c r="A26" s="15">
        <v>43553</v>
      </c>
      <c r="B26" s="16" t="s">
        <v>13</v>
      </c>
      <c r="C26" s="16" t="s">
        <v>14</v>
      </c>
      <c r="D26" s="16" t="s">
        <v>54</v>
      </c>
      <c r="E26" s="16">
        <v>1</v>
      </c>
      <c r="F26" s="18">
        <v>20.99</v>
      </c>
      <c r="G26" s="18">
        <v>0</v>
      </c>
      <c r="H26" s="18">
        <f>E26*F26+G26</f>
        <v>20.99</v>
      </c>
      <c r="I26" s="26" t="s">
        <v>55</v>
      </c>
    </row>
    <row r="27" spans="1:9" s="20" customFormat="1" x14ac:dyDescent="0.25">
      <c r="A27" s="15">
        <v>43553</v>
      </c>
      <c r="B27" s="16" t="s">
        <v>13</v>
      </c>
      <c r="C27" s="16" t="s">
        <v>18</v>
      </c>
      <c r="D27" s="16" t="s">
        <v>56</v>
      </c>
      <c r="E27" s="16">
        <v>1</v>
      </c>
      <c r="F27" s="18">
        <v>11.99</v>
      </c>
      <c r="G27" s="18">
        <v>0</v>
      </c>
      <c r="H27" s="18">
        <f>E27*F27+G27</f>
        <v>11.99</v>
      </c>
      <c r="I27" s="23" t="s">
        <v>57</v>
      </c>
    </row>
    <row r="28" spans="1:9" s="20" customFormat="1" x14ac:dyDescent="0.25">
      <c r="A28" s="15">
        <v>43553</v>
      </c>
      <c r="B28" s="16" t="s">
        <v>13</v>
      </c>
      <c r="C28" s="16" t="s">
        <v>14</v>
      </c>
      <c r="D28" s="16" t="s">
        <v>58</v>
      </c>
      <c r="E28" s="16">
        <v>1</v>
      </c>
      <c r="F28" s="18">
        <v>6.99</v>
      </c>
      <c r="G28" s="18">
        <v>0</v>
      </c>
      <c r="H28" s="18">
        <f>E28*F28+G28</f>
        <v>6.99</v>
      </c>
      <c r="I28" s="26" t="s">
        <v>59</v>
      </c>
    </row>
    <row r="29" spans="1:9" s="20" customFormat="1" x14ac:dyDescent="0.25">
      <c r="A29" s="15">
        <v>43553</v>
      </c>
      <c r="B29" s="16" t="s">
        <v>13</v>
      </c>
      <c r="C29" s="16" t="s">
        <v>14</v>
      </c>
      <c r="D29" s="16" t="s">
        <v>60</v>
      </c>
      <c r="E29" s="16">
        <v>1</v>
      </c>
      <c r="F29" s="18">
        <v>13.99</v>
      </c>
      <c r="G29" s="18">
        <v>0</v>
      </c>
      <c r="H29" s="18">
        <f>E29*F29+G29</f>
        <v>13.99</v>
      </c>
      <c r="I29" s="23" t="s">
        <v>61</v>
      </c>
    </row>
    <row r="30" spans="1:9" s="20" customFormat="1" x14ac:dyDescent="0.25">
      <c r="A30" s="15">
        <v>43553</v>
      </c>
      <c r="B30" s="16" t="s">
        <v>13</v>
      </c>
      <c r="C30" s="16" t="s">
        <v>14</v>
      </c>
      <c r="D30" s="16" t="s">
        <v>62</v>
      </c>
      <c r="E30" s="16">
        <v>1</v>
      </c>
      <c r="F30" s="18">
        <v>8.99</v>
      </c>
      <c r="G30" s="18">
        <v>0</v>
      </c>
      <c r="H30" s="18">
        <f>E30*F30+G30</f>
        <v>8.99</v>
      </c>
      <c r="I30" s="25" t="s">
        <v>63</v>
      </c>
    </row>
    <row r="31" spans="1:9" s="20" customFormat="1" x14ac:dyDescent="0.25">
      <c r="A31" s="15">
        <v>43567</v>
      </c>
      <c r="B31" s="16" t="s">
        <v>13</v>
      </c>
      <c r="C31" s="16" t="s">
        <v>14</v>
      </c>
      <c r="D31" s="16" t="s">
        <v>67</v>
      </c>
      <c r="E31" s="16">
        <v>1</v>
      </c>
      <c r="F31" s="18">
        <v>10.99</v>
      </c>
      <c r="G31" s="18">
        <v>0</v>
      </c>
      <c r="H31" s="18">
        <f>E31*F31+G31</f>
        <v>10.99</v>
      </c>
      <c r="I31" s="22" t="s">
        <v>68</v>
      </c>
    </row>
    <row r="32" spans="1:9" s="20" customFormat="1" x14ac:dyDescent="0.25">
      <c r="A32" s="15">
        <v>43567</v>
      </c>
      <c r="B32" s="16" t="s">
        <v>13</v>
      </c>
      <c r="C32" s="16" t="s">
        <v>18</v>
      </c>
      <c r="D32" s="16" t="s">
        <v>69</v>
      </c>
      <c r="E32" s="16">
        <v>1</v>
      </c>
      <c r="F32" s="18">
        <v>13.29</v>
      </c>
      <c r="G32" s="18">
        <v>0</v>
      </c>
      <c r="H32" s="18">
        <f>E32*F32+G32</f>
        <v>13.29</v>
      </c>
      <c r="I32" s="23"/>
    </row>
    <row r="33" spans="1:9" s="20" customFormat="1" x14ac:dyDescent="0.25">
      <c r="A33" s="15">
        <v>43567</v>
      </c>
      <c r="B33" s="16" t="s">
        <v>13</v>
      </c>
      <c r="C33" s="16" t="s">
        <v>14</v>
      </c>
      <c r="D33" s="16" t="s">
        <v>70</v>
      </c>
      <c r="E33" s="16">
        <v>1</v>
      </c>
      <c r="F33" s="18">
        <v>20.61</v>
      </c>
      <c r="G33" s="18">
        <v>0</v>
      </c>
      <c r="H33" s="18">
        <f>E33*F33+G33</f>
        <v>20.61</v>
      </c>
      <c r="I33" s="23"/>
    </row>
    <row r="34" spans="1:9" s="20" customFormat="1" ht="15.75" customHeight="1" x14ac:dyDescent="0.25">
      <c r="A34" s="15">
        <v>43572</v>
      </c>
      <c r="B34" s="16" t="s">
        <v>13</v>
      </c>
      <c r="C34" s="16" t="s">
        <v>14</v>
      </c>
      <c r="D34" s="16" t="s">
        <v>76</v>
      </c>
      <c r="E34" s="16">
        <v>1</v>
      </c>
      <c r="F34" s="18">
        <v>12.71</v>
      </c>
      <c r="G34" s="18">
        <v>5.99</v>
      </c>
      <c r="H34" s="18">
        <f>E34*F34+G34</f>
        <v>18.700000000000003</v>
      </c>
      <c r="I34" s="22"/>
    </row>
    <row r="35" spans="1:9" s="20" customFormat="1" x14ac:dyDescent="0.25">
      <c r="A35" s="15">
        <v>43574</v>
      </c>
      <c r="B35" s="16" t="s">
        <v>13</v>
      </c>
      <c r="C35" s="16" t="s">
        <v>18</v>
      </c>
      <c r="D35" s="16" t="s">
        <v>77</v>
      </c>
      <c r="E35" s="16">
        <v>2</v>
      </c>
      <c r="F35" s="18">
        <v>13.29</v>
      </c>
      <c r="G35" s="18">
        <v>0</v>
      </c>
      <c r="H35" s="18">
        <f>E35*F35+G35</f>
        <v>26.58</v>
      </c>
      <c r="I35" s="22"/>
    </row>
    <row r="36" spans="1:9" s="20" customFormat="1" x14ac:dyDescent="0.25">
      <c r="A36" s="15">
        <v>43579</v>
      </c>
      <c r="B36" s="16" t="s">
        <v>13</v>
      </c>
      <c r="C36" s="16" t="s">
        <v>14</v>
      </c>
      <c r="D36" s="16" t="s">
        <v>56</v>
      </c>
      <c r="E36" s="16">
        <v>1</v>
      </c>
      <c r="F36" s="18">
        <v>11.99</v>
      </c>
      <c r="G36" s="18">
        <v>5.99</v>
      </c>
      <c r="H36" s="18">
        <f>E36*F36+G36</f>
        <v>17.98</v>
      </c>
      <c r="I36" s="22"/>
    </row>
    <row r="37" spans="1:9" s="20" customFormat="1" x14ac:dyDescent="0.25">
      <c r="A37" s="15">
        <v>43585</v>
      </c>
      <c r="B37" s="16" t="s">
        <v>13</v>
      </c>
      <c r="C37" s="16" t="s">
        <v>14</v>
      </c>
      <c r="D37" s="16" t="s">
        <v>79</v>
      </c>
      <c r="E37" s="16">
        <v>2</v>
      </c>
      <c r="F37" s="18">
        <v>12.71</v>
      </c>
      <c r="G37" s="18">
        <v>0</v>
      </c>
      <c r="H37" s="18">
        <f>E37*F37+G37</f>
        <v>25.42</v>
      </c>
      <c r="I37" s="23"/>
    </row>
    <row r="38" spans="1:9" s="20" customFormat="1" x14ac:dyDescent="0.25">
      <c r="A38" s="15">
        <v>43587</v>
      </c>
      <c r="B38" s="16" t="s">
        <v>13</v>
      </c>
      <c r="C38" s="16" t="s">
        <v>18</v>
      </c>
      <c r="D38" s="16" t="s">
        <v>80</v>
      </c>
      <c r="E38" s="16">
        <v>1</v>
      </c>
      <c r="F38" s="18">
        <v>17.59</v>
      </c>
      <c r="G38" s="18">
        <v>5.99</v>
      </c>
      <c r="H38" s="18">
        <f>E38*F38+G38</f>
        <v>23.58</v>
      </c>
      <c r="I38" s="23"/>
    </row>
    <row r="39" spans="1:9" s="20" customFormat="1" x14ac:dyDescent="0.25">
      <c r="A39" s="15">
        <v>43591</v>
      </c>
      <c r="B39" s="16" t="s">
        <v>13</v>
      </c>
      <c r="C39" s="16" t="s">
        <v>14</v>
      </c>
      <c r="D39" s="16" t="s">
        <v>81</v>
      </c>
      <c r="E39" s="16"/>
      <c r="F39" s="18">
        <v>10.99</v>
      </c>
      <c r="G39" s="18">
        <v>5.99</v>
      </c>
      <c r="H39" s="18">
        <v>16.98</v>
      </c>
      <c r="I39" s="22"/>
    </row>
    <row r="40" spans="1:9" s="20" customFormat="1" x14ac:dyDescent="0.25">
      <c r="A40" s="15">
        <v>43570</v>
      </c>
      <c r="B40" s="16" t="s">
        <v>71</v>
      </c>
      <c r="C40" s="16" t="s">
        <v>14</v>
      </c>
      <c r="D40" s="16" t="s">
        <v>72</v>
      </c>
      <c r="E40" s="16">
        <v>1</v>
      </c>
      <c r="F40" s="18">
        <v>9.99</v>
      </c>
      <c r="G40" s="18">
        <v>0</v>
      </c>
      <c r="H40" s="18">
        <f>E40*F40+G40</f>
        <v>9.99</v>
      </c>
      <c r="I40" s="22"/>
    </row>
    <row r="41" spans="1:9" s="20" customFormat="1" x14ac:dyDescent="0.25">
      <c r="A41" s="15">
        <v>43570</v>
      </c>
      <c r="B41" s="16" t="s">
        <v>71</v>
      </c>
      <c r="C41" s="16" t="s">
        <v>14</v>
      </c>
      <c r="D41" s="16" t="s">
        <v>73</v>
      </c>
      <c r="E41" s="16">
        <v>1</v>
      </c>
      <c r="F41" s="18">
        <v>14.99</v>
      </c>
      <c r="G41" s="18">
        <v>0</v>
      </c>
      <c r="H41" s="18">
        <f>E41*F41+G41</f>
        <v>14.99</v>
      </c>
      <c r="I41" s="23"/>
    </row>
    <row r="42" spans="1:9" s="20" customFormat="1" x14ac:dyDescent="0.25">
      <c r="A42" s="15">
        <v>43570</v>
      </c>
      <c r="B42" s="16" t="s">
        <v>71</v>
      </c>
      <c r="C42" s="16" t="s">
        <v>32</v>
      </c>
      <c r="D42" s="16" t="s">
        <v>74</v>
      </c>
      <c r="E42" s="16">
        <v>4</v>
      </c>
      <c r="F42" s="18">
        <v>0.28000000000000003</v>
      </c>
      <c r="G42" s="18">
        <v>0</v>
      </c>
      <c r="H42" s="18">
        <f>E42*F42+G42</f>
        <v>1.1200000000000001</v>
      </c>
      <c r="I42" s="22"/>
    </row>
    <row r="43" spans="1:9" s="20" customFormat="1" x14ac:dyDescent="0.25">
      <c r="A43" s="15">
        <v>43570</v>
      </c>
      <c r="B43" s="16" t="s">
        <v>71</v>
      </c>
      <c r="C43" s="16" t="s">
        <v>32</v>
      </c>
      <c r="D43" s="16" t="s">
        <v>74</v>
      </c>
      <c r="E43" s="16">
        <v>4</v>
      </c>
      <c r="F43" s="18">
        <v>0.33</v>
      </c>
      <c r="G43" s="18">
        <v>0</v>
      </c>
      <c r="H43" s="18">
        <f>E43*F43+G43</f>
        <v>1.32</v>
      </c>
      <c r="I43" s="23"/>
    </row>
    <row r="44" spans="1:9" s="20" customFormat="1" x14ac:dyDescent="0.25">
      <c r="A44" s="15">
        <v>43570</v>
      </c>
      <c r="B44" s="16" t="s">
        <v>71</v>
      </c>
      <c r="C44" s="16" t="s">
        <v>32</v>
      </c>
      <c r="D44" s="16" t="s">
        <v>74</v>
      </c>
      <c r="E44" s="16">
        <v>4</v>
      </c>
      <c r="F44" s="18">
        <v>0.1</v>
      </c>
      <c r="G44" s="18">
        <v>0</v>
      </c>
      <c r="H44" s="18">
        <f>E44*F44+G44</f>
        <v>0.4</v>
      </c>
      <c r="I44" s="23"/>
    </row>
    <row r="45" spans="1:9" s="20" customFormat="1" x14ac:dyDescent="0.25">
      <c r="A45" s="15">
        <v>43570</v>
      </c>
      <c r="B45" s="16" t="s">
        <v>71</v>
      </c>
      <c r="C45" s="16" t="s">
        <v>14</v>
      </c>
      <c r="D45" s="16" t="s">
        <v>75</v>
      </c>
      <c r="E45" s="16">
        <v>1</v>
      </c>
      <c r="F45" s="18">
        <v>3.59</v>
      </c>
      <c r="G45" s="18">
        <v>0</v>
      </c>
      <c r="H45" s="18">
        <f>E45*F45+G45</f>
        <v>3.59</v>
      </c>
      <c r="I45" s="23"/>
    </row>
    <row r="46" spans="1:9" s="20" customFormat="1" x14ac:dyDescent="0.25">
      <c r="A46" s="15">
        <v>43539</v>
      </c>
      <c r="B46" s="16" t="s">
        <v>27</v>
      </c>
      <c r="C46" s="16" t="s">
        <v>14</v>
      </c>
      <c r="D46" s="16" t="s">
        <v>28</v>
      </c>
      <c r="E46" s="16">
        <v>1</v>
      </c>
      <c r="F46" s="18">
        <v>23.57</v>
      </c>
      <c r="G46" s="18">
        <v>0</v>
      </c>
      <c r="H46" s="18">
        <f>E46*F46+G46</f>
        <v>23.57</v>
      </c>
      <c r="I46" s="19"/>
    </row>
    <row r="47" spans="1:9" s="20" customFormat="1" x14ac:dyDescent="0.25">
      <c r="A47" s="15">
        <v>43539</v>
      </c>
      <c r="B47" s="16" t="s">
        <v>27</v>
      </c>
      <c r="C47" s="16" t="s">
        <v>18</v>
      </c>
      <c r="D47" s="16" t="s">
        <v>29</v>
      </c>
      <c r="E47" s="16">
        <v>1</v>
      </c>
      <c r="F47" s="18">
        <v>10.82</v>
      </c>
      <c r="G47" s="18">
        <v>0</v>
      </c>
      <c r="H47" s="18">
        <f>E47*F47+G47</f>
        <v>10.82</v>
      </c>
      <c r="I47" s="19"/>
    </row>
    <row r="48" spans="1:9" s="20" customFormat="1" x14ac:dyDescent="0.25">
      <c r="A48" s="15">
        <v>43539</v>
      </c>
      <c r="B48" s="16" t="s">
        <v>27</v>
      </c>
      <c r="C48" s="16" t="s">
        <v>18</v>
      </c>
      <c r="D48" s="16" t="s">
        <v>30</v>
      </c>
      <c r="E48" s="16">
        <v>1</v>
      </c>
      <c r="F48" s="18">
        <v>8.26</v>
      </c>
      <c r="G48" s="18">
        <v>12.05</v>
      </c>
      <c r="H48" s="18">
        <f>E48*F48+G48</f>
        <v>20.310000000000002</v>
      </c>
      <c r="I48" s="19"/>
    </row>
    <row r="49" spans="1:9" s="20" customFormat="1" x14ac:dyDescent="0.25">
      <c r="A49" s="15">
        <v>43553</v>
      </c>
      <c r="B49" s="16" t="s">
        <v>27</v>
      </c>
      <c r="C49" s="16" t="s">
        <v>18</v>
      </c>
      <c r="D49" s="16" t="s">
        <v>44</v>
      </c>
      <c r="E49" s="16">
        <v>5</v>
      </c>
      <c r="F49" s="18">
        <v>1.31</v>
      </c>
      <c r="G49" s="18">
        <v>0</v>
      </c>
      <c r="H49" s="18">
        <f>E49*F49+G49</f>
        <v>6.5500000000000007</v>
      </c>
      <c r="I49" s="23" t="s">
        <v>45</v>
      </c>
    </row>
    <row r="50" spans="1:9" s="20" customFormat="1" x14ac:dyDescent="0.25">
      <c r="A50" s="15">
        <v>43553</v>
      </c>
      <c r="B50" s="16" t="s">
        <v>27</v>
      </c>
      <c r="C50" s="16" t="s">
        <v>18</v>
      </c>
      <c r="D50" s="16" t="s">
        <v>46</v>
      </c>
      <c r="E50" s="16">
        <v>1</v>
      </c>
      <c r="F50" s="18">
        <v>4.63</v>
      </c>
      <c r="G50" s="18">
        <v>0</v>
      </c>
      <c r="H50" s="18">
        <f>E50*F50+G50</f>
        <v>4.63</v>
      </c>
      <c r="I50" s="23" t="s">
        <v>47</v>
      </c>
    </row>
    <row r="51" spans="1:9" s="20" customFormat="1" x14ac:dyDescent="0.25">
      <c r="A51" s="15">
        <v>43553</v>
      </c>
      <c r="B51" s="16" t="s">
        <v>27</v>
      </c>
      <c r="C51" s="16" t="s">
        <v>18</v>
      </c>
      <c r="D51" s="16" t="s">
        <v>48</v>
      </c>
      <c r="E51" s="16">
        <v>1</v>
      </c>
      <c r="F51" s="18">
        <v>6.62</v>
      </c>
      <c r="G51" s="18">
        <v>0</v>
      </c>
      <c r="H51" s="18">
        <f>E51*F51+G51</f>
        <v>6.62</v>
      </c>
      <c r="I51" s="23" t="s">
        <v>49</v>
      </c>
    </row>
    <row r="52" spans="1:9" s="20" customFormat="1" x14ac:dyDescent="0.25">
      <c r="A52" s="15">
        <v>43553</v>
      </c>
      <c r="B52" s="16" t="s">
        <v>27</v>
      </c>
      <c r="C52" s="16" t="s">
        <v>14</v>
      </c>
      <c r="D52" s="16" t="s">
        <v>50</v>
      </c>
      <c r="E52" s="16">
        <v>2</v>
      </c>
      <c r="F52" s="24">
        <v>2.29</v>
      </c>
      <c r="G52" s="18">
        <v>0</v>
      </c>
      <c r="H52" s="18">
        <f>E52*F52+G52</f>
        <v>4.58</v>
      </c>
      <c r="I52" s="23" t="s">
        <v>51</v>
      </c>
    </row>
    <row r="53" spans="1:9" s="20" customFormat="1" x14ac:dyDescent="0.25">
      <c r="A53" s="15">
        <v>43553</v>
      </c>
      <c r="B53" s="16" t="s">
        <v>27</v>
      </c>
      <c r="C53" s="16" t="s">
        <v>20</v>
      </c>
      <c r="D53" s="16" t="s">
        <v>64</v>
      </c>
      <c r="E53" s="16">
        <v>2</v>
      </c>
      <c r="F53" s="27">
        <v>3.11</v>
      </c>
      <c r="G53" s="27">
        <v>5.6</v>
      </c>
      <c r="H53" s="27">
        <f>E53*F53+G53</f>
        <v>11.82</v>
      </c>
      <c r="I53" s="23"/>
    </row>
    <row r="54" spans="1:9" s="20" customFormat="1" x14ac:dyDescent="0.25">
      <c r="A54" s="15">
        <v>43560</v>
      </c>
      <c r="B54" s="16" t="s">
        <v>27</v>
      </c>
      <c r="C54" s="16" t="s">
        <v>20</v>
      </c>
      <c r="D54" s="16" t="s">
        <v>65</v>
      </c>
      <c r="E54" s="16">
        <v>2</v>
      </c>
      <c r="F54" s="18">
        <v>43.51</v>
      </c>
      <c r="G54" s="18">
        <v>5.14</v>
      </c>
      <c r="H54" s="18">
        <f>E54*F54+G54</f>
        <v>92.16</v>
      </c>
      <c r="I54" s="23" t="s">
        <v>66</v>
      </c>
    </row>
    <row r="55" spans="1:9" s="20" customFormat="1" x14ac:dyDescent="0.25">
      <c r="A55" s="15">
        <v>43585</v>
      </c>
      <c r="B55" s="16" t="s">
        <v>27</v>
      </c>
      <c r="C55" s="16" t="s">
        <v>14</v>
      </c>
      <c r="D55" s="16" t="s">
        <v>78</v>
      </c>
      <c r="E55" s="16">
        <v>20</v>
      </c>
      <c r="F55" s="18">
        <v>1.46</v>
      </c>
      <c r="G55" s="18">
        <v>5.15</v>
      </c>
      <c r="H55" s="18">
        <f>E55*F55+G55</f>
        <v>34.35</v>
      </c>
      <c r="I55" s="23"/>
    </row>
    <row r="56" spans="1:9" s="20" customFormat="1" x14ac:dyDescent="0.25">
      <c r="A56" s="15">
        <v>43550</v>
      </c>
      <c r="B56" s="16" t="s">
        <v>39</v>
      </c>
      <c r="C56" s="16" t="s">
        <v>18</v>
      </c>
      <c r="D56" s="16" t="s">
        <v>40</v>
      </c>
      <c r="E56" s="16">
        <v>1</v>
      </c>
      <c r="F56" s="18">
        <v>129.99</v>
      </c>
      <c r="G56" s="18">
        <v>0</v>
      </c>
      <c r="H56" s="18">
        <f>E56*F56+G56</f>
        <v>129.99</v>
      </c>
      <c r="I56" s="21" t="s">
        <v>40</v>
      </c>
    </row>
    <row r="57" spans="1:9" s="20" customFormat="1" x14ac:dyDescent="0.25">
      <c r="A57" s="15">
        <v>43550</v>
      </c>
      <c r="B57" s="16" t="s">
        <v>39</v>
      </c>
      <c r="C57" s="16" t="s">
        <v>18</v>
      </c>
      <c r="D57" s="16" t="s">
        <v>41</v>
      </c>
      <c r="E57" s="16">
        <v>1</v>
      </c>
      <c r="F57" s="18">
        <v>27.99</v>
      </c>
      <c r="G57" s="18">
        <v>14.2</v>
      </c>
      <c r="H57" s="18">
        <f>E57*F57+G57</f>
        <v>42.19</v>
      </c>
      <c r="I57" s="21" t="s">
        <v>41</v>
      </c>
    </row>
    <row r="58" spans="1:9" s="20" customFormat="1" x14ac:dyDescent="0.25">
      <c r="A58" s="15">
        <v>43545</v>
      </c>
      <c r="B58" s="16" t="s">
        <v>31</v>
      </c>
      <c r="C58" s="16" t="s">
        <v>32</v>
      </c>
      <c r="D58" s="16" t="s">
        <v>33</v>
      </c>
      <c r="E58" s="16">
        <v>1</v>
      </c>
      <c r="F58" s="18">
        <v>113</v>
      </c>
      <c r="G58" s="18">
        <v>0</v>
      </c>
      <c r="H58" s="18">
        <f>E58*F58+G58</f>
        <v>113</v>
      </c>
      <c r="I58" s="19"/>
    </row>
    <row r="59" spans="1:9" x14ac:dyDescent="0.25">
      <c r="A59" s="5" t="s">
        <v>82</v>
      </c>
      <c r="B59" s="6"/>
      <c r="C59" s="6"/>
      <c r="D59" s="6"/>
      <c r="E59" s="6"/>
      <c r="F59" s="10"/>
      <c r="G59" s="10"/>
      <c r="H59" s="11">
        <f>SUBTOTAL(109,Table2[Total Cost])</f>
        <v>1121.9300000000005</v>
      </c>
      <c r="I59" s="7"/>
    </row>
  </sheetData>
  <mergeCells count="2">
    <mergeCell ref="A1:B1"/>
    <mergeCell ref="A2:B2"/>
  </mergeCells>
  <hyperlinks>
    <hyperlink ref="I51" r:id="rId1" location="92210a197" xr:uid="{00000000-0004-0000-0000-000000000000}"/>
    <hyperlink ref="I50" r:id="rId2" xr:uid="{00000000-0004-0000-0000-000001000000}"/>
    <hyperlink ref="I49" r:id="rId3" location="93330A482" xr:uid="{00000000-0004-0000-0000-000002000000}"/>
    <hyperlink ref="I56" r:id="rId4" display="https://openbuildspartstore.com/v-slot-nema-23-linear-actuator-bundle-lead-screw/" xr:uid="{00000000-0004-0000-0000-000003000000}"/>
    <hyperlink ref="I57" r:id="rId5" display="https://openbuildspartstore.com/nema-23-stepper-motor/" xr:uid="{00000000-0004-0000-0000-000004000000}"/>
    <hyperlink ref="I52" r:id="rId6" xr:uid="{00000000-0004-0000-0000-000005000000}"/>
    <hyperlink ref="I29" r:id="rId7" xr:uid="{00000000-0004-0000-0000-000006000000}"/>
    <hyperlink ref="I30" r:id="rId8" xr:uid="{00000000-0004-0000-0000-000007000000}"/>
    <hyperlink ref="I28" r:id="rId9" xr:uid="{00000000-0004-0000-0000-000008000000}"/>
    <hyperlink ref="I26" r:id="rId10" xr:uid="{00000000-0004-0000-0000-000009000000}"/>
    <hyperlink ref="I54" r:id="rId11" xr:uid="{00000000-0004-0000-0000-00000A000000}"/>
    <hyperlink ref="A3" r:id="rId12" xr:uid="{69E7F810-4E96-4442-83F5-EA9103484F9E}"/>
  </hyperlinks>
  <pageMargins left="0.7" right="0.7" top="0.75" bottom="0.75" header="0.3" footer="0.3"/>
  <pageSetup orientation="portrait" r:id="rId13"/>
  <drawing r:id="rId14"/>
  <tableParts count="1">
    <tablePart r:id="rId15"/>
  </tableParts>
  <extLst>
    <ext xmlns:x15="http://schemas.microsoft.com/office/spreadsheetml/2010/11/main" uri="{3A4CF648-6AED-40f4-86FF-DC5316D8AED3}">
      <x14:slicerList xmlns:x14="http://schemas.microsoft.com/office/spreadsheetml/2009/9/main">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B6" sqref="B6"/>
    </sheetView>
  </sheetViews>
  <sheetFormatPr defaultRowHeight="15" x14ac:dyDescent="0.25"/>
  <cols>
    <col min="1" max="1" width="11.28515625" bestFit="1" customWidth="1"/>
    <col min="2" max="2" width="8" bestFit="1" customWidth="1"/>
    <col min="3" max="5" width="5" bestFit="1" customWidth="1"/>
    <col min="6" max="17" width="6" bestFit="1" customWidth="1"/>
    <col min="18" max="18" width="4" bestFit="1" customWidth="1"/>
    <col min="19" max="19" width="11.28515625" bestFit="1" customWidth="1"/>
  </cols>
  <sheetData>
    <row r="3" spans="1:2" x14ac:dyDescent="0.25">
      <c r="A3" s="8" t="s">
        <v>6</v>
      </c>
      <c r="B3" t="s">
        <v>83</v>
      </c>
    </row>
    <row r="4" spans="1:2" x14ac:dyDescent="0.25">
      <c r="A4" s="14" t="s">
        <v>32</v>
      </c>
      <c r="B4" s="9">
        <v>155.41999999999999</v>
      </c>
    </row>
    <row r="5" spans="1:2" x14ac:dyDescent="0.25">
      <c r="A5" s="14" t="s">
        <v>18</v>
      </c>
      <c r="B5" s="9">
        <v>401.78</v>
      </c>
    </row>
    <row r="6" spans="1:2" x14ac:dyDescent="0.25">
      <c r="A6" s="14" t="s">
        <v>20</v>
      </c>
      <c r="B6" s="9">
        <v>166.64</v>
      </c>
    </row>
    <row r="7" spans="1:2" x14ac:dyDescent="0.25">
      <c r="A7" s="14" t="s">
        <v>14</v>
      </c>
      <c r="B7" s="9">
        <v>398.09000000000009</v>
      </c>
    </row>
    <row r="8" spans="1:2" x14ac:dyDescent="0.25">
      <c r="A8" s="14" t="s">
        <v>84</v>
      </c>
      <c r="B8" s="9">
        <v>1121.93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Funding Source 1</vt:lpstr>
      <vt:lpstr>Budget Pivot</vt:lpstr>
    </vt:vector>
  </TitlesOfParts>
  <Manager/>
  <Company>University of Wisconsin-Platteville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P Meulbroek Fick</dc:creator>
  <cp:keywords/>
  <dc:description/>
  <cp:lastModifiedBy>Calvin</cp:lastModifiedBy>
  <cp:revision/>
  <dcterms:created xsi:type="dcterms:W3CDTF">2017-02-08T20:53:59Z</dcterms:created>
  <dcterms:modified xsi:type="dcterms:W3CDTF">2019-05-08T23:56:11Z</dcterms:modified>
  <cp:category/>
  <cp:contentStatus/>
</cp:coreProperties>
</file>