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theme/themeOverride3.xml" ContentType="application/vnd.openxmlformats-officedocument.themeOverride+xml"/>
  <Override PartName="/xl/charts/chart12.xml" ContentType="application/vnd.openxmlformats-officedocument.drawingml.chart+xml"/>
  <Override PartName="/xl/theme/themeOverride4.xml" ContentType="application/vnd.openxmlformats-officedocument.themeOverride+xml"/>
  <Override PartName="/xl/charts/chart13.xml" ContentType="application/vnd.openxmlformats-officedocument.drawingml.chart+xml"/>
  <Override PartName="/xl/theme/themeOverride5.xml" ContentType="application/vnd.openxmlformats-officedocument.themeOverrid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theme/themeOverride6.xml" ContentType="application/vnd.openxmlformats-officedocument.themeOverrid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theme/themeOverride7.xml" ContentType="application/vnd.openxmlformats-officedocument.themeOverride+xml"/>
  <Override PartName="/xl/charts/chart20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liveuclac-my.sharepoint.com/personal/skgtcs1_ucl_ac_uk/Documents/Overload/Overload_Python_Analysis1/"/>
    </mc:Choice>
  </mc:AlternateContent>
  <bookViews>
    <workbookView xWindow="0" yWindow="0" windowWidth="23040" windowHeight="9192" firstSheet="9" activeTab="14"/>
  </bookViews>
  <sheets>
    <sheet name="Global_Raw" sheetId="1" r:id="rId1"/>
    <sheet name="Global Cap Summary" sheetId="2" r:id="rId2"/>
    <sheet name="Fibre Type Raw Data" sheetId="7" r:id="rId3"/>
    <sheet name="Sheet3" sheetId="12" r:id="rId4"/>
    <sheet name="Sheet4" sheetId="13" r:id="rId5"/>
    <sheet name="typefinal" sheetId="10" r:id="rId6"/>
    <sheet name="Fibre Type Summary_Whole" sheetId="6" r:id="rId7"/>
    <sheet name="Fibre Type Summary Compartments" sheetId="9" r:id="rId8"/>
    <sheet name="type_frq" sheetId="11" r:id="rId9"/>
    <sheet name="CS_Assay" sheetId="3" r:id="rId10"/>
    <sheet name="Muscle Weight" sheetId="4" r:id="rId11"/>
    <sheet name="Muscle Function" sheetId="5" r:id="rId12"/>
    <sheet name="Calvin_Prelim_Fig" sheetId="8" r:id="rId13"/>
    <sheet name="Sheet6" sheetId="17" r:id="rId14"/>
    <sheet name="medvs lat" sheetId="14" r:id="rId15"/>
    <sheet name="medconvol" sheetId="15" r:id="rId16"/>
    <sheet name="latconvol" sheetId="16" r:id="rId1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6" i="7" l="1"/>
  <c r="AF7" i="7"/>
  <c r="V25" i="9" l="1"/>
  <c r="U25" i="9"/>
  <c r="V24" i="9"/>
  <c r="U24" i="9"/>
  <c r="V22" i="9"/>
  <c r="U22" i="9"/>
  <c r="V21" i="9"/>
  <c r="U21" i="9"/>
  <c r="S25" i="9"/>
  <c r="R25" i="9"/>
  <c r="S24" i="9"/>
  <c r="R24" i="9"/>
  <c r="S22" i="9"/>
  <c r="R22" i="9"/>
  <c r="S21" i="9"/>
  <c r="R21" i="9"/>
  <c r="K24" i="9"/>
  <c r="J24" i="9"/>
  <c r="K23" i="9"/>
  <c r="J23" i="9"/>
  <c r="K22" i="9"/>
  <c r="J22" i="9"/>
  <c r="J21" i="9"/>
  <c r="H24" i="9"/>
  <c r="G24" i="9"/>
  <c r="H23" i="9"/>
  <c r="G23" i="9"/>
  <c r="H22" i="9"/>
  <c r="G22" i="9"/>
  <c r="H21" i="9"/>
  <c r="G21" i="9"/>
  <c r="G6" i="9"/>
  <c r="V10" i="9" l="1"/>
  <c r="U10" i="9"/>
  <c r="S10" i="9"/>
  <c r="R10" i="9"/>
  <c r="P10" i="9"/>
  <c r="O10" i="9"/>
  <c r="V9" i="9"/>
  <c r="U9" i="9"/>
  <c r="S9" i="9"/>
  <c r="R9" i="9"/>
  <c r="P9" i="9"/>
  <c r="O9" i="9"/>
  <c r="V7" i="9"/>
  <c r="U7" i="9"/>
  <c r="S7" i="9"/>
  <c r="R7" i="9"/>
  <c r="P7" i="9"/>
  <c r="O7" i="9"/>
  <c r="V6" i="9"/>
  <c r="U6" i="9"/>
  <c r="S6" i="9"/>
  <c r="R6" i="9"/>
  <c r="P6" i="9"/>
  <c r="O6" i="9"/>
  <c r="K9" i="9"/>
  <c r="J9" i="9"/>
  <c r="H9" i="9"/>
  <c r="G9" i="9"/>
  <c r="E9" i="9"/>
  <c r="D9" i="9"/>
  <c r="K8" i="9"/>
  <c r="J8" i="9"/>
  <c r="H8" i="9"/>
  <c r="G8" i="9"/>
  <c r="E8" i="9"/>
  <c r="D8" i="9"/>
  <c r="K7" i="9"/>
  <c r="J7" i="9"/>
  <c r="H7" i="9"/>
  <c r="G7" i="9"/>
  <c r="E7" i="9"/>
  <c r="D7" i="9"/>
  <c r="K6" i="9"/>
  <c r="J6" i="9"/>
  <c r="H6" i="9"/>
  <c r="E6" i="9"/>
  <c r="D6" i="9"/>
  <c r="C6" i="9"/>
  <c r="A3" i="7"/>
  <c r="D6" i="6"/>
  <c r="Q25" i="9"/>
  <c r="Q24" i="9"/>
  <c r="Q22" i="9"/>
  <c r="Q21" i="9"/>
  <c r="F24" i="9"/>
  <c r="F23" i="9"/>
  <c r="F22" i="9"/>
  <c r="F21" i="9"/>
  <c r="T25" i="9"/>
  <c r="T24" i="9"/>
  <c r="T22" i="9"/>
  <c r="T21" i="9"/>
  <c r="I24" i="9"/>
  <c r="I23" i="9"/>
  <c r="I22" i="9"/>
  <c r="I21" i="9"/>
  <c r="C29" i="9"/>
  <c r="C30" i="9" s="1"/>
  <c r="T10" i="9"/>
  <c r="Q10" i="9"/>
  <c r="N10" i="9"/>
  <c r="T9" i="9"/>
  <c r="Q9" i="9"/>
  <c r="N9" i="9"/>
  <c r="T7" i="9"/>
  <c r="Q7" i="9"/>
  <c r="N7" i="9"/>
  <c r="T6" i="9"/>
  <c r="Q6" i="9"/>
  <c r="N6" i="9"/>
  <c r="I9" i="9"/>
  <c r="F9" i="9"/>
  <c r="C9" i="9"/>
  <c r="I8" i="9"/>
  <c r="F8" i="9"/>
  <c r="C8" i="9"/>
  <c r="I7" i="9"/>
  <c r="F7" i="9"/>
  <c r="C7" i="9"/>
  <c r="I6" i="9"/>
  <c r="F6" i="9"/>
  <c r="V29" i="9"/>
  <c r="V30" i="9" s="1"/>
  <c r="U29" i="9"/>
  <c r="U30" i="9" s="1"/>
  <c r="S29" i="9"/>
  <c r="S30" i="9" s="1"/>
  <c r="R29" i="9"/>
  <c r="R30" i="9" s="1"/>
  <c r="P29" i="9"/>
  <c r="P30" i="9" s="1"/>
  <c r="O29" i="9"/>
  <c r="O30" i="9" s="1"/>
  <c r="N29" i="9"/>
  <c r="N30" i="9" s="1"/>
  <c r="K29" i="9"/>
  <c r="K30" i="9" s="1"/>
  <c r="J29" i="9"/>
  <c r="J30" i="9" s="1"/>
  <c r="H29" i="9"/>
  <c r="H30" i="9" s="1"/>
  <c r="G29" i="9"/>
  <c r="G30" i="9" s="1"/>
  <c r="E29" i="9"/>
  <c r="E30" i="9" s="1"/>
  <c r="D29" i="9"/>
  <c r="D30" i="9" s="1"/>
  <c r="V28" i="9"/>
  <c r="U28" i="9"/>
  <c r="S28" i="9"/>
  <c r="R28" i="9"/>
  <c r="P28" i="9"/>
  <c r="O28" i="9"/>
  <c r="N28" i="9"/>
  <c r="K28" i="9"/>
  <c r="J28" i="9"/>
  <c r="H28" i="9"/>
  <c r="G28" i="9"/>
  <c r="E28" i="9"/>
  <c r="D28" i="9"/>
  <c r="C28" i="9"/>
  <c r="V13" i="9" l="1"/>
  <c r="S14" i="9"/>
  <c r="S15" i="9" s="1"/>
  <c r="P14" i="9"/>
  <c r="P15" i="9" s="1"/>
  <c r="K13" i="9"/>
  <c r="H13" i="9"/>
  <c r="E14" i="9"/>
  <c r="E15" i="9" s="1"/>
  <c r="U13" i="9"/>
  <c r="R13" i="9"/>
  <c r="O14" i="9"/>
  <c r="O15" i="9" s="1"/>
  <c r="J14" i="9"/>
  <c r="J15" i="9" s="1"/>
  <c r="G13" i="9"/>
  <c r="D13" i="9"/>
  <c r="Q28" i="9"/>
  <c r="Q29" i="9"/>
  <c r="Q30" i="9" s="1"/>
  <c r="F29" i="9"/>
  <c r="F30" i="9" s="1"/>
  <c r="F28" i="9"/>
  <c r="T29" i="9"/>
  <c r="T30" i="9" s="1"/>
  <c r="T28" i="9"/>
  <c r="I28" i="9"/>
  <c r="I29" i="9"/>
  <c r="I30" i="9" s="1"/>
  <c r="Q13" i="9"/>
  <c r="N13" i="9"/>
  <c r="T14" i="9"/>
  <c r="T15" i="9" s="1"/>
  <c r="C13" i="9"/>
  <c r="I14" i="9"/>
  <c r="I15" i="9" s="1"/>
  <c r="F14" i="9"/>
  <c r="F15" i="9" s="1"/>
  <c r="E13" i="9"/>
  <c r="I13" i="9"/>
  <c r="O13" i="9"/>
  <c r="S13" i="9"/>
  <c r="C14" i="9"/>
  <c r="C15" i="9" s="1"/>
  <c r="G14" i="9"/>
  <c r="G15" i="9" s="1"/>
  <c r="K14" i="9"/>
  <c r="K15" i="9" s="1"/>
  <c r="Q14" i="9"/>
  <c r="Q15" i="9" s="1"/>
  <c r="U14" i="9"/>
  <c r="U15" i="9" s="1"/>
  <c r="F13" i="9"/>
  <c r="J13" i="9"/>
  <c r="P13" i="9"/>
  <c r="T13" i="9"/>
  <c r="D14" i="9"/>
  <c r="D15" i="9" s="1"/>
  <c r="H14" i="9"/>
  <c r="H15" i="9" s="1"/>
  <c r="N14" i="9"/>
  <c r="N15" i="9" s="1"/>
  <c r="R14" i="9"/>
  <c r="R15" i="9" s="1"/>
  <c r="V14" i="9"/>
  <c r="V15" i="9" s="1"/>
  <c r="AW7" i="7"/>
  <c r="AV7" i="7"/>
  <c r="T36" i="6" a="1"/>
  <c r="T51" i="6" s="1"/>
  <c r="S36" i="6" a="1"/>
  <c r="S48" i="6" s="1"/>
  <c r="AP7" i="7"/>
  <c r="AO7" i="7"/>
  <c r="M36" i="6" a="1"/>
  <c r="M51" i="6" s="1"/>
  <c r="L36" i="6" a="1"/>
  <c r="L51" i="6" s="1"/>
  <c r="T36" i="6" l="1"/>
  <c r="T40" i="6"/>
  <c r="T48" i="6"/>
  <c r="T41" i="6"/>
  <c r="T49" i="6"/>
  <c r="T44" i="6"/>
  <c r="T37" i="6"/>
  <c r="T45" i="6"/>
  <c r="S39" i="6"/>
  <c r="S43" i="6"/>
  <c r="S47" i="6"/>
  <c r="S51" i="6"/>
  <c r="T38" i="6"/>
  <c r="T42" i="6"/>
  <c r="T46" i="6"/>
  <c r="T50" i="6"/>
  <c r="S37" i="6"/>
  <c r="S41" i="6"/>
  <c r="S45" i="6"/>
  <c r="S49" i="6"/>
  <c r="S38" i="6"/>
  <c r="S42" i="6"/>
  <c r="S46" i="6"/>
  <c r="S50" i="6"/>
  <c r="S36" i="6"/>
  <c r="S40" i="6"/>
  <c r="S44" i="6"/>
  <c r="T39" i="6"/>
  <c r="T43" i="6"/>
  <c r="T47" i="6"/>
  <c r="L36" i="6"/>
  <c r="L40" i="6"/>
  <c r="L44" i="6"/>
  <c r="L48" i="6"/>
  <c r="L37" i="6"/>
  <c r="L41" i="6"/>
  <c r="L45" i="6"/>
  <c r="L49" i="6"/>
  <c r="M36" i="6"/>
  <c r="M40" i="6"/>
  <c r="M44" i="6"/>
  <c r="M48" i="6"/>
  <c r="L38" i="6"/>
  <c r="L42" i="6"/>
  <c r="L46" i="6"/>
  <c r="L50" i="6"/>
  <c r="M37" i="6"/>
  <c r="M41" i="6"/>
  <c r="M45" i="6"/>
  <c r="M49" i="6"/>
  <c r="L39" i="6"/>
  <c r="L43" i="6"/>
  <c r="L47" i="6"/>
  <c r="M38" i="6"/>
  <c r="M42" i="6"/>
  <c r="M46" i="6"/>
  <c r="M50" i="6"/>
  <c r="M39" i="6"/>
  <c r="M43" i="6"/>
  <c r="M47" i="6"/>
  <c r="H70" i="5"/>
  <c r="H71" i="5" s="1"/>
  <c r="H69" i="5"/>
  <c r="D70" i="5"/>
  <c r="D71" i="5" s="1"/>
  <c r="D69" i="5"/>
  <c r="L52" i="6" l="1"/>
  <c r="L58" i="6" s="1"/>
  <c r="G70" i="5"/>
  <c r="G71" i="5" s="1"/>
  <c r="C70" i="5"/>
  <c r="C71" i="5" s="1"/>
  <c r="G69" i="5"/>
  <c r="C69" i="5"/>
  <c r="L59" i="6" l="1"/>
  <c r="L57" i="6"/>
  <c r="H21" i="5"/>
  <c r="H22" i="5"/>
  <c r="H23" i="5"/>
  <c r="H24" i="5"/>
  <c r="H25" i="5"/>
  <c r="H26" i="5"/>
  <c r="H20" i="5"/>
  <c r="D21" i="5"/>
  <c r="D22" i="5"/>
  <c r="D23" i="5"/>
  <c r="D24" i="5"/>
  <c r="D20" i="5"/>
  <c r="D6" i="5"/>
  <c r="T52" i="6" l="1"/>
  <c r="S52" i="6"/>
  <c r="M52" i="6"/>
  <c r="H7" i="5"/>
  <c r="H8" i="5"/>
  <c r="H9" i="5"/>
  <c r="H10" i="5"/>
  <c r="H11" i="5"/>
  <c r="H12" i="5"/>
  <c r="H6" i="5"/>
  <c r="D7" i="5"/>
  <c r="D8" i="5"/>
  <c r="D9" i="5"/>
  <c r="D10" i="5"/>
  <c r="D11" i="5"/>
  <c r="D12" i="5"/>
  <c r="AA13" i="5"/>
  <c r="AA14" i="5"/>
  <c r="AA15" i="5"/>
  <c r="AA16" i="5"/>
  <c r="AA19" i="5"/>
  <c r="AA20" i="5"/>
  <c r="AA21" i="5"/>
  <c r="AA22" i="5"/>
  <c r="AA23" i="5"/>
  <c r="AA24" i="5"/>
  <c r="AA25" i="5"/>
  <c r="AA12" i="5"/>
  <c r="Y12" i="5"/>
  <c r="Z12" i="5"/>
  <c r="T20" i="5"/>
  <c r="T21" i="5"/>
  <c r="T22" i="5"/>
  <c r="T23" i="5"/>
  <c r="T24" i="5"/>
  <c r="T25" i="5"/>
  <c r="T13" i="5"/>
  <c r="T14" i="5"/>
  <c r="T15" i="5"/>
  <c r="U15" i="5" s="1"/>
  <c r="T16" i="5"/>
  <c r="U16" i="5" s="1"/>
  <c r="T17" i="5"/>
  <c r="T18" i="5"/>
  <c r="T19" i="5"/>
  <c r="U19" i="5" s="1"/>
  <c r="T12" i="5"/>
  <c r="R20" i="5"/>
  <c r="R21" i="5"/>
  <c r="R22" i="5"/>
  <c r="R23" i="5"/>
  <c r="R24" i="5"/>
  <c r="R25" i="5"/>
  <c r="R19" i="5"/>
  <c r="S19" i="5" s="1"/>
  <c r="R13" i="5"/>
  <c r="R14" i="5"/>
  <c r="R15" i="5"/>
  <c r="S15" i="5" s="1"/>
  <c r="R16" i="5"/>
  <c r="S16" i="5" s="1"/>
  <c r="R17" i="5"/>
  <c r="R18" i="5"/>
  <c r="R12" i="5"/>
  <c r="U25" i="5"/>
  <c r="S25" i="5"/>
  <c r="P25" i="5"/>
  <c r="N25" i="5"/>
  <c r="W25" i="5" s="1"/>
  <c r="X25" i="5" s="1"/>
  <c r="U24" i="5"/>
  <c r="S24" i="5"/>
  <c r="P24" i="5"/>
  <c r="N24" i="5"/>
  <c r="W24" i="5" s="1"/>
  <c r="U23" i="5"/>
  <c r="S23" i="5"/>
  <c r="P23" i="5"/>
  <c r="N23" i="5"/>
  <c r="W23" i="5" s="1"/>
  <c r="U22" i="5"/>
  <c r="S22" i="5"/>
  <c r="P22" i="5"/>
  <c r="N22" i="5"/>
  <c r="W22" i="5" s="1"/>
  <c r="U21" i="5"/>
  <c r="S21" i="5"/>
  <c r="P21" i="5"/>
  <c r="N21" i="5"/>
  <c r="W21" i="5" s="1"/>
  <c r="X21" i="5" s="1"/>
  <c r="U20" i="5"/>
  <c r="S20" i="5"/>
  <c r="P20" i="5"/>
  <c r="N20" i="5"/>
  <c r="W20" i="5" s="1"/>
  <c r="X20" i="5" s="1"/>
  <c r="P19" i="5"/>
  <c r="N19" i="5"/>
  <c r="W19" i="5" s="1"/>
  <c r="X19" i="5" s="1"/>
  <c r="N12" i="5"/>
  <c r="W12" i="5" s="1"/>
  <c r="U18" i="5"/>
  <c r="S18" i="5"/>
  <c r="P18" i="5"/>
  <c r="N18" i="5"/>
  <c r="W18" i="5" s="1"/>
  <c r="U17" i="5"/>
  <c r="S17" i="5"/>
  <c r="P17" i="5"/>
  <c r="N17" i="5"/>
  <c r="W17" i="5" s="1"/>
  <c r="P16" i="5"/>
  <c r="N16" i="5"/>
  <c r="W16" i="5" s="1"/>
  <c r="P15" i="5"/>
  <c r="N15" i="5"/>
  <c r="W15" i="5" s="1"/>
  <c r="U14" i="5"/>
  <c r="S14" i="5"/>
  <c r="P14" i="5"/>
  <c r="N14" i="5"/>
  <c r="W14" i="5" s="1"/>
  <c r="U13" i="5"/>
  <c r="S13" i="5"/>
  <c r="P13" i="5"/>
  <c r="N13" i="5"/>
  <c r="W13" i="5" s="1"/>
  <c r="U12" i="5"/>
  <c r="S12" i="5"/>
  <c r="V12" i="5" s="1"/>
  <c r="P12" i="5"/>
  <c r="T64" i="6" l="1"/>
  <c r="T68" i="6"/>
  <c r="T72" i="6"/>
  <c r="T61" i="6"/>
  <c r="T65" i="6"/>
  <c r="T69" i="6"/>
  <c r="T58" i="6"/>
  <c r="T60" i="6"/>
  <c r="T62" i="6"/>
  <c r="T66" i="6"/>
  <c r="T70" i="6"/>
  <c r="T57" i="6"/>
  <c r="T59" i="6"/>
  <c r="T63" i="6"/>
  <c r="T67" i="6"/>
  <c r="T71" i="6"/>
  <c r="S58" i="6"/>
  <c r="S60" i="6"/>
  <c r="S62" i="6"/>
  <c r="S64" i="6"/>
  <c r="S66" i="6"/>
  <c r="S68" i="6"/>
  <c r="S70" i="6"/>
  <c r="S72" i="6"/>
  <c r="S59" i="6"/>
  <c r="S63" i="6"/>
  <c r="S67" i="6"/>
  <c r="S71" i="6"/>
  <c r="S57" i="6"/>
  <c r="S61" i="6"/>
  <c r="S65" i="6"/>
  <c r="S69" i="6"/>
  <c r="M59" i="6"/>
  <c r="M63" i="6"/>
  <c r="M67" i="6"/>
  <c r="M71" i="6"/>
  <c r="M60" i="6"/>
  <c r="M64" i="6"/>
  <c r="M68" i="6"/>
  <c r="M72" i="6"/>
  <c r="M58" i="6"/>
  <c r="M66" i="6"/>
  <c r="M61" i="6"/>
  <c r="M65" i="6"/>
  <c r="M69" i="6"/>
  <c r="M57" i="6"/>
  <c r="M62" i="6"/>
  <c r="M70" i="6"/>
  <c r="L63" i="6"/>
  <c r="L67" i="6"/>
  <c r="L71" i="6"/>
  <c r="L60" i="6"/>
  <c r="L62" i="6"/>
  <c r="L64" i="6"/>
  <c r="L66" i="6"/>
  <c r="L68" i="6"/>
  <c r="L70" i="6"/>
  <c r="L72" i="6"/>
  <c r="L61" i="6"/>
  <c r="L65" i="6"/>
  <c r="L69" i="6"/>
  <c r="V22" i="5"/>
  <c r="V24" i="5"/>
  <c r="V25" i="5"/>
  <c r="V13" i="5"/>
  <c r="V14" i="5"/>
  <c r="V15" i="5"/>
  <c r="V18" i="5"/>
  <c r="X15" i="5"/>
  <c r="Y15" i="5" s="1"/>
  <c r="Z15" i="5" s="1"/>
  <c r="X16" i="5"/>
  <c r="Y16" i="5" s="1"/>
  <c r="Z16" i="5" s="1"/>
  <c r="X17" i="5"/>
  <c r="X18" i="5"/>
  <c r="V19" i="5"/>
  <c r="Y20" i="5"/>
  <c r="Z20" i="5" s="1"/>
  <c r="Y21" i="5"/>
  <c r="Z21" i="5" s="1"/>
  <c r="V17" i="5"/>
  <c r="X22" i="5"/>
  <c r="Y22" i="5" s="1"/>
  <c r="Z22" i="5" s="1"/>
  <c r="V23" i="5"/>
  <c r="X13" i="5"/>
  <c r="Y13" i="5" s="1"/>
  <c r="Z13" i="5" s="1"/>
  <c r="X14" i="5"/>
  <c r="Y14" i="5" s="1"/>
  <c r="Z14" i="5" s="1"/>
  <c r="V20" i="5"/>
  <c r="V21" i="5"/>
  <c r="X23" i="5"/>
  <c r="X24" i="5"/>
  <c r="Y24" i="5" s="1"/>
  <c r="Z24" i="5" s="1"/>
  <c r="Y25" i="5"/>
  <c r="Z25" i="5" s="1"/>
  <c r="Y19" i="5"/>
  <c r="Z19" i="5" s="1"/>
  <c r="Y23" i="5"/>
  <c r="Z23" i="5" s="1"/>
  <c r="X12" i="5"/>
  <c r="V16" i="5"/>
  <c r="Y18" i="5" l="1"/>
  <c r="Z18" i="5" s="1"/>
  <c r="AA18" i="5"/>
  <c r="Y17" i="5"/>
  <c r="Z17" i="5" s="1"/>
  <c r="AA17" i="5"/>
  <c r="AG7" i="7"/>
  <c r="D35" i="6" l="1" a="1"/>
  <c r="D35" i="6" s="1"/>
  <c r="C35" i="6" a="1"/>
  <c r="C35" i="6" s="1"/>
  <c r="D50" i="6" l="1"/>
  <c r="D42" i="6"/>
  <c r="D38" i="6"/>
  <c r="D41" i="6"/>
  <c r="D46" i="6"/>
  <c r="D49" i="6"/>
  <c r="D45" i="6"/>
  <c r="D37" i="6"/>
  <c r="D48" i="6"/>
  <c r="D44" i="6"/>
  <c r="D40" i="6"/>
  <c r="D36" i="6"/>
  <c r="D47" i="6"/>
  <c r="D43" i="6"/>
  <c r="D39" i="6"/>
  <c r="C46" i="6"/>
  <c r="C49" i="6"/>
  <c r="C45" i="6"/>
  <c r="C41" i="6"/>
  <c r="C37" i="6"/>
  <c r="C38" i="6"/>
  <c r="C48" i="6"/>
  <c r="C44" i="6"/>
  <c r="C40" i="6"/>
  <c r="C36" i="6"/>
  <c r="C50" i="6"/>
  <c r="C42" i="6"/>
  <c r="C47" i="6"/>
  <c r="C43" i="6"/>
  <c r="C39" i="6"/>
  <c r="B6" i="7"/>
  <c r="C6" i="7"/>
  <c r="D6" i="7"/>
  <c r="E6" i="7"/>
  <c r="F6" i="7"/>
  <c r="G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6" i="7"/>
  <c r="K7" i="7"/>
  <c r="K5" i="7" s="1"/>
  <c r="E7" i="7"/>
  <c r="E5" i="7" s="1"/>
  <c r="C51" i="6" l="1"/>
  <c r="C56" i="6" s="1"/>
  <c r="M3" i="7"/>
  <c r="M7" i="7" s="1"/>
  <c r="M5" i="7" s="1"/>
  <c r="D51" i="6"/>
  <c r="D56" i="6" s="1"/>
  <c r="Q3" i="7"/>
  <c r="R6" i="6" s="1"/>
  <c r="F9" i="6"/>
  <c r="F7" i="6"/>
  <c r="G3" i="7"/>
  <c r="K3" i="7"/>
  <c r="G9" i="6" s="1"/>
  <c r="A7" i="7"/>
  <c r="E3" i="7"/>
  <c r="G7" i="6" s="1"/>
  <c r="S3" i="7"/>
  <c r="O7" i="6" s="1"/>
  <c r="F3" i="7"/>
  <c r="AA3" i="7"/>
  <c r="H3" i="7"/>
  <c r="N3" i="7"/>
  <c r="N7" i="7" s="1"/>
  <c r="N5" i="7" s="1"/>
  <c r="L3" i="7"/>
  <c r="U3" i="7"/>
  <c r="B3" i="7"/>
  <c r="D3" i="7"/>
  <c r="J3" i="7"/>
  <c r="O3" i="7"/>
  <c r="O7" i="7" s="1"/>
  <c r="O5" i="7" s="1"/>
  <c r="T3" i="7"/>
  <c r="R7" i="6" s="1"/>
  <c r="P3" i="7"/>
  <c r="O6" i="6" s="1"/>
  <c r="AC3" i="7"/>
  <c r="Z3" i="7"/>
  <c r="C3" i="7"/>
  <c r="R3" i="7"/>
  <c r="Y3" i="7"/>
  <c r="O9" i="6" s="1"/>
  <c r="I3" i="7"/>
  <c r="AB3" i="7"/>
  <c r="AD3" i="7"/>
  <c r="X3" i="7"/>
  <c r="X7" i="7" s="1"/>
  <c r="X5" i="7" s="1"/>
  <c r="V3" i="7"/>
  <c r="V7" i="7" s="1"/>
  <c r="V5" i="7" s="1"/>
  <c r="W3" i="7"/>
  <c r="W7" i="7" s="1"/>
  <c r="W5" i="7" s="1"/>
  <c r="D61" i="6" l="1"/>
  <c r="D62" i="6"/>
  <c r="C65" i="6"/>
  <c r="C58" i="6"/>
  <c r="C63" i="6"/>
  <c r="C68" i="6"/>
  <c r="C71" i="6"/>
  <c r="C64" i="6"/>
  <c r="D68" i="6"/>
  <c r="D64" i="6"/>
  <c r="D60" i="6"/>
  <c r="C67" i="6"/>
  <c r="D58" i="6"/>
  <c r="D71" i="6"/>
  <c r="C70" i="6"/>
  <c r="D63" i="6"/>
  <c r="C66" i="6"/>
  <c r="D59" i="6"/>
  <c r="C62" i="6"/>
  <c r="C61" i="6"/>
  <c r="D57" i="6"/>
  <c r="D67" i="6"/>
  <c r="C59" i="6"/>
  <c r="D70" i="6"/>
  <c r="C69" i="6"/>
  <c r="D66" i="6"/>
  <c r="D69" i="6"/>
  <c r="C57" i="6"/>
  <c r="D65" i="6"/>
  <c r="C60" i="6"/>
  <c r="V4" i="7"/>
  <c r="N4" i="7"/>
  <c r="X4" i="7"/>
  <c r="W4" i="7"/>
  <c r="I7" i="7"/>
  <c r="J8" i="6"/>
  <c r="C7" i="7"/>
  <c r="J6" i="6"/>
  <c r="B7" i="7"/>
  <c r="G6" i="6"/>
  <c r="H7" i="7"/>
  <c r="G8" i="6"/>
  <c r="M4" i="7"/>
  <c r="G7" i="7"/>
  <c r="D8" i="6"/>
  <c r="J7" i="7"/>
  <c r="D9" i="6"/>
  <c r="L7" i="7"/>
  <c r="J9" i="6"/>
  <c r="F7" i="7"/>
  <c r="J7" i="6"/>
  <c r="A5" i="7"/>
  <c r="C6" i="6"/>
  <c r="D7" i="7"/>
  <c r="D7" i="6"/>
  <c r="O4" i="7"/>
  <c r="AB7" i="7"/>
  <c r="O10" i="6"/>
  <c r="O13" i="6" s="1"/>
  <c r="R7" i="7"/>
  <c r="U6" i="6"/>
  <c r="U7" i="7"/>
  <c r="U7" i="6"/>
  <c r="AA7" i="7"/>
  <c r="U9" i="6"/>
  <c r="AD7" i="7"/>
  <c r="U10" i="6"/>
  <c r="Z7" i="7"/>
  <c r="R9" i="6"/>
  <c r="AC7" i="7"/>
  <c r="R10" i="6"/>
  <c r="Y7" i="7"/>
  <c r="T7" i="7"/>
  <c r="P7" i="7"/>
  <c r="S7" i="7"/>
  <c r="G35" i="5"/>
  <c r="G36" i="5"/>
  <c r="G37" i="5"/>
  <c r="G38" i="5"/>
  <c r="G39" i="5"/>
  <c r="G40" i="5"/>
  <c r="G34" i="5"/>
  <c r="C35" i="5"/>
  <c r="C36" i="5"/>
  <c r="C42" i="5" s="1"/>
  <c r="C43" i="5" s="1"/>
  <c r="C37" i="5"/>
  <c r="C38" i="5"/>
  <c r="C34" i="5"/>
  <c r="G56" i="5"/>
  <c r="G57" i="5" s="1"/>
  <c r="C56" i="5"/>
  <c r="C57" i="5" s="1"/>
  <c r="G55" i="5"/>
  <c r="C55" i="5"/>
  <c r="J7" i="4"/>
  <c r="J8" i="4"/>
  <c r="J9" i="4"/>
  <c r="J10" i="4"/>
  <c r="J11" i="4"/>
  <c r="J12" i="4"/>
  <c r="J6" i="4"/>
  <c r="J14" i="4" s="1"/>
  <c r="J15" i="4" s="1"/>
  <c r="E7" i="4"/>
  <c r="E8" i="4"/>
  <c r="E9" i="4"/>
  <c r="E10" i="4"/>
  <c r="E14" i="4" s="1"/>
  <c r="E15" i="4" s="1"/>
  <c r="E11" i="4"/>
  <c r="E12" i="4"/>
  <c r="E6" i="4"/>
  <c r="I14" i="4"/>
  <c r="I15" i="4" s="1"/>
  <c r="I13" i="4"/>
  <c r="D14" i="4"/>
  <c r="D15" i="4" s="1"/>
  <c r="D13" i="4"/>
  <c r="G41" i="5"/>
  <c r="G42" i="5" l="1"/>
  <c r="G43" i="5" s="1"/>
  <c r="AA5" i="7"/>
  <c r="T9" i="6"/>
  <c r="C5" i="7"/>
  <c r="I6" i="6"/>
  <c r="Y5" i="7"/>
  <c r="N9" i="6"/>
  <c r="R5" i="7"/>
  <c r="T6" i="6"/>
  <c r="D5" i="7"/>
  <c r="C7" i="6"/>
  <c r="J5" i="7"/>
  <c r="C9" i="6"/>
  <c r="J13" i="6"/>
  <c r="J14" i="6"/>
  <c r="J15" i="6" s="1"/>
  <c r="P5" i="7"/>
  <c r="N6" i="6"/>
  <c r="Z5" i="7"/>
  <c r="Q9" i="6"/>
  <c r="F5" i="7"/>
  <c r="I7" i="6"/>
  <c r="S5" i="7"/>
  <c r="N7" i="6"/>
  <c r="H5" i="7"/>
  <c r="F8" i="6"/>
  <c r="AC5" i="7"/>
  <c r="Q10" i="6"/>
  <c r="AD5" i="7"/>
  <c r="T10" i="6"/>
  <c r="U5" i="7"/>
  <c r="T7" i="6"/>
  <c r="AB5" i="7"/>
  <c r="N10" i="6"/>
  <c r="L5" i="7"/>
  <c r="I9" i="6"/>
  <c r="G5" i="7"/>
  <c r="C8" i="6"/>
  <c r="G13" i="6"/>
  <c r="G14" i="6"/>
  <c r="G15" i="6" s="1"/>
  <c r="T5" i="7"/>
  <c r="Q7" i="6"/>
  <c r="D13" i="6"/>
  <c r="D14" i="6"/>
  <c r="D15" i="6" s="1"/>
  <c r="B5" i="7"/>
  <c r="F6" i="6"/>
  <c r="I5" i="7"/>
  <c r="I8" i="6"/>
  <c r="O14" i="6"/>
  <c r="O15" i="6" s="1"/>
  <c r="R14" i="6"/>
  <c r="R15" i="6" s="1"/>
  <c r="U13" i="6"/>
  <c r="U14" i="6"/>
  <c r="U15" i="6" s="1"/>
  <c r="R13" i="6"/>
  <c r="C41" i="5"/>
  <c r="J13" i="4"/>
  <c r="E13" i="4"/>
  <c r="G28" i="5"/>
  <c r="G29" i="5" s="1"/>
  <c r="G27" i="5"/>
  <c r="G14" i="5"/>
  <c r="G15" i="5" s="1"/>
  <c r="G13" i="5"/>
  <c r="C28" i="5"/>
  <c r="C29" i="5" s="1"/>
  <c r="C27" i="5"/>
  <c r="C14" i="5"/>
  <c r="C15" i="5" s="1"/>
  <c r="C13" i="5"/>
  <c r="H27" i="4"/>
  <c r="H28" i="4" s="1"/>
  <c r="C27" i="4"/>
  <c r="C28" i="4" s="1"/>
  <c r="H26" i="4"/>
  <c r="C26" i="4"/>
  <c r="H28" i="5"/>
  <c r="H29" i="5" s="1"/>
  <c r="D28" i="5"/>
  <c r="D29" i="5" s="1"/>
  <c r="H27" i="5"/>
  <c r="D27" i="5"/>
  <c r="H14" i="5"/>
  <c r="H15" i="5" s="1"/>
  <c r="D14" i="5"/>
  <c r="D15" i="5" s="1"/>
  <c r="H13" i="5"/>
  <c r="D13" i="5"/>
  <c r="H14" i="4"/>
  <c r="H15" i="4" s="1"/>
  <c r="H13" i="4"/>
  <c r="C14" i="4"/>
  <c r="C15" i="4" s="1"/>
  <c r="C13" i="4"/>
  <c r="K21" i="1"/>
  <c r="K22" i="1"/>
  <c r="K23" i="1"/>
  <c r="L21" i="1"/>
  <c r="E10" i="2"/>
  <c r="I21" i="1"/>
  <c r="I22" i="1"/>
  <c r="I23" i="1"/>
  <c r="J21" i="1"/>
  <c r="D10" i="2"/>
  <c r="G21" i="1"/>
  <c r="G22" i="1"/>
  <c r="G23" i="1"/>
  <c r="H21" i="1"/>
  <c r="C10" i="2"/>
  <c r="G6" i="1"/>
  <c r="G7" i="1"/>
  <c r="G8" i="1"/>
  <c r="H6" i="1"/>
  <c r="C5" i="2"/>
  <c r="X20" i="1"/>
  <c r="V20" i="1"/>
  <c r="T20" i="1"/>
  <c r="X19" i="1"/>
  <c r="V19" i="1"/>
  <c r="T19" i="1"/>
  <c r="X18" i="1"/>
  <c r="V18" i="1"/>
  <c r="T18" i="1"/>
  <c r="X17" i="1"/>
  <c r="V17" i="1"/>
  <c r="T17" i="1"/>
  <c r="X16" i="1"/>
  <c r="V16" i="1"/>
  <c r="T16" i="1"/>
  <c r="X15" i="1"/>
  <c r="V15" i="1"/>
  <c r="T15" i="1"/>
  <c r="X14" i="1"/>
  <c r="V14" i="1"/>
  <c r="T14" i="1"/>
  <c r="X13" i="1"/>
  <c r="V13" i="1"/>
  <c r="T13" i="1"/>
  <c r="X12" i="1"/>
  <c r="V12" i="1"/>
  <c r="T12" i="1"/>
  <c r="X11" i="1"/>
  <c r="V11" i="1"/>
  <c r="T11" i="1"/>
  <c r="X10" i="1"/>
  <c r="V10" i="1"/>
  <c r="T10" i="1"/>
  <c r="X9" i="1"/>
  <c r="V9" i="1"/>
  <c r="T9" i="1"/>
  <c r="X8" i="1"/>
  <c r="V8" i="1"/>
  <c r="T8" i="1"/>
  <c r="X7" i="1"/>
  <c r="V7" i="1"/>
  <c r="T7" i="1"/>
  <c r="X6" i="1"/>
  <c r="V6" i="1"/>
  <c r="T6" i="1"/>
  <c r="K20" i="1"/>
  <c r="I20" i="1"/>
  <c r="G20" i="1"/>
  <c r="K19" i="1"/>
  <c r="I19" i="1"/>
  <c r="G19" i="1"/>
  <c r="K18" i="1"/>
  <c r="I18" i="1"/>
  <c r="G18" i="1"/>
  <c r="K17" i="1"/>
  <c r="I17" i="1"/>
  <c r="G17" i="1"/>
  <c r="K16" i="1"/>
  <c r="I16" i="1"/>
  <c r="G16" i="1"/>
  <c r="K15" i="1"/>
  <c r="I15" i="1"/>
  <c r="G15" i="1"/>
  <c r="K14" i="1"/>
  <c r="I14" i="1"/>
  <c r="G14" i="1"/>
  <c r="K13" i="1"/>
  <c r="I13" i="1"/>
  <c r="G13" i="1"/>
  <c r="K12" i="1"/>
  <c r="I12" i="1"/>
  <c r="G12" i="1"/>
  <c r="K11" i="1"/>
  <c r="I11" i="1"/>
  <c r="G11" i="1"/>
  <c r="K10" i="1"/>
  <c r="I10" i="1"/>
  <c r="G10" i="1"/>
  <c r="K9" i="1"/>
  <c r="I9" i="1"/>
  <c r="G9" i="1"/>
  <c r="L18" i="1"/>
  <c r="E9" i="2"/>
  <c r="Y12" i="1"/>
  <c r="J7" i="2"/>
  <c r="U18" i="1"/>
  <c r="H9" i="2"/>
  <c r="Y18" i="1"/>
  <c r="J9" i="2"/>
  <c r="U15" i="1"/>
  <c r="H8" i="2"/>
  <c r="Y15" i="1"/>
  <c r="J8" i="2"/>
  <c r="U12" i="1"/>
  <c r="H7" i="2"/>
  <c r="Y9" i="1"/>
  <c r="J6" i="2"/>
  <c r="U9" i="1"/>
  <c r="H6" i="2"/>
  <c r="U6" i="1"/>
  <c r="H5" i="2"/>
  <c r="Y6" i="1"/>
  <c r="J5" i="2"/>
  <c r="H18" i="1"/>
  <c r="C9" i="2"/>
  <c r="L15" i="1"/>
  <c r="E8" i="2"/>
  <c r="H15" i="1"/>
  <c r="C8" i="2"/>
  <c r="H12" i="1"/>
  <c r="C7" i="2"/>
  <c r="L12" i="1"/>
  <c r="E7" i="2"/>
  <c r="H9" i="1"/>
  <c r="C6" i="2"/>
  <c r="L9" i="1"/>
  <c r="E6" i="2"/>
  <c r="J9" i="1"/>
  <c r="D6" i="2"/>
  <c r="W6" i="1"/>
  <c r="I5" i="2"/>
  <c r="J15" i="1"/>
  <c r="D8" i="2"/>
  <c r="W9" i="1"/>
  <c r="I6" i="2"/>
  <c r="W12" i="1"/>
  <c r="I7" i="2"/>
  <c r="W15" i="1"/>
  <c r="I8" i="2"/>
  <c r="J12" i="1"/>
  <c r="D7" i="2"/>
  <c r="J18" i="1"/>
  <c r="D9" i="2"/>
  <c r="W18" i="1"/>
  <c r="I9" i="2"/>
  <c r="K8" i="1"/>
  <c r="I8" i="1"/>
  <c r="K7" i="1"/>
  <c r="I7" i="1"/>
  <c r="K6" i="1"/>
  <c r="I6" i="1"/>
  <c r="I13" i="2"/>
  <c r="I14" i="2"/>
  <c r="I12" i="2"/>
  <c r="H13" i="2"/>
  <c r="H14" i="2"/>
  <c r="H12" i="2"/>
  <c r="J12" i="2"/>
  <c r="J13" i="2"/>
  <c r="J14" i="2"/>
  <c r="J6" i="1"/>
  <c r="D5" i="2"/>
  <c r="L6" i="1"/>
  <c r="E5" i="2"/>
  <c r="C13" i="2"/>
  <c r="C14" i="2"/>
  <c r="C12" i="2"/>
  <c r="E12" i="2"/>
  <c r="E13" i="2"/>
  <c r="E14" i="2"/>
  <c r="D12" i="2"/>
  <c r="D13" i="2"/>
  <c r="D14" i="2"/>
  <c r="Q7" i="7"/>
  <c r="Q6" i="6" s="1"/>
  <c r="Q5" i="7"/>
  <c r="T4" i="7" l="1"/>
  <c r="S7" i="6" s="1"/>
  <c r="F4" i="7"/>
  <c r="K7" i="6" s="1"/>
  <c r="AB4" i="7"/>
  <c r="P10" i="6" s="1"/>
  <c r="Z4" i="7"/>
  <c r="S9" i="6" s="1"/>
  <c r="AA4" i="7"/>
  <c r="V9" i="6" s="1"/>
  <c r="S4" i="7"/>
  <c r="P7" i="6" s="1"/>
  <c r="A4" i="7"/>
  <c r="E6" i="6" s="1"/>
  <c r="U4" i="7"/>
  <c r="V7" i="6" s="1"/>
  <c r="R4" i="7"/>
  <c r="V6" i="6" s="1"/>
  <c r="B4" i="7"/>
  <c r="H6" i="6" s="1"/>
  <c r="H4" i="7"/>
  <c r="H8" i="6" s="1"/>
  <c r="C14" i="6"/>
  <c r="C15" i="6" s="1"/>
  <c r="Q4" i="7"/>
  <c r="S6" i="6" s="1"/>
  <c r="I4" i="7"/>
  <c r="K8" i="6" s="1"/>
  <c r="L4" i="7"/>
  <c r="K9" i="6" s="1"/>
  <c r="C13" i="6"/>
  <c r="N13" i="6"/>
  <c r="N14" i="6"/>
  <c r="N15" i="6" s="1"/>
  <c r="T13" i="6"/>
  <c r="T14" i="6"/>
  <c r="T15" i="6" s="1"/>
  <c r="I13" i="6"/>
  <c r="I14" i="6"/>
  <c r="I15" i="6" s="1"/>
  <c r="F13" i="6"/>
  <c r="F14" i="6"/>
  <c r="F15" i="6" s="1"/>
  <c r="AC4" i="7"/>
  <c r="S10" i="6" s="1"/>
  <c r="K4" i="7"/>
  <c r="H9" i="6" s="1"/>
  <c r="J4" i="7"/>
  <c r="E9" i="6" s="1"/>
  <c r="C4" i="7"/>
  <c r="K6" i="6" s="1"/>
  <c r="P4" i="7"/>
  <c r="P6" i="6" s="1"/>
  <c r="G4" i="7"/>
  <c r="E8" i="6" s="1"/>
  <c r="Q14" i="6"/>
  <c r="Q15" i="6" s="1"/>
  <c r="Q13" i="6"/>
  <c r="AD4" i="7"/>
  <c r="V10" i="6" s="1"/>
  <c r="E4" i="7"/>
  <c r="H7" i="6" s="1"/>
  <c r="D4" i="7"/>
  <c r="E7" i="6" s="1"/>
  <c r="Y4" i="7"/>
  <c r="P9" i="6" s="1"/>
  <c r="V14" i="6" l="1"/>
  <c r="V15" i="6" s="1"/>
  <c r="H13" i="6"/>
  <c r="E13" i="6"/>
  <c r="E14" i="6"/>
  <c r="E15" i="6" s="1"/>
  <c r="V13" i="6"/>
  <c r="S13" i="6"/>
  <c r="S14" i="6"/>
  <c r="S15" i="6" s="1"/>
  <c r="H14" i="6"/>
  <c r="H15" i="6" s="1"/>
  <c r="P13" i="6"/>
  <c r="P14" i="6"/>
  <c r="P15" i="6" s="1"/>
  <c r="K13" i="6"/>
  <c r="K14" i="6"/>
  <c r="K15" i="6" s="1"/>
</calcChain>
</file>

<file path=xl/sharedStrings.xml><?xml version="1.0" encoding="utf-8"?>
<sst xmlns="http://schemas.openxmlformats.org/spreadsheetml/2006/main" count="15660" uniqueCount="150">
  <si>
    <t>Rat #</t>
  </si>
  <si>
    <t>Image ID</t>
  </si>
  <si>
    <t>nC</t>
  </si>
  <si>
    <t>nF</t>
  </si>
  <si>
    <t xml:space="preserve">Area </t>
  </si>
  <si>
    <t>C:F</t>
  </si>
  <si>
    <t>Ẋ</t>
  </si>
  <si>
    <t>CD</t>
  </si>
  <si>
    <t>a</t>
  </si>
  <si>
    <t>439x329</t>
  </si>
  <si>
    <t>b</t>
  </si>
  <si>
    <t>FCSA</t>
  </si>
  <si>
    <t>Average</t>
  </si>
  <si>
    <t>SD</t>
  </si>
  <si>
    <t>SE</t>
  </si>
  <si>
    <t>Global Capillary Analysis</t>
  </si>
  <si>
    <t xml:space="preserve">Control </t>
  </si>
  <si>
    <t>Control</t>
  </si>
  <si>
    <t>c</t>
  </si>
  <si>
    <t>Overload</t>
  </si>
  <si>
    <t>RK Overload</t>
  </si>
  <si>
    <t>umol/min/mg</t>
  </si>
  <si>
    <t>OV1</t>
  </si>
  <si>
    <t>OV2</t>
  </si>
  <si>
    <t>OV3</t>
  </si>
  <si>
    <t>OV4</t>
  </si>
  <si>
    <t>OV5</t>
  </si>
  <si>
    <t>OV6</t>
  </si>
  <si>
    <t>RK Control</t>
  </si>
  <si>
    <t>CT1</t>
  </si>
  <si>
    <t>CT2</t>
  </si>
  <si>
    <t>CT3</t>
  </si>
  <si>
    <t>CT4</t>
  </si>
  <si>
    <t>CT5</t>
  </si>
  <si>
    <t>CT6</t>
  </si>
  <si>
    <t>Citrate Synthase Analysis</t>
  </si>
  <si>
    <t>Muscle Weight</t>
  </si>
  <si>
    <t>Muscle Function</t>
  </si>
  <si>
    <t>Control Twitch</t>
  </si>
  <si>
    <t>Overload Twitch</t>
  </si>
  <si>
    <t xml:space="preserve">Control Tetanus </t>
  </si>
  <si>
    <t>Overload Tetanus</t>
  </si>
  <si>
    <t>Control L0</t>
  </si>
  <si>
    <t>Overload L0</t>
  </si>
  <si>
    <t>Control Weight</t>
  </si>
  <si>
    <t>Overload Weight</t>
  </si>
  <si>
    <t>C:F (capillary to fibre ratio)</t>
  </si>
  <si>
    <t>CSA (average cross sectional area)</t>
  </si>
  <si>
    <t>CD (capillary density)</t>
  </si>
  <si>
    <t>Force</t>
  </si>
  <si>
    <t xml:space="preserve">Control FI </t>
  </si>
  <si>
    <t>Overload FI</t>
  </si>
  <si>
    <t>CT7</t>
  </si>
  <si>
    <t>OV7</t>
  </si>
  <si>
    <t>%</t>
  </si>
  <si>
    <t>muscle weight</t>
  </si>
  <si>
    <t>animal weight</t>
  </si>
  <si>
    <t>relative weight</t>
  </si>
  <si>
    <t>Control Twitch:Tetanus</t>
  </si>
  <si>
    <t>Overload Twitch:Tetanus</t>
  </si>
  <si>
    <t>Relative weight = muscle weight/animal weight *100</t>
  </si>
  <si>
    <t xml:space="preserve">Twitch force - Isometric twitch (g) </t>
  </si>
  <si>
    <t>Force  (g)</t>
  </si>
  <si>
    <t>Force (g/gEDL)</t>
  </si>
  <si>
    <t>Tetanus - Isometric tetanus (200ms tetanus stimualted at 250Hz)</t>
  </si>
  <si>
    <t xml:space="preserve">Twitch:Tetanus ratio </t>
  </si>
  <si>
    <t>FI - Fatigue Index, the ratio of force at the beginning of fatigue run, to the force at the end (2 min fatigue run)</t>
  </si>
  <si>
    <t xml:space="preserve">Lo - Length of muscle generating peak force </t>
  </si>
  <si>
    <t>Type I</t>
  </si>
  <si>
    <t>Type IIa</t>
  </si>
  <si>
    <t>Type IIb/x</t>
  </si>
  <si>
    <t>Area (µm2)</t>
  </si>
  <si>
    <t>Numerical (%)</t>
  </si>
  <si>
    <t>Area (%)</t>
  </si>
  <si>
    <t>21d Overload</t>
  </si>
  <si>
    <t>Fibre A</t>
  </si>
  <si>
    <t>21d OV</t>
  </si>
  <si>
    <t>Total</t>
  </si>
  <si>
    <t>Absolute</t>
  </si>
  <si>
    <t xml:space="preserve"> </t>
  </si>
  <si>
    <t>Animal</t>
  </si>
  <si>
    <t xml:space="preserve">Animal (g) </t>
  </si>
  <si>
    <t>Mass     (mg)</t>
  </si>
  <si>
    <t>Mass                 (Kg)</t>
  </si>
  <si>
    <t>Lo       (mm)</t>
  </si>
  <si>
    <t>Lo           (M)</t>
  </si>
  <si>
    <t>Density   (Kg.M^-3)</t>
  </si>
  <si>
    <t>Twitch        (mN)</t>
  </si>
  <si>
    <t>Twitch        (N)</t>
  </si>
  <si>
    <t>Tetanus        (mN)</t>
  </si>
  <si>
    <t>Tetanus        (N)</t>
  </si>
  <si>
    <t>Twitch:Tetanus Ratio</t>
  </si>
  <si>
    <t>Volume    (M^3)</t>
  </si>
  <si>
    <t>Area           (M^2)</t>
  </si>
  <si>
    <t>Stress  (N.M^2)</t>
  </si>
  <si>
    <t>Stress  (kN.M^2)</t>
  </si>
  <si>
    <t>Tetanic Stress</t>
  </si>
  <si>
    <t>Twitch Stress</t>
  </si>
  <si>
    <t>Relative (PLOT ME)</t>
  </si>
  <si>
    <t>Medial</t>
  </si>
  <si>
    <t>Lateral</t>
  </si>
  <si>
    <t>TRT (ms)</t>
  </si>
  <si>
    <t>Relaxation time</t>
  </si>
  <si>
    <t>relaxation time</t>
  </si>
  <si>
    <t>MEDIAL</t>
  </si>
  <si>
    <t>LATERAL</t>
  </si>
  <si>
    <t>Control Medial</t>
  </si>
  <si>
    <t>21d Overload Medial</t>
  </si>
  <si>
    <t>Control Lateral</t>
  </si>
  <si>
    <t>21d Overload Lateral</t>
  </si>
  <si>
    <t>MEDIAL FIBRE DISTRIBUTION</t>
  </si>
  <si>
    <t>LATERAL FIBRE DISTRIBUTION</t>
  </si>
  <si>
    <t>Medial Fibres</t>
  </si>
  <si>
    <t>Lateral Fibre</t>
  </si>
  <si>
    <t>Relative Distribution (plot me)</t>
  </si>
  <si>
    <t>condition</t>
  </si>
  <si>
    <t>compartment</t>
  </si>
  <si>
    <t>group</t>
  </si>
  <si>
    <t>T1Area</t>
  </si>
  <si>
    <t>T1Numerical_perc</t>
  </si>
  <si>
    <t>T1Area_perc</t>
  </si>
  <si>
    <t>Con_med</t>
  </si>
  <si>
    <t>Con_lat</t>
  </si>
  <si>
    <t>OL_med</t>
  </si>
  <si>
    <t xml:space="preserve">OL_lat </t>
  </si>
  <si>
    <t>Med</t>
  </si>
  <si>
    <t>OL</t>
  </si>
  <si>
    <t>med_OL</t>
  </si>
  <si>
    <t>Con</t>
  </si>
  <si>
    <t>med_con</t>
  </si>
  <si>
    <t>lat</t>
  </si>
  <si>
    <t>control</t>
  </si>
  <si>
    <t>Lat</t>
  </si>
  <si>
    <t>Lat_con</t>
  </si>
  <si>
    <t>Lat_ol</t>
  </si>
  <si>
    <t>Area</t>
  </si>
  <si>
    <t>fibre</t>
  </si>
  <si>
    <t>T1</t>
  </si>
  <si>
    <t>T2</t>
  </si>
  <si>
    <t>T2b</t>
  </si>
  <si>
    <t>2ol</t>
  </si>
  <si>
    <t>4ol</t>
  </si>
  <si>
    <t>type1</t>
  </si>
  <si>
    <t>type2a</t>
  </si>
  <si>
    <t>typ2b</t>
  </si>
  <si>
    <t>med</t>
  </si>
  <si>
    <t>lab</t>
  </si>
  <si>
    <t>con</t>
  </si>
  <si>
    <t>ol</t>
  </si>
  <si>
    <t>type2b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</si>
</sst>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8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b/>
      <sz val="20"/>
      <color theme="1"/>
      <name val="Helvetica"/>
      <family val="2"/>
    </font>
    <font>
      <b/>
      <sz val="12"/>
      <color theme="1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2"/>
      <color theme="1" tint="0.249977111117893"/>
      <name val="Helvetica"/>
      <family val="2"/>
    </font>
    <font>
      <b/>
      <sz val="12"/>
      <color rgb="FF0070C0"/>
      <name val="Helvetica"/>
      <family val="2"/>
    </font>
    <font>
      <b/>
      <sz val="12"/>
      <color rgb="FF0070C0"/>
      <name val="Calibri"/>
      <family val="2"/>
      <scheme val="minor"/>
    </font>
    <font>
      <b/>
      <sz val="12"/>
      <color rgb="FFFF0000"/>
      <name val="Helvetica"/>
      <family val="2"/>
    </font>
    <font>
      <b/>
      <sz val="12"/>
      <name val="Helvetica"/>
      <family val="2"/>
    </font>
    <font>
      <b/>
      <sz val="12"/>
      <name val="Helvetica"/>
      <family val="2"/>
    </font>
    <font>
      <b/>
      <sz val="12"/>
      <color theme="1"/>
      <name val="Helvetica"/>
      <family val="2"/>
    </font>
    <font>
      <b/>
      <sz val="10"/>
      <color rgb="FF0070C0"/>
      <name val="Arial"/>
      <family val="2"/>
    </font>
    <font>
      <b/>
      <sz val="10"/>
      <color theme="1"/>
      <name val="Calibri"/>
      <family val="2"/>
      <scheme val="minor"/>
    </font>
    <font>
      <b/>
      <sz val="12"/>
      <color theme="0" tint="-0.499984740745262"/>
      <name val="Helvetica"/>
      <family val="2"/>
    </font>
    <font>
      <b/>
      <sz val="12"/>
      <color theme="0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 tint="-0.499984740745262"/>
      <name val="Helvetica"/>
      <family val="2"/>
    </font>
    <font>
      <b/>
      <sz val="16"/>
      <color rgb="FF0070C0"/>
      <name val="Helvetica"/>
      <family val="2"/>
    </font>
    <font>
      <sz val="12"/>
      <color rgb="FFC00000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0"/>
      <color theme="1"/>
      <name val="Helvetica"/>
      <family val="2"/>
    </font>
    <font>
      <b/>
      <sz val="8"/>
      <color theme="1"/>
      <name val="Helvetica"/>
      <family val="2"/>
    </font>
    <font>
      <sz val="10"/>
      <color theme="1"/>
      <name val="Helvetica"/>
      <family val="2"/>
    </font>
    <font>
      <sz val="9"/>
      <color theme="1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94E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A9E"/>
        <bgColor indexed="64"/>
      </patternFill>
    </fill>
  </fills>
  <borders count="4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206">
    <xf numFmtId="0" fontId="0" fillId="0" borderId="0" xfId="0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6" xfId="0" applyFill="1" applyBorder="1" applyAlignment="1">
      <alignment horizontal="center"/>
    </xf>
    <xf numFmtId="0" fontId="0" fillId="0" borderId="6" xfId="0" applyFill="1" applyBorder="1"/>
    <xf numFmtId="0" fontId="0" fillId="0" borderId="0" xfId="0" applyFill="1" applyBorder="1"/>
    <xf numFmtId="0" fontId="0" fillId="0" borderId="8" xfId="0" applyFill="1" applyBorder="1" applyAlignment="1">
      <alignment horizontal="center"/>
    </xf>
    <xf numFmtId="0" fontId="0" fillId="0" borderId="8" xfId="0" applyFill="1" applyBorder="1"/>
    <xf numFmtId="0" fontId="0" fillId="0" borderId="10" xfId="0" applyFill="1" applyBorder="1"/>
    <xf numFmtId="0" fontId="0" fillId="0" borderId="12" xfId="0" applyFill="1" applyBorder="1" applyAlignment="1">
      <alignment horizontal="center"/>
    </xf>
    <xf numFmtId="0" fontId="0" fillId="0" borderId="12" xfId="0" applyFill="1" applyBorder="1"/>
    <xf numFmtId="0" fontId="0" fillId="0" borderId="14" xfId="0" applyFill="1" applyBorder="1"/>
    <xf numFmtId="0" fontId="1" fillId="0" borderId="1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0" fillId="0" borderId="10" xfId="0" applyBorder="1"/>
    <xf numFmtId="0" fontId="0" fillId="0" borderId="30" xfId="0" applyBorder="1"/>
    <xf numFmtId="0" fontId="0" fillId="0" borderId="32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3" fillId="0" borderId="0" xfId="0" applyFont="1" applyAlignment="1">
      <alignment horizontal="left" vertical="center"/>
    </xf>
    <xf numFmtId="0" fontId="4" fillId="0" borderId="20" xfId="0" applyFont="1" applyBorder="1"/>
    <xf numFmtId="0" fontId="4" fillId="0" borderId="14" xfId="0" applyFont="1" applyBorder="1"/>
    <xf numFmtId="0" fontId="4" fillId="0" borderId="26" xfId="0" applyFont="1" applyBorder="1"/>
    <xf numFmtId="0" fontId="4" fillId="0" borderId="0" xfId="0" applyFont="1"/>
    <xf numFmtId="0" fontId="6" fillId="0" borderId="29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33" xfId="0" applyFont="1" applyBorder="1"/>
    <xf numFmtId="0" fontId="5" fillId="0" borderId="0" xfId="0" applyFont="1" applyBorder="1" applyAlignment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16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center"/>
    </xf>
    <xf numFmtId="0" fontId="8" fillId="0" borderId="0" xfId="0" applyFont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7" fillId="0" borderId="33" xfId="0" applyFont="1" applyBorder="1"/>
    <xf numFmtId="0" fontId="9" fillId="0" borderId="0" xfId="0" applyFont="1" applyAlignment="1">
      <alignment horizontal="left" vertical="center"/>
    </xf>
    <xf numFmtId="0" fontId="10" fillId="0" borderId="33" xfId="0" applyFont="1" applyBorder="1" applyAlignment="1">
      <alignment vertical="center"/>
    </xf>
    <xf numFmtId="0" fontId="10" fillId="0" borderId="11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10" fillId="0" borderId="29" xfId="0" applyFont="1" applyBorder="1" applyAlignment="1">
      <alignment horizontal="left" vertical="center"/>
    </xf>
    <xf numFmtId="0" fontId="11" fillId="0" borderId="5" xfId="0" applyFont="1" applyBorder="1" applyAlignment="1">
      <alignment horizontal="center" vertical="center"/>
    </xf>
    <xf numFmtId="0" fontId="0" fillId="0" borderId="34" xfId="0" applyBorder="1" applyAlignment="1">
      <alignment horizontal="center"/>
    </xf>
    <xf numFmtId="0" fontId="0" fillId="0" borderId="39" xfId="0" applyBorder="1"/>
    <xf numFmtId="0" fontId="4" fillId="0" borderId="26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0" xfId="0" applyBorder="1" applyAlignment="1">
      <alignment horizontal="center"/>
    </xf>
    <xf numFmtId="0" fontId="12" fillId="0" borderId="0" xfId="0" applyFont="1" applyAlignment="1">
      <alignment horizontal="left" vertical="center"/>
    </xf>
    <xf numFmtId="0" fontId="4" fillId="0" borderId="37" xfId="0" applyFont="1" applyBorder="1"/>
    <xf numFmtId="0" fontId="4" fillId="0" borderId="38" xfId="0" applyFont="1" applyBorder="1"/>
    <xf numFmtId="0" fontId="10" fillId="0" borderId="37" xfId="0" applyFont="1" applyBorder="1"/>
    <xf numFmtId="0" fontId="10" fillId="0" borderId="38" xfId="0" applyFont="1" applyBorder="1"/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13" fillId="0" borderId="0" xfId="0" applyFont="1" applyAlignment="1">
      <alignment horizontal="left" vertical="center"/>
    </xf>
    <xf numFmtId="0" fontId="1" fillId="0" borderId="0" xfId="0" applyFont="1" applyFill="1" applyBorder="1" applyAlignment="1">
      <alignment horizontal="left" vertical="top"/>
    </xf>
    <xf numFmtId="0" fontId="4" fillId="0" borderId="34" xfId="0" applyFont="1" applyBorder="1"/>
    <xf numFmtId="0" fontId="10" fillId="0" borderId="34" xfId="0" applyFont="1" applyBorder="1"/>
    <xf numFmtId="0" fontId="14" fillId="0" borderId="0" xfId="0" applyFont="1" applyAlignment="1">
      <alignment horizontal="left" vertical="center"/>
    </xf>
    <xf numFmtId="0" fontId="14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15" fillId="0" borderId="1" xfId="0" applyFont="1" applyBorder="1" applyAlignment="1">
      <alignment horizontal="center"/>
    </xf>
    <xf numFmtId="0" fontId="9" fillId="0" borderId="5" xfId="0" applyFont="1" applyBorder="1" applyAlignment="1">
      <alignment horizontal="center" vertical="center"/>
    </xf>
    <xf numFmtId="0" fontId="10" fillId="0" borderId="39" xfId="0" applyFont="1" applyBorder="1"/>
    <xf numFmtId="0" fontId="4" fillId="0" borderId="39" xfId="0" applyFont="1" applyBorder="1"/>
    <xf numFmtId="0" fontId="10" fillId="0" borderId="28" xfId="0" applyFont="1" applyBorder="1"/>
    <xf numFmtId="0" fontId="4" fillId="0" borderId="28" xfId="0" applyFont="1" applyBorder="1"/>
    <xf numFmtId="0" fontId="1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4" fillId="0" borderId="0" xfId="0" applyFont="1" applyBorder="1"/>
    <xf numFmtId="0" fontId="16" fillId="0" borderId="0" xfId="0" applyFont="1" applyAlignment="1">
      <alignment horizontal="left" vertical="top"/>
    </xf>
    <xf numFmtId="0" fontId="0" fillId="0" borderId="33" xfId="0" applyBorder="1"/>
    <xf numFmtId="0" fontId="17" fillId="0" borderId="0" xfId="0" applyFont="1" applyAlignment="1">
      <alignment horizontal="left" vertical="center"/>
    </xf>
    <xf numFmtId="0" fontId="10" fillId="0" borderId="33" xfId="0" applyFont="1" applyBorder="1"/>
    <xf numFmtId="0" fontId="10" fillId="0" borderId="33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/>
    </xf>
    <xf numFmtId="0" fontId="19" fillId="5" borderId="1" xfId="0" applyFont="1" applyFill="1" applyBorder="1" applyAlignment="1">
      <alignment horizontal="center"/>
    </xf>
    <xf numFmtId="0" fontId="0" fillId="0" borderId="1" xfId="0" applyBorder="1"/>
    <xf numFmtId="0" fontId="0" fillId="0" borderId="42" xfId="0" applyBorder="1"/>
    <xf numFmtId="0" fontId="0" fillId="0" borderId="43" xfId="0" applyBorder="1"/>
    <xf numFmtId="0" fontId="19" fillId="4" borderId="5" xfId="0" applyFont="1" applyFill="1" applyBorder="1" applyAlignment="1">
      <alignment horizontal="center"/>
    </xf>
    <xf numFmtId="0" fontId="22" fillId="0" borderId="0" xfId="0" applyFont="1"/>
    <xf numFmtId="0" fontId="23" fillId="0" borderId="0" xfId="0" applyFont="1"/>
    <xf numFmtId="0" fontId="19" fillId="0" borderId="1" xfId="0" applyFont="1" applyFill="1" applyBorder="1" applyAlignment="1">
      <alignment horizontal="center"/>
    </xf>
    <xf numFmtId="0" fontId="19" fillId="0" borderId="42" xfId="0" applyFont="1" applyFill="1" applyBorder="1" applyAlignment="1">
      <alignment horizontal="center"/>
    </xf>
    <xf numFmtId="0" fontId="19" fillId="0" borderId="43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6" xfId="0" applyBorder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2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2" fillId="0" borderId="0" xfId="0" applyFont="1" applyBorder="1"/>
    <xf numFmtId="0" fontId="23" fillId="0" borderId="0" xfId="0" applyFont="1" applyBorder="1"/>
    <xf numFmtId="0" fontId="1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4" fillId="0" borderId="27" xfId="0" applyFont="1" applyBorder="1"/>
    <xf numFmtId="0" fontId="18" fillId="0" borderId="42" xfId="0" applyFont="1" applyBorder="1"/>
    <xf numFmtId="0" fontId="10" fillId="0" borderId="43" xfId="0" applyFont="1" applyBorder="1"/>
    <xf numFmtId="0" fontId="4" fillId="0" borderId="1" xfId="0" applyFont="1" applyBorder="1" applyAlignment="1">
      <alignment horizontal="center"/>
    </xf>
    <xf numFmtId="0" fontId="4" fillId="0" borderId="43" xfId="0" applyFont="1" applyBorder="1" applyAlignment="1">
      <alignment horizontal="center"/>
    </xf>
    <xf numFmtId="0" fontId="19" fillId="0" borderId="5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4" fillId="0" borderId="44" xfId="0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25" fillId="0" borderId="45" xfId="0" applyFont="1" applyBorder="1" applyAlignment="1">
      <alignment horizontal="center" vertical="center" wrapText="1"/>
    </xf>
    <xf numFmtId="0" fontId="25" fillId="0" borderId="26" xfId="0" applyFont="1" applyBorder="1" applyAlignment="1">
      <alignment horizontal="center" vertical="center" wrapText="1"/>
    </xf>
    <xf numFmtId="0" fontId="25" fillId="6" borderId="45" xfId="0" applyFont="1" applyFill="1" applyBorder="1" applyAlignment="1">
      <alignment horizontal="center" vertical="center" wrapText="1"/>
    </xf>
    <xf numFmtId="0" fontId="25" fillId="7" borderId="26" xfId="0" applyFont="1" applyFill="1" applyBorder="1" applyAlignment="1">
      <alignment horizontal="center" vertical="center" wrapText="1"/>
    </xf>
    <xf numFmtId="0" fontId="25" fillId="0" borderId="14" xfId="0" applyFont="1" applyBorder="1" applyAlignment="1">
      <alignment horizontal="center" vertical="center" wrapText="1"/>
    </xf>
    <xf numFmtId="0" fontId="25" fillId="5" borderId="45" xfId="0" applyFont="1" applyFill="1" applyBorder="1" applyAlignment="1">
      <alignment horizontal="center" vertical="center" wrapText="1"/>
    </xf>
    <xf numFmtId="0" fontId="25" fillId="8" borderId="26" xfId="0" applyFont="1" applyFill="1" applyBorder="1" applyAlignment="1">
      <alignment horizontal="center" vertical="center" wrapText="1"/>
    </xf>
    <xf numFmtId="0" fontId="25" fillId="9" borderId="45" xfId="0" applyFont="1" applyFill="1" applyBorder="1" applyAlignment="1">
      <alignment horizontal="center" vertical="center" wrapText="1"/>
    </xf>
    <xf numFmtId="0" fontId="25" fillId="10" borderId="26" xfId="0" applyFont="1" applyFill="1" applyBorder="1" applyAlignment="1">
      <alignment horizontal="center" vertical="center" wrapText="1"/>
    </xf>
    <xf numFmtId="0" fontId="25" fillId="0" borderId="22" xfId="0" applyFont="1" applyBorder="1" applyAlignment="1">
      <alignment horizontal="center" vertical="center" wrapText="1"/>
    </xf>
    <xf numFmtId="0" fontId="25" fillId="11" borderId="26" xfId="0" applyFont="1" applyFill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/>
    </xf>
    <xf numFmtId="0" fontId="26" fillId="12" borderId="0" xfId="0" applyFont="1" applyFill="1" applyBorder="1" applyAlignment="1">
      <alignment horizontal="center" vertical="center"/>
    </xf>
    <xf numFmtId="0" fontId="26" fillId="6" borderId="0" xfId="0" applyFont="1" applyFill="1" applyBorder="1" applyAlignment="1">
      <alignment horizontal="center" vertical="center"/>
    </xf>
    <xf numFmtId="0" fontId="26" fillId="5" borderId="0" xfId="0" applyFont="1" applyFill="1" applyBorder="1" applyAlignment="1">
      <alignment horizontal="center" vertical="center"/>
    </xf>
    <xf numFmtId="0" fontId="26" fillId="15" borderId="0" xfId="0" applyFont="1" applyFill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7" fillId="0" borderId="14" xfId="0" applyFont="1" applyBorder="1" applyAlignment="1">
      <alignment horizontal="center"/>
    </xf>
    <xf numFmtId="0" fontId="26" fillId="0" borderId="14" xfId="0" applyFont="1" applyBorder="1" applyAlignment="1">
      <alignment horizontal="center" vertical="center"/>
    </xf>
    <xf numFmtId="0" fontId="26" fillId="12" borderId="14" xfId="0" applyFont="1" applyFill="1" applyBorder="1" applyAlignment="1">
      <alignment horizontal="center" vertical="center"/>
    </xf>
    <xf numFmtId="0" fontId="26" fillId="6" borderId="14" xfId="0" applyFont="1" applyFill="1" applyBorder="1" applyAlignment="1">
      <alignment horizontal="center" vertical="center"/>
    </xf>
    <xf numFmtId="0" fontId="26" fillId="13" borderId="14" xfId="0" applyFont="1" applyFill="1" applyBorder="1" applyAlignment="1">
      <alignment horizontal="center" vertical="center"/>
    </xf>
    <xf numFmtId="0" fontId="26" fillId="5" borderId="14" xfId="0" applyFont="1" applyFill="1" applyBorder="1" applyAlignment="1">
      <alignment horizontal="center" vertical="center"/>
    </xf>
    <xf numFmtId="0" fontId="26" fillId="14" borderId="14" xfId="0" applyFont="1" applyFill="1" applyBorder="1" applyAlignment="1">
      <alignment horizontal="center" vertical="center"/>
    </xf>
    <xf numFmtId="0" fontId="26" fillId="15" borderId="14" xfId="0" applyFont="1" applyFill="1" applyBorder="1" applyAlignment="1">
      <alignment horizontal="center" vertical="center"/>
    </xf>
    <xf numFmtId="164" fontId="26" fillId="16" borderId="26" xfId="0" applyNumberFormat="1" applyFont="1" applyFill="1" applyBorder="1" applyAlignment="1">
      <alignment horizontal="center" vertical="center"/>
    </xf>
    <xf numFmtId="0" fontId="26" fillId="0" borderId="27" xfId="0" applyFont="1" applyFill="1" applyBorder="1" applyAlignment="1">
      <alignment horizontal="center" vertical="center"/>
    </xf>
    <xf numFmtId="164" fontId="26" fillId="16" borderId="28" xfId="0" applyNumberFormat="1" applyFont="1" applyFill="1" applyBorder="1" applyAlignment="1">
      <alignment horizontal="center" vertical="center"/>
    </xf>
    <xf numFmtId="0" fontId="26" fillId="0" borderId="27" xfId="0" applyFont="1" applyBorder="1" applyAlignment="1">
      <alignment horizontal="center" vertical="center"/>
    </xf>
    <xf numFmtId="0" fontId="26" fillId="0" borderId="2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/>
    </xf>
    <xf numFmtId="0" fontId="26" fillId="0" borderId="10" xfId="0" applyFont="1" applyBorder="1" applyAlignment="1">
      <alignment horizontal="center" vertical="center"/>
    </xf>
    <xf numFmtId="0" fontId="26" fillId="12" borderId="10" xfId="0" applyFont="1" applyFill="1" applyBorder="1" applyAlignment="1">
      <alignment horizontal="center" vertical="center"/>
    </xf>
    <xf numFmtId="0" fontId="26" fillId="6" borderId="10" xfId="0" applyFont="1" applyFill="1" applyBorder="1" applyAlignment="1">
      <alignment horizontal="center" vertical="center"/>
    </xf>
    <xf numFmtId="0" fontId="26" fillId="5" borderId="10" xfId="0" applyFont="1" applyFill="1" applyBorder="1" applyAlignment="1">
      <alignment horizontal="center" vertical="center"/>
    </xf>
    <xf numFmtId="0" fontId="26" fillId="15" borderId="10" xfId="0" applyFont="1" applyFill="1" applyBorder="1" applyAlignment="1">
      <alignment horizontal="center" vertical="center"/>
    </xf>
    <xf numFmtId="164" fontId="26" fillId="16" borderId="30" xfId="0" applyNumberFormat="1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34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Border="1"/>
    <xf numFmtId="2" fontId="0" fillId="0" borderId="28" xfId="0" applyNumberFormat="1" applyBorder="1"/>
    <xf numFmtId="2" fontId="0" fillId="0" borderId="24" xfId="0" applyNumberFormat="1" applyBorder="1"/>
    <xf numFmtId="2" fontId="0" fillId="0" borderId="34" xfId="0" applyNumberFormat="1" applyBorder="1"/>
    <xf numFmtId="2" fontId="0" fillId="0" borderId="25" xfId="0" applyNumberFormat="1" applyBorder="1"/>
    <xf numFmtId="2" fontId="0" fillId="0" borderId="36" xfId="0" applyNumberFormat="1" applyBorder="1"/>
    <xf numFmtId="0" fontId="18" fillId="0" borderId="10" xfId="0" applyFont="1" applyBorder="1"/>
    <xf numFmtId="0" fontId="10" fillId="0" borderId="30" xfId="0" applyFont="1" applyBorder="1"/>
    <xf numFmtId="2" fontId="0" fillId="0" borderId="0" xfId="0" applyNumberFormat="1" applyAlignment="1">
      <alignment horizontal="center"/>
    </xf>
    <xf numFmtId="164" fontId="0" fillId="0" borderId="13" xfId="0" applyNumberFormat="1" applyFill="1" applyBorder="1" applyAlignment="1">
      <alignment horizontal="center" vertical="center"/>
    </xf>
    <xf numFmtId="164" fontId="0" fillId="0" borderId="7" xfId="0" applyNumberFormat="1" applyFill="1" applyBorder="1" applyAlignment="1">
      <alignment horizontal="center" vertical="center"/>
    </xf>
    <xf numFmtId="164" fontId="0" fillId="0" borderId="9" xfId="0" applyNumberForma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21" fillId="0" borderId="1" xfId="0" applyFont="1" applyBorder="1" applyAlignment="1">
      <alignment horizontal="center"/>
    </xf>
    <xf numFmtId="0" fontId="21" fillId="0" borderId="42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0" fillId="0" borderId="0" xfId="0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4" fillId="15" borderId="1" xfId="0" applyFont="1" applyFill="1" applyBorder="1" applyAlignment="1">
      <alignment horizontal="center"/>
    </xf>
    <xf numFmtId="0" fontId="4" fillId="15" borderId="42" xfId="0" applyFont="1" applyFill="1" applyBorder="1" applyAlignment="1">
      <alignment horizontal="center"/>
    </xf>
    <xf numFmtId="0" fontId="4" fillId="15" borderId="43" xfId="0" applyFont="1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4" fillId="18" borderId="0" xfId="0" applyFont="1" applyFill="1" applyAlignment="1">
      <alignment horizontal="center"/>
    </xf>
    <xf numFmtId="0" fontId="4" fillId="17" borderId="0" xfId="0" applyFont="1" applyFill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AA9E"/>
      <color rgb="FFF94E40"/>
      <color rgb="FFF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'Global Cap Summary'!$B$25</c:f>
              <c:strCache>
                <c:ptCount val="1"/>
              </c:strCache>
            </c:strRef>
          </c:tx>
          <c:spPr>
            <a:solidFill>
              <a:sysClr val="window" lastClr="FFFFFF">
                <a:lumMod val="50000"/>
              </a:sys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'Global Cap Summary'!$C$14</c:f>
                <c:numCache>
                  <c:formatCode>General</c:formatCode>
                  <c:ptCount val="1"/>
                  <c:pt idx="0">
                    <c:v>4.2083111562972127E-2</c:v>
                  </c:pt>
                </c:numCache>
              </c:numRef>
            </c:plus>
            <c:minus>
              <c:numRef>
                <c:f>'Global Cap Summary'!$C$14</c:f>
                <c:numCache>
                  <c:formatCode>General</c:formatCode>
                  <c:ptCount val="1"/>
                  <c:pt idx="0">
                    <c:v>4.2083111562972127E-2</c:v>
                  </c:pt>
                </c:numCache>
              </c:numRef>
            </c:minus>
          </c:errBars>
          <c:val>
            <c:numRef>
              <c:f>'Global Cap Summary'!$C$12</c:f>
              <c:numCache>
                <c:formatCode>General</c:formatCode>
                <c:ptCount val="1"/>
                <c:pt idx="0">
                  <c:v>1.6715313234428588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3-6242-A035-EBC37644C135}"/>
            </c:ext>
          </c:extLst>
        </c:ser>
        <c:ser>
          <c:idx val="5"/>
          <c:order val="1"/>
          <c:tx>
            <c:strRef>
              <c:f>'Global Cap Summary'!$B$25</c:f>
              <c:strCache>
                <c:ptCount val="1"/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'Global Cap Summary'!$H$14</c:f>
                <c:numCache>
                  <c:formatCode>General</c:formatCode>
                  <c:ptCount val="1"/>
                  <c:pt idx="0">
                    <c:v>0.1601788719706384</c:v>
                  </c:pt>
                </c:numCache>
              </c:numRef>
            </c:plus>
            <c:minus>
              <c:numRef>
                <c:f>'Global Cap Summary'!$H$14</c:f>
                <c:numCache>
                  <c:formatCode>General</c:formatCode>
                  <c:ptCount val="1"/>
                  <c:pt idx="0">
                    <c:v>0.1601788719706384</c:v>
                  </c:pt>
                </c:numCache>
              </c:numRef>
            </c:minus>
          </c:errBars>
          <c:val>
            <c:numRef>
              <c:f>'Global Cap Summary'!$H$12</c:f>
              <c:numCache>
                <c:formatCode>General</c:formatCode>
                <c:ptCount val="1"/>
                <c:pt idx="0">
                  <c:v>2.1576481910485565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3-6242-A035-EBC37644C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044088"/>
        <c:axId val="210049536"/>
      </c:barChart>
      <c:catAx>
        <c:axId val="472044088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049536"/>
        <c:crosses val="autoZero"/>
        <c:auto val="1"/>
        <c:lblAlgn val="ctr"/>
        <c:lblOffset val="100"/>
        <c:noMultiLvlLbl val="0"/>
      </c:catAx>
      <c:valAx>
        <c:axId val="21004953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C:F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4408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'Global Cap Summary'!$B$25</c:f>
              <c:strCache>
                <c:ptCount val="1"/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'Global Cap Summary'!$D$14</c:f>
                <c:numCache>
                  <c:formatCode>General</c:formatCode>
                  <c:ptCount val="1"/>
                  <c:pt idx="0">
                    <c:v>50.206165699867519</c:v>
                  </c:pt>
                </c:numCache>
              </c:numRef>
            </c:plus>
            <c:minus>
              <c:numRef>
                <c:f>'Global Cap Summary'!$D$14</c:f>
                <c:numCache>
                  <c:formatCode>General</c:formatCode>
                  <c:ptCount val="1"/>
                  <c:pt idx="0">
                    <c:v>50.206165699867519</c:v>
                  </c:pt>
                </c:numCache>
              </c:numRef>
            </c:minus>
          </c:errBars>
          <c:val>
            <c:numRef>
              <c:f>'Global Cap Summary'!$D$12</c:f>
              <c:numCache>
                <c:formatCode>General</c:formatCode>
                <c:ptCount val="1"/>
                <c:pt idx="0">
                  <c:v>920.75861327415896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2E-CF42-95D2-B0A3809101E6}"/>
            </c:ext>
          </c:extLst>
        </c:ser>
        <c:ser>
          <c:idx val="5"/>
          <c:order val="1"/>
          <c:tx>
            <c:strRef>
              <c:f>'Global Cap Summary'!$B$25</c:f>
              <c:strCache>
                <c:ptCount val="1"/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'Global Cap Summary'!$I$14</c:f>
                <c:numCache>
                  <c:formatCode>General</c:formatCode>
                  <c:ptCount val="1"/>
                  <c:pt idx="0">
                    <c:v>87.918449401613216</c:v>
                  </c:pt>
                </c:numCache>
              </c:numRef>
            </c:plus>
            <c:minus>
              <c:numRef>
                <c:f>'Global Cap Summary'!$I$14</c:f>
                <c:numCache>
                  <c:formatCode>General</c:formatCode>
                  <c:ptCount val="1"/>
                  <c:pt idx="0">
                    <c:v>87.918449401613216</c:v>
                  </c:pt>
                </c:numCache>
              </c:numRef>
            </c:minus>
          </c:errBars>
          <c:val>
            <c:numRef>
              <c:f>'Global Cap Summary'!$I$12</c:f>
              <c:numCache>
                <c:formatCode>General</c:formatCode>
                <c:ptCount val="1"/>
                <c:pt idx="0">
                  <c:v>761.2625474571048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2E-CF42-95D2-B0A380910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221672"/>
        <c:axId val="209278008"/>
      </c:barChart>
      <c:catAx>
        <c:axId val="209221672"/>
        <c:scaling>
          <c:orientation val="minMax"/>
        </c:scaling>
        <c:delete val="1"/>
        <c:axPos val="b"/>
        <c:majorTickMark val="none"/>
        <c:minorTickMark val="none"/>
        <c:tickLblPos val="nextTo"/>
        <c:crossAx val="209278008"/>
        <c:crosses val="autoZero"/>
        <c:auto val="1"/>
        <c:lblAlgn val="ctr"/>
        <c:lblOffset val="100"/>
        <c:noMultiLvlLbl val="0"/>
      </c:catAx>
      <c:valAx>
        <c:axId val="20927800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167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'Global Cap Summary'!$B$25</c:f>
              <c:strCache>
                <c:ptCount val="1"/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'Global Cap Summary'!$E$14</c:f>
                <c:numCache>
                  <c:formatCode>General</c:formatCode>
                  <c:ptCount val="1"/>
                  <c:pt idx="0">
                    <c:v>103.46485706991929</c:v>
                  </c:pt>
                </c:numCache>
              </c:numRef>
            </c:plus>
            <c:minus>
              <c:numRef>
                <c:f>'Global Cap Summary'!$E$14</c:f>
                <c:numCache>
                  <c:formatCode>General</c:formatCode>
                  <c:ptCount val="1"/>
                  <c:pt idx="0">
                    <c:v>103.46485706991929</c:v>
                  </c:pt>
                </c:numCache>
              </c:numRef>
            </c:minus>
          </c:errBars>
          <c:val>
            <c:numRef>
              <c:f>'Global Cap Summary'!$E$12</c:f>
              <c:numCache>
                <c:formatCode>General</c:formatCode>
                <c:ptCount val="1"/>
                <c:pt idx="0">
                  <c:v>1891.1072391693604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7-A046-BC23-AD7A028EC427}"/>
            </c:ext>
          </c:extLst>
        </c:ser>
        <c:ser>
          <c:idx val="5"/>
          <c:order val="1"/>
          <c:tx>
            <c:strRef>
              <c:f>'Global Cap Summary'!$B$25</c:f>
              <c:strCache>
                <c:ptCount val="1"/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'Global Cap Summary'!$J$14</c:f>
                <c:numCache>
                  <c:formatCode>General</c:formatCode>
                  <c:ptCount val="1"/>
                  <c:pt idx="0">
                    <c:v>540.07757228538753</c:v>
                  </c:pt>
                </c:numCache>
              </c:numRef>
            </c:plus>
            <c:minus>
              <c:numRef>
                <c:f>'Global Cap Summary'!$J$14</c:f>
                <c:numCache>
                  <c:formatCode>General</c:formatCode>
                  <c:ptCount val="1"/>
                  <c:pt idx="0">
                    <c:v>540.07757228538753</c:v>
                  </c:pt>
                </c:numCache>
              </c:numRef>
            </c:minus>
          </c:errBars>
          <c:val>
            <c:numRef>
              <c:f>'Global Cap Summary'!$J$12</c:f>
              <c:numCache>
                <c:formatCode>General</c:formatCode>
                <c:ptCount val="1"/>
                <c:pt idx="0">
                  <c:v>3131.8261920194846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7-A046-BC23-AD7A028E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969040"/>
        <c:axId val="471354888"/>
      </c:barChart>
      <c:catAx>
        <c:axId val="471969040"/>
        <c:scaling>
          <c:orientation val="minMax"/>
        </c:scaling>
        <c:delete val="1"/>
        <c:axPos val="b"/>
        <c:majorTickMark val="none"/>
        <c:minorTickMark val="none"/>
        <c:tickLblPos val="nextTo"/>
        <c:crossAx val="471354888"/>
        <c:crosses val="autoZero"/>
        <c:auto val="1"/>
        <c:lblAlgn val="ctr"/>
        <c:lblOffset val="100"/>
        <c:noMultiLvlLbl val="0"/>
      </c:catAx>
      <c:valAx>
        <c:axId val="47135488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690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50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Summary_Whole'!$C$15,'Fibre Type Summary_Whole'!$F$15,'Fibre Type Summary_Whole'!$I$15)</c:f>
                <c:numCache>
                  <c:formatCode>General</c:formatCode>
                  <c:ptCount val="3"/>
                  <c:pt idx="0">
                    <c:v>73.175066017295279</c:v>
                  </c:pt>
                  <c:pt idx="1">
                    <c:v>87.970996689619554</c:v>
                  </c:pt>
                  <c:pt idx="2">
                    <c:v>173.58759156848893</c:v>
                  </c:pt>
                </c:numCache>
              </c:numRef>
            </c:plus>
            <c:minus>
              <c:numRef>
                <c:f>('Fibre Type Summary_Whole'!$C$15,'Fibre Type Summary_Whole'!$F$15,'Fibre Type Summary_Whole'!$I$15)</c:f>
                <c:numCache>
                  <c:formatCode>General</c:formatCode>
                  <c:ptCount val="3"/>
                  <c:pt idx="0">
                    <c:v>73.175066017295279</c:v>
                  </c:pt>
                  <c:pt idx="1">
                    <c:v>87.970996689619554</c:v>
                  </c:pt>
                  <c:pt idx="2">
                    <c:v>173.58759156848893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Summary_Whole'!$C$13,'Fibre Type Summary_Whole'!$F$13,'Fibre Type Summary_Whole'!$I$13)</c:f>
              <c:numCache>
                <c:formatCode>General</c:formatCode>
                <c:ptCount val="3"/>
                <c:pt idx="0">
                  <c:v>782.37797619047615</c:v>
                </c:pt>
                <c:pt idx="1">
                  <c:v>954.68418235511263</c:v>
                </c:pt>
                <c:pt idx="2">
                  <c:v>1806.6831979509732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D2-1B4A-8E17-9AFB238BCDA8}"/>
            </c:ext>
          </c:extLst>
        </c:ser>
        <c:ser>
          <c:idx val="0"/>
          <c:order val="1"/>
          <c:spPr>
            <a:solidFill>
              <a:srgbClr val="0070C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Summary_Whole'!$N$15,'Fibre Type Summary_Whole'!$Q$15,'Fibre Type Summary_Whole'!$T$15)</c:f>
                <c:numCache>
                  <c:formatCode>General</c:formatCode>
                  <c:ptCount val="3"/>
                  <c:pt idx="0">
                    <c:v>82.234154705492941</c:v>
                  </c:pt>
                  <c:pt idx="1">
                    <c:v>132.37686043688299</c:v>
                  </c:pt>
                  <c:pt idx="2">
                    <c:v>394.78719373522375</c:v>
                  </c:pt>
                </c:numCache>
              </c:numRef>
            </c:plus>
            <c:minus>
              <c:numRef>
                <c:f>('Fibre Type Summary_Whole'!$N$15,'Fibre Type Summary_Whole'!$Q$15,'Fibre Type Summary_Whole'!$T$15)</c:f>
                <c:numCache>
                  <c:formatCode>General</c:formatCode>
                  <c:ptCount val="3"/>
                  <c:pt idx="0">
                    <c:v>82.234154705492941</c:v>
                  </c:pt>
                  <c:pt idx="1">
                    <c:v>132.37686043688299</c:v>
                  </c:pt>
                  <c:pt idx="2">
                    <c:v>394.78719373522375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Summary_Whole'!$N$13,'Fibre Type Summary_Whole'!$Q$13,'Fibre Type Summary_Whole'!$T$13)</c:f>
              <c:numCache>
                <c:formatCode>General</c:formatCode>
                <c:ptCount val="3"/>
                <c:pt idx="0">
                  <c:v>1182.5672268907565</c:v>
                </c:pt>
                <c:pt idx="1">
                  <c:v>1453.0993303571429</c:v>
                </c:pt>
                <c:pt idx="2">
                  <c:v>2659.8798918835059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D2-1B4A-8E17-9AFB238BC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Numerical Composition (%) </a:t>
            </a:r>
          </a:p>
        </c:rich>
      </c:tx>
      <c:layout>
        <c:manualLayout>
          <c:xMode val="edge"/>
          <c:yMode val="edge"/>
          <c:x val="8.1374534865477424E-2"/>
          <c:y val="2.7777777777777776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50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Summary_Whole'!$D$15,'Fibre Type Summary_Whole'!$G$15,'Fibre Type Summary_Whole'!$J$15)</c:f>
                <c:numCache>
                  <c:formatCode>General</c:formatCode>
                  <c:ptCount val="3"/>
                  <c:pt idx="0">
                    <c:v>0.4764655831890327</c:v>
                  </c:pt>
                  <c:pt idx="1">
                    <c:v>1.8962566787960162</c:v>
                  </c:pt>
                  <c:pt idx="2">
                    <c:v>2.0757207954502883</c:v>
                  </c:pt>
                </c:numCache>
              </c:numRef>
            </c:plus>
            <c:minus>
              <c:numRef>
                <c:f>('Fibre Type Summary_Whole'!$D$15,'Fibre Type Summary_Whole'!$G$15,'Fibre Type Summary_Whole'!$J$15)</c:f>
                <c:numCache>
                  <c:formatCode>General</c:formatCode>
                  <c:ptCount val="3"/>
                  <c:pt idx="0">
                    <c:v>0.4764655831890327</c:v>
                  </c:pt>
                  <c:pt idx="1">
                    <c:v>1.8962566787960162</c:v>
                  </c:pt>
                  <c:pt idx="2">
                    <c:v>2.0757207954502883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Summary_Whole'!$D$13,'Fibre Type Summary_Whole'!$G$13,'Fibre Type Summary_Whole'!$J$13)</c:f>
              <c:numCache>
                <c:formatCode>General</c:formatCode>
                <c:ptCount val="3"/>
                <c:pt idx="0">
                  <c:v>2.9984423035183827</c:v>
                </c:pt>
                <c:pt idx="1">
                  <c:v>19.966697981489698</c:v>
                </c:pt>
                <c:pt idx="2">
                  <c:v>77.034859714991924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3-2149-8E17-8AA6FF2F0DE5}"/>
            </c:ext>
          </c:extLst>
        </c:ser>
        <c:ser>
          <c:idx val="0"/>
          <c:order val="1"/>
          <c:spPr>
            <a:solidFill>
              <a:srgbClr val="0070C0"/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Summary_Whole'!$O$15,'Fibre Type Summary_Whole'!$R$15,'Fibre Type Summary_Whole'!$U$15)</c:f>
                <c:numCache>
                  <c:formatCode>General</c:formatCode>
                  <c:ptCount val="3"/>
                  <c:pt idx="0">
                    <c:v>1.5203235832636088</c:v>
                  </c:pt>
                  <c:pt idx="1">
                    <c:v>1.0890278243653357</c:v>
                  </c:pt>
                  <c:pt idx="2">
                    <c:v>2.4739708970628445</c:v>
                  </c:pt>
                </c:numCache>
              </c:numRef>
            </c:plus>
            <c:minus>
              <c:numRef>
                <c:f>('Fibre Type Summary_Whole'!$O$15,'Fibre Type Summary_Whole'!$R$15,'Fibre Type Summary_Whole'!$U$15)</c:f>
                <c:numCache>
                  <c:formatCode>General</c:formatCode>
                  <c:ptCount val="3"/>
                  <c:pt idx="0">
                    <c:v>1.5203235832636088</c:v>
                  </c:pt>
                  <c:pt idx="1">
                    <c:v>1.0890278243653357</c:v>
                  </c:pt>
                  <c:pt idx="2">
                    <c:v>2.4739708970628445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Summary_Whole'!$O$13,'Fibre Type Summary_Whole'!$R$13,'Fibre Type Summary_Whole'!$U$13)</c:f>
              <c:numCache>
                <c:formatCode>General</c:formatCode>
                <c:ptCount val="3"/>
                <c:pt idx="0">
                  <c:v>4.6213788369128173</c:v>
                </c:pt>
                <c:pt idx="1">
                  <c:v>27.59385863200826</c:v>
                </c:pt>
                <c:pt idx="2">
                  <c:v>67.784762531078925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3-2149-8E17-8AA6FF2F0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Areal Composition</a:t>
            </a:r>
            <a:r>
              <a:rPr lang="en-GB" baseline="0"/>
              <a:t> (%)</a:t>
            </a:r>
            <a:endParaRPr lang="en-GB"/>
          </a:p>
        </c:rich>
      </c:tx>
      <c:layout>
        <c:manualLayout>
          <c:xMode val="edge"/>
          <c:yMode val="edge"/>
          <c:x val="9.3973298728720345E-2"/>
          <c:y val="3.7037037037037035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50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Summary_Whole'!$E$15,'Fibre Type Summary_Whole'!$H$15,'Fibre Type Summary_Whole'!$K$15)</c:f>
                <c:numCache>
                  <c:formatCode>General</c:formatCode>
                  <c:ptCount val="3"/>
                  <c:pt idx="0">
                    <c:v>0.24595035229067871</c:v>
                  </c:pt>
                  <c:pt idx="1">
                    <c:v>1.1444769246950912</c:v>
                  </c:pt>
                  <c:pt idx="2">
                    <c:v>1.2647901014005607</c:v>
                  </c:pt>
                </c:numCache>
              </c:numRef>
            </c:plus>
            <c:minus>
              <c:numRef>
                <c:f>('Fibre Type Summary_Whole'!$E$15,'Fibre Type Summary_Whole'!$H$15,'Fibre Type Summary_Whole'!$K$15)</c:f>
                <c:numCache>
                  <c:formatCode>General</c:formatCode>
                  <c:ptCount val="3"/>
                  <c:pt idx="0">
                    <c:v>0.24595035229067871</c:v>
                  </c:pt>
                  <c:pt idx="1">
                    <c:v>1.1444769246950912</c:v>
                  </c:pt>
                  <c:pt idx="2">
                    <c:v>1.2647901014005607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Summary_Whole'!$E$13,'Fibre Type Summary_Whole'!$H$13,'Fibre Type Summary_Whole'!$K$13)</c:f>
              <c:numCache>
                <c:formatCode>General</c:formatCode>
                <c:ptCount val="3"/>
                <c:pt idx="0">
                  <c:v>1.4666752476175744</c:v>
                </c:pt>
                <c:pt idx="1">
                  <c:v>11.902173109776385</c:v>
                </c:pt>
                <c:pt idx="2">
                  <c:v>86.631151642606042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A-A74E-9432-3E515390D27C}"/>
            </c:ext>
          </c:extLst>
        </c:ser>
        <c:ser>
          <c:idx val="0"/>
          <c:order val="1"/>
          <c:spPr>
            <a:solidFill>
              <a:srgbClr val="0070C0"/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Summary_Whole'!$P$15,'Fibre Type Summary_Whole'!$S$15,'Fibre Type Summary_Whole'!$V$15)</c:f>
                <c:numCache>
                  <c:formatCode>General</c:formatCode>
                  <c:ptCount val="3"/>
                  <c:pt idx="0">
                    <c:v>1.1243612226078932</c:v>
                  </c:pt>
                  <c:pt idx="1">
                    <c:v>1.8786063754316193</c:v>
                  </c:pt>
                  <c:pt idx="2">
                    <c:v>2.9206951817656392</c:v>
                  </c:pt>
                </c:numCache>
              </c:numRef>
            </c:plus>
            <c:minus>
              <c:numRef>
                <c:f>('Fibre Type Summary_Whole'!$P$15,'Fibre Type Summary_Whole'!$S$15,'Fibre Type Summary_Whole'!$V$15)</c:f>
                <c:numCache>
                  <c:formatCode>General</c:formatCode>
                  <c:ptCount val="3"/>
                  <c:pt idx="0">
                    <c:v>1.1243612226078932</c:v>
                  </c:pt>
                  <c:pt idx="1">
                    <c:v>1.8786063754316193</c:v>
                  </c:pt>
                  <c:pt idx="2">
                    <c:v>2.9206951817656392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Summary_Whole'!$P$13,'Fibre Type Summary_Whole'!$S$13,'Fibre Type Summary_Whole'!$V$13)</c:f>
              <c:numCache>
                <c:formatCode>General</c:formatCode>
                <c:ptCount val="3"/>
                <c:pt idx="0">
                  <c:v>2.7246435102759059</c:v>
                </c:pt>
                <c:pt idx="1">
                  <c:v>18.152674162701182</c:v>
                </c:pt>
                <c:pt idx="2">
                  <c:v>79.122682327022915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A-A74E-9432-3E515390D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Whole EDL</a:t>
            </a:r>
            <a:r>
              <a:rPr lang="en-GB" baseline="0"/>
              <a:t> Distribution</a:t>
            </a:r>
            <a:endParaRPr lang="en-GB"/>
          </a:p>
        </c:rich>
      </c:tx>
      <c:layout>
        <c:manualLayout>
          <c:xMode val="edge"/>
          <c:yMode val="edge"/>
          <c:x val="0.27127418523852492"/>
          <c:y val="3.644748159791663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50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Summary_Whole'!$C$56:$C$71</c:f>
              <c:numCache>
                <c:formatCode>General</c:formatCode>
                <c:ptCount val="16"/>
                <c:pt idx="0">
                  <c:v>0</c:v>
                </c:pt>
                <c:pt idx="1">
                  <c:v>0.19323671497584541</c:v>
                </c:pt>
                <c:pt idx="2">
                  <c:v>27.342995169082123</c:v>
                </c:pt>
                <c:pt idx="3">
                  <c:v>29.565217391304348</c:v>
                </c:pt>
                <c:pt idx="4">
                  <c:v>18.260869565217391</c:v>
                </c:pt>
                <c:pt idx="5">
                  <c:v>11.787439613526569</c:v>
                </c:pt>
                <c:pt idx="6">
                  <c:v>6.7632850241545892</c:v>
                </c:pt>
                <c:pt idx="7">
                  <c:v>3.7681159420289858</c:v>
                </c:pt>
                <c:pt idx="8">
                  <c:v>1.932367149758454</c:v>
                </c:pt>
                <c:pt idx="9">
                  <c:v>0.19323671497584541</c:v>
                </c:pt>
                <c:pt idx="10">
                  <c:v>0.19323671497584541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D1-EE4C-B98C-7125151AC75F}"/>
            </c:ext>
          </c:extLst>
        </c:ser>
        <c:ser>
          <c:idx val="0"/>
          <c:order val="1"/>
          <c:spPr>
            <a:solidFill>
              <a:srgbClr val="0070C0"/>
            </a:solidFill>
            <a:ln w="12700" cap="rnd">
              <a:solidFill>
                <a:schemeClr val="tx1"/>
              </a:solidFill>
              <a:round/>
            </a:ln>
            <a:effectLst/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Summary_Whole'!$D$56:$D$71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14.979757085020243</c:v>
                </c:pt>
                <c:pt idx="3">
                  <c:v>19.838056680161944</c:v>
                </c:pt>
                <c:pt idx="4">
                  <c:v>20.512820512820511</c:v>
                </c:pt>
                <c:pt idx="5">
                  <c:v>15.24966261808367</c:v>
                </c:pt>
                <c:pt idx="6">
                  <c:v>9.9865047233468278</c:v>
                </c:pt>
                <c:pt idx="7">
                  <c:v>6.4777327935222671</c:v>
                </c:pt>
                <c:pt idx="8">
                  <c:v>4.7233468286099871</c:v>
                </c:pt>
                <c:pt idx="9">
                  <c:v>2.5641025641025639</c:v>
                </c:pt>
                <c:pt idx="10">
                  <c:v>2.1592442645074224</c:v>
                </c:pt>
                <c:pt idx="11">
                  <c:v>0.53981106612685559</c:v>
                </c:pt>
                <c:pt idx="12">
                  <c:v>0.94466936572199733</c:v>
                </c:pt>
                <c:pt idx="13">
                  <c:v>0.67476383265856954</c:v>
                </c:pt>
                <c:pt idx="14">
                  <c:v>0.94466936572199733</c:v>
                </c:pt>
                <c:pt idx="15">
                  <c:v>0.40485829959514169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D1-EE4C-B98C-7125151AC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56623"/>
        <c:axId val="147954463"/>
      </c:barChart>
      <c:catAx>
        <c:axId val="148756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54463"/>
        <c:crosses val="autoZero"/>
        <c:auto val="1"/>
        <c:lblAlgn val="ctr"/>
        <c:lblOffset val="100"/>
        <c:noMultiLvlLbl val="0"/>
      </c:catAx>
      <c:valAx>
        <c:axId val="147954463"/>
        <c:scaling>
          <c:orientation val="minMax"/>
          <c:max val="4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6623"/>
        <c:crosses val="autoZero"/>
        <c:crossBetween val="between"/>
        <c:majorUnit val="10"/>
        <c:minorUnit val="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Medial Fibre Area</a:t>
            </a:r>
          </a:p>
        </c:rich>
      </c:tx>
      <c:layout>
        <c:manualLayout>
          <c:xMode val="edge"/>
          <c:yMode val="edge"/>
          <c:x val="9.8953798795816436E-2"/>
          <c:y val="6.3051210491040552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Compartments'!$C$15,'Fibre Type Summary Compartments'!$F$15,'Fibre Type Summary Compartments'!$I$15)</c:f>
                <c:numCache>
                  <c:formatCode>General</c:formatCode>
                  <c:ptCount val="3"/>
                  <c:pt idx="0">
                    <c:v>73.891097129817823</c:v>
                  </c:pt>
                  <c:pt idx="1">
                    <c:v>99.988611542433048</c:v>
                  </c:pt>
                  <c:pt idx="2">
                    <c:v>155.30701498864443</c:v>
                  </c:pt>
                </c:numCache>
              </c:numRef>
            </c:plus>
            <c:minus>
              <c:numRef>
                <c:f>('Fibre Type Summary Compartments'!$C$15,'Fibre Type Summary Compartments'!$F$15,'Fibre Type Summary Compartments'!$I$15)</c:f>
                <c:numCache>
                  <c:formatCode>General</c:formatCode>
                  <c:ptCount val="3"/>
                  <c:pt idx="0">
                    <c:v>73.891097129817823</c:v>
                  </c:pt>
                  <c:pt idx="1">
                    <c:v>99.988611542433048</c:v>
                  </c:pt>
                  <c:pt idx="2">
                    <c:v>155.30701498864443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Compartments'!$C$13,'Fibre Type Summary Compartments'!$F$13,'Fibre Type Summary Compartments'!$I$13)</c:f>
              <c:numCache>
                <c:formatCode>General</c:formatCode>
                <c:ptCount val="3"/>
                <c:pt idx="0">
                  <c:v>779.65297619047624</c:v>
                </c:pt>
                <c:pt idx="1">
                  <c:v>882.69383955505282</c:v>
                </c:pt>
                <c:pt idx="2">
                  <c:v>1564.3312246912824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A24B-8A90-1BEC2DA9A075}"/>
            </c:ext>
          </c:extLst>
        </c:ser>
        <c:ser>
          <c:idx val="0"/>
          <c:order val="1"/>
          <c:spPr>
            <a:solidFill>
              <a:srgbClr val="0070C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Compartments'!$N$15,'Fibre Type Summary Compartments'!$Q$15,'Fibre Type Summary Compartments'!$T$15)</c:f>
                <c:numCache>
                  <c:formatCode>General</c:formatCode>
                  <c:ptCount val="3"/>
                  <c:pt idx="0">
                    <c:v>92.550058343146048</c:v>
                  </c:pt>
                  <c:pt idx="1">
                    <c:v>102.55324464489392</c:v>
                  </c:pt>
                  <c:pt idx="2">
                    <c:v>427.95090480719591</c:v>
                  </c:pt>
                </c:numCache>
              </c:numRef>
            </c:plus>
            <c:minus>
              <c:numRef>
                <c:f>('Fibre Type Summary Compartments'!$N$15,'Fibre Type Summary Compartments'!$Q$15,'Fibre Type Summary Compartments'!$T$15)</c:f>
                <c:numCache>
                  <c:formatCode>General</c:formatCode>
                  <c:ptCount val="3"/>
                  <c:pt idx="0">
                    <c:v>92.550058343146048</c:v>
                  </c:pt>
                  <c:pt idx="1">
                    <c:v>102.55324464489392</c:v>
                  </c:pt>
                  <c:pt idx="2">
                    <c:v>427.95090480719591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Compartments'!$N$13,'Fibre Type Summary Compartments'!$Q$13,'Fibre Type Summary Compartments'!$T$13)</c:f>
              <c:numCache>
                <c:formatCode>General</c:formatCode>
                <c:ptCount val="3"/>
                <c:pt idx="0">
                  <c:v>1172.0809523809523</c:v>
                </c:pt>
                <c:pt idx="1">
                  <c:v>1408.0603864734298</c:v>
                </c:pt>
                <c:pt idx="2">
                  <c:v>2481.0373731687032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8-A24B-8A90-1BEC2DA9A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</c:valAx>
    </c:plotArea>
    <c:plotVisOnly val="1"/>
    <c:dispBlanksAs val="gap"/>
    <c:showDLblsOverMax val="0"/>
    <c:extLst/>
  </c:chart>
  <c:spPr>
    <a:solidFill>
      <a:srgbClr val="FFAA9E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Lateral Fibre Area</a:t>
            </a:r>
          </a:p>
        </c:rich>
      </c:tx>
      <c:layout>
        <c:manualLayout>
          <c:xMode val="edge"/>
          <c:yMode val="edge"/>
          <c:x val="0.10375320799160694"/>
          <c:y val="5.3988182114466279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Compartments'!$C$30,'Fibre Type Summary Compartments'!$F$30,'Fibre Type Summary Compartments'!$I$30)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113.54391228922535</c:v>
                  </c:pt>
                  <c:pt idx="2">
                    <c:v>192.72198171340935</c:v>
                  </c:pt>
                </c:numCache>
              </c:numRef>
            </c:plus>
            <c:minus>
              <c:numRef>
                <c:f>('Fibre Type Summary Compartments'!$C$30,'Fibre Type Summary Compartments'!$F$30,'Fibre Type Summary Compartments'!$I$30)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113.54391228922535</c:v>
                  </c:pt>
                  <c:pt idx="2">
                    <c:v>192.72198171340935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Compartments'!$C$28,'Fibre Type Summary Compartments'!$F$28,'Fibre Type Summary Compartments'!$I$28)</c:f>
              <c:numCache>
                <c:formatCode>General</c:formatCode>
                <c:ptCount val="3"/>
                <c:pt idx="0">
                  <c:v>0</c:v>
                </c:pt>
                <c:pt idx="1">
                  <c:v>1088.251923076923</c:v>
                </c:pt>
                <c:pt idx="2">
                  <c:v>2040.325191556954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E-944A-90B4-7DC0CDEFEB2A}"/>
            </c:ext>
          </c:extLst>
        </c:ser>
        <c:ser>
          <c:idx val="0"/>
          <c:order val="1"/>
          <c:spPr>
            <a:solidFill>
              <a:srgbClr val="0070C0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Compartments'!$N$30,'Fibre Type Summary Compartments'!$Q$30,'Fibre Type Summary Compartments'!$T$30)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111.92126617175789</c:v>
                  </c:pt>
                  <c:pt idx="2">
                    <c:v>437.83275960828416</c:v>
                  </c:pt>
                </c:numCache>
              </c:numRef>
            </c:plus>
            <c:minus>
              <c:numRef>
                <c:f>('Fibre Type Summary Compartments'!$N$30,'Fibre Type Summary Compartments'!$Q$30,'Fibre Type Summary Compartments'!$T$30)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111.92126617175789</c:v>
                  </c:pt>
                  <c:pt idx="2">
                    <c:v>437.83275960828416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Compartments'!$N$28,'Fibre Type Summary Compartments'!$Q$28,'Fibre Type Summary Compartments'!$T$28)</c:f>
              <c:numCache>
                <c:formatCode>General</c:formatCode>
                <c:ptCount val="3"/>
                <c:pt idx="0">
                  <c:v>0</c:v>
                </c:pt>
                <c:pt idx="1">
                  <c:v>1344.0615578865579</c:v>
                </c:pt>
                <c:pt idx="2">
                  <c:v>2829.8470281400137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E-944A-90B4-7DC0CDEF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</c:valAx>
    </c:plotArea>
    <c:plotVisOnly val="1"/>
    <c:dispBlanksAs val="gap"/>
    <c:showDLblsOverMax val="0"/>
    <c:extLst/>
  </c:chart>
  <c:spPr>
    <a:solidFill>
      <a:schemeClr val="accent5">
        <a:lumMod val="20000"/>
        <a:lumOff val="80000"/>
      </a:schemeClr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GB"/>
              <a:t>Medial Compartment</a:t>
            </a:r>
          </a:p>
        </c:rich>
      </c:tx>
      <c:layout>
        <c:manualLayout>
          <c:xMode val="edge"/>
          <c:yMode val="edge"/>
          <c:x val="0.34583663951689497"/>
          <c:y val="5.5717414726580677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 Compartments'!$C$36:$C$51</c:f>
              <c:numCache>
                <c:formatCode>0.00</c:formatCode>
                <c:ptCount val="16"/>
                <c:pt idx="0">
                  <c:v>0</c:v>
                </c:pt>
                <c:pt idx="1">
                  <c:v>0.49261083743842365</c:v>
                </c:pt>
                <c:pt idx="2">
                  <c:v>36.945812807881772</c:v>
                </c:pt>
                <c:pt idx="3">
                  <c:v>35.467980295566505</c:v>
                </c:pt>
                <c:pt idx="4">
                  <c:v>15.270935960591133</c:v>
                </c:pt>
                <c:pt idx="5">
                  <c:v>8.1280788177339893</c:v>
                </c:pt>
                <c:pt idx="6">
                  <c:v>1.7241379310344827</c:v>
                </c:pt>
                <c:pt idx="7">
                  <c:v>1.2315270935960592</c:v>
                </c:pt>
                <c:pt idx="8">
                  <c:v>0.73891625615763545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4-6E42-ACFE-2078DA60688C}"/>
            </c:ext>
          </c:extLst>
        </c:ser>
        <c:ser>
          <c:idx val="0"/>
          <c:order val="1"/>
          <c:spPr>
            <a:solidFill>
              <a:srgbClr val="0070C0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 Compartments'!$D$36:$D$51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16.853932584269664</c:v>
                </c:pt>
                <c:pt idx="3">
                  <c:v>22.471910112359549</c:v>
                </c:pt>
                <c:pt idx="4">
                  <c:v>20.224719101123593</c:v>
                </c:pt>
                <c:pt idx="5">
                  <c:v>20.224719101123593</c:v>
                </c:pt>
                <c:pt idx="6">
                  <c:v>8.239700374531834</c:v>
                </c:pt>
                <c:pt idx="7">
                  <c:v>4.868913857677903</c:v>
                </c:pt>
                <c:pt idx="8">
                  <c:v>1.8726591760299627</c:v>
                </c:pt>
                <c:pt idx="9">
                  <c:v>0.74906367041198507</c:v>
                </c:pt>
                <c:pt idx="10">
                  <c:v>1.1235955056179776</c:v>
                </c:pt>
                <c:pt idx="11">
                  <c:v>0.37453183520599254</c:v>
                </c:pt>
                <c:pt idx="12">
                  <c:v>0.74906367041198507</c:v>
                </c:pt>
                <c:pt idx="13">
                  <c:v>1.1235955056179776</c:v>
                </c:pt>
                <c:pt idx="14">
                  <c:v>0.37453183520599254</c:v>
                </c:pt>
                <c:pt idx="15">
                  <c:v>0.74906367041198507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4-6E42-ACFE-2078DA606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56623"/>
        <c:axId val="147954463"/>
      </c:barChart>
      <c:catAx>
        <c:axId val="148756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54463"/>
        <c:crosses val="autoZero"/>
        <c:auto val="1"/>
        <c:lblAlgn val="ctr"/>
        <c:lblOffset val="100"/>
        <c:noMultiLvlLbl val="0"/>
      </c:catAx>
      <c:valAx>
        <c:axId val="147954463"/>
        <c:scaling>
          <c:orientation val="minMax"/>
          <c:max val="40"/>
          <c:min val="0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6623"/>
        <c:crosses val="autoZero"/>
        <c:crossBetween val="between"/>
        <c:majorUnit val="10"/>
        <c:minorUnit val="5"/>
      </c:valAx>
    </c:plotArea>
    <c:plotVisOnly val="1"/>
    <c:dispBlanksAs val="gap"/>
    <c:showDLblsOverMax val="0"/>
    <c:extLst/>
  </c:chart>
  <c:spPr>
    <a:solidFill>
      <a:srgbClr val="FFAA9E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GB"/>
              <a:t>Lateral Compartment</a:t>
            </a:r>
          </a:p>
        </c:rich>
      </c:tx>
      <c:layout>
        <c:manualLayout>
          <c:xMode val="edge"/>
          <c:yMode val="edge"/>
          <c:x val="0.33945662254850406"/>
          <c:y val="6.0360510552669756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 Compartments'!$G$36:$G$51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17.708333333333336</c:v>
                </c:pt>
                <c:pt idx="3">
                  <c:v>19.791666666666664</c:v>
                </c:pt>
                <c:pt idx="4">
                  <c:v>23.263888888888889</c:v>
                </c:pt>
                <c:pt idx="5">
                  <c:v>14.930555555555555</c:v>
                </c:pt>
                <c:pt idx="6">
                  <c:v>12.847222222222221</c:v>
                </c:pt>
                <c:pt idx="7">
                  <c:v>6.9444444444444446</c:v>
                </c:pt>
                <c:pt idx="8">
                  <c:v>3.125</c:v>
                </c:pt>
                <c:pt idx="9">
                  <c:v>0.69444444444444442</c:v>
                </c:pt>
                <c:pt idx="10">
                  <c:v>0.69444444444444442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4-6E42-ACFE-2078DA60688C}"/>
            </c:ext>
          </c:extLst>
        </c:ser>
        <c:ser>
          <c:idx val="0"/>
          <c:order val="1"/>
          <c:spPr>
            <a:solidFill>
              <a:srgbClr val="0070C0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 Compartments'!$H$36:$H$51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13.596491228070176</c:v>
                </c:pt>
                <c:pt idx="3">
                  <c:v>19.298245614035086</c:v>
                </c:pt>
                <c:pt idx="4">
                  <c:v>17.105263157894736</c:v>
                </c:pt>
                <c:pt idx="5">
                  <c:v>13.596491228070176</c:v>
                </c:pt>
                <c:pt idx="6">
                  <c:v>10.964912280701753</c:v>
                </c:pt>
                <c:pt idx="7">
                  <c:v>5.7017543859649118</c:v>
                </c:pt>
                <c:pt idx="8">
                  <c:v>7.4561403508771926</c:v>
                </c:pt>
                <c:pt idx="9">
                  <c:v>3.5087719298245612</c:v>
                </c:pt>
                <c:pt idx="10">
                  <c:v>3.5087719298245612</c:v>
                </c:pt>
                <c:pt idx="11">
                  <c:v>0.43859649122807015</c:v>
                </c:pt>
                <c:pt idx="12">
                  <c:v>1.7543859649122806</c:v>
                </c:pt>
                <c:pt idx="13">
                  <c:v>0.8771929824561403</c:v>
                </c:pt>
                <c:pt idx="14">
                  <c:v>2.1929824561403506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4-6E42-ACFE-2078DA606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56623"/>
        <c:axId val="147954463"/>
      </c:barChart>
      <c:catAx>
        <c:axId val="148756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54463"/>
        <c:crosses val="autoZero"/>
        <c:auto val="1"/>
        <c:lblAlgn val="ctr"/>
        <c:lblOffset val="100"/>
        <c:noMultiLvlLbl val="0"/>
      </c:catAx>
      <c:valAx>
        <c:axId val="147954463"/>
        <c:scaling>
          <c:orientation val="minMax"/>
          <c:max val="40"/>
          <c:min val="0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6623"/>
        <c:crosses val="autoZero"/>
        <c:crossBetween val="between"/>
        <c:majorUnit val="10"/>
        <c:minorUnit val="5"/>
      </c:valAx>
    </c:plotArea>
    <c:plotVisOnly val="1"/>
    <c:dispBlanksAs val="gap"/>
    <c:showDLblsOverMax val="0"/>
    <c:extLst/>
  </c:chart>
  <c:spPr>
    <a:solidFill>
      <a:srgbClr val="5B9BD5">
        <a:lumMod val="20000"/>
        <a:lumOff val="80000"/>
      </a:srgbClr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GB"/>
              <a:t>Control EDL</a:t>
            </a:r>
          </a:p>
        </c:rich>
      </c:tx>
      <c:layout>
        <c:manualLayout>
          <c:xMode val="edge"/>
          <c:yMode val="edge"/>
          <c:x val="0.60484242250927378"/>
          <c:y val="6.0547938674583253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 Compartments'!$C$36:$C$51</c:f>
              <c:numCache>
                <c:formatCode>0.00</c:formatCode>
                <c:ptCount val="16"/>
                <c:pt idx="0">
                  <c:v>0</c:v>
                </c:pt>
                <c:pt idx="1">
                  <c:v>0.49261083743842365</c:v>
                </c:pt>
                <c:pt idx="2">
                  <c:v>36.945812807881772</c:v>
                </c:pt>
                <c:pt idx="3">
                  <c:v>35.467980295566505</c:v>
                </c:pt>
                <c:pt idx="4">
                  <c:v>15.270935960591133</c:v>
                </c:pt>
                <c:pt idx="5">
                  <c:v>8.1280788177339893</c:v>
                </c:pt>
                <c:pt idx="6">
                  <c:v>1.7241379310344827</c:v>
                </c:pt>
                <c:pt idx="7">
                  <c:v>1.2315270935960592</c:v>
                </c:pt>
                <c:pt idx="8">
                  <c:v>0.73891625615763545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A-0040-909D-98147BA70F70}"/>
            </c:ext>
          </c:extLst>
        </c:ser>
        <c:ser>
          <c:idx val="0"/>
          <c:order val="1"/>
          <c:spPr>
            <a:solidFill>
              <a:srgbClr val="00B0F0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 Compartments'!$G$36:$G$51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17.708333333333336</c:v>
                </c:pt>
                <c:pt idx="3">
                  <c:v>19.791666666666664</c:v>
                </c:pt>
                <c:pt idx="4">
                  <c:v>23.263888888888889</c:v>
                </c:pt>
                <c:pt idx="5">
                  <c:v>14.930555555555555</c:v>
                </c:pt>
                <c:pt idx="6">
                  <c:v>12.847222222222221</c:v>
                </c:pt>
                <c:pt idx="7">
                  <c:v>6.9444444444444446</c:v>
                </c:pt>
                <c:pt idx="8">
                  <c:v>3.125</c:v>
                </c:pt>
                <c:pt idx="9">
                  <c:v>0.69444444444444442</c:v>
                </c:pt>
                <c:pt idx="10">
                  <c:v>0.69444444444444442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7A-0040-909D-98147BA70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56623"/>
        <c:axId val="147954463"/>
      </c:barChart>
      <c:catAx>
        <c:axId val="148756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54463"/>
        <c:crosses val="autoZero"/>
        <c:auto val="1"/>
        <c:lblAlgn val="ctr"/>
        <c:lblOffset val="100"/>
        <c:noMultiLvlLbl val="0"/>
      </c:catAx>
      <c:valAx>
        <c:axId val="147954463"/>
        <c:scaling>
          <c:orientation val="minMax"/>
          <c:max val="40"/>
          <c:min val="0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6623"/>
        <c:crosses val="autoZero"/>
        <c:crossBetween val="between"/>
        <c:majorUnit val="10"/>
        <c:minorUnit val="5"/>
      </c:valAx>
      <c:spPr>
        <a:solidFill>
          <a:sysClr val="window" lastClr="FFFFFF">
            <a:lumMod val="85000"/>
          </a:sysClr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GB"/>
              <a:t>Overload EDL</a:t>
            </a:r>
          </a:p>
        </c:rich>
      </c:tx>
      <c:layout>
        <c:manualLayout>
          <c:xMode val="edge"/>
          <c:yMode val="edge"/>
          <c:x val="0.56544261727008616"/>
          <c:y val="6.5205472418781968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 Compartments'!$D$36:$D$51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16.853932584269664</c:v>
                </c:pt>
                <c:pt idx="3">
                  <c:v>22.471910112359549</c:v>
                </c:pt>
                <c:pt idx="4">
                  <c:v>20.224719101123593</c:v>
                </c:pt>
                <c:pt idx="5">
                  <c:v>20.224719101123593</c:v>
                </c:pt>
                <c:pt idx="6">
                  <c:v>8.239700374531834</c:v>
                </c:pt>
                <c:pt idx="7">
                  <c:v>4.868913857677903</c:v>
                </c:pt>
                <c:pt idx="8">
                  <c:v>1.8726591760299627</c:v>
                </c:pt>
                <c:pt idx="9">
                  <c:v>0.74906367041198507</c:v>
                </c:pt>
                <c:pt idx="10">
                  <c:v>1.1235955056179776</c:v>
                </c:pt>
                <c:pt idx="11">
                  <c:v>0.37453183520599254</c:v>
                </c:pt>
                <c:pt idx="12">
                  <c:v>0.74906367041198507</c:v>
                </c:pt>
                <c:pt idx="13">
                  <c:v>1.1235955056179776</c:v>
                </c:pt>
                <c:pt idx="14">
                  <c:v>0.37453183520599254</c:v>
                </c:pt>
                <c:pt idx="15">
                  <c:v>0.74906367041198507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0-1C44-96C4-EB1C1C03C9A9}"/>
            </c:ext>
          </c:extLst>
        </c:ser>
        <c:ser>
          <c:idx val="0"/>
          <c:order val="1"/>
          <c:spPr>
            <a:solidFill>
              <a:srgbClr val="00B0F0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'Fibre Type Summary_Whole'!$B$56:$B$71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</c:numCache>
            </c:numRef>
          </c:cat>
          <c:val>
            <c:numRef>
              <c:f>'Fibre Type Summary Compartments'!$H$36:$H$51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13.596491228070176</c:v>
                </c:pt>
                <c:pt idx="3">
                  <c:v>19.298245614035086</c:v>
                </c:pt>
                <c:pt idx="4">
                  <c:v>17.105263157894736</c:v>
                </c:pt>
                <c:pt idx="5">
                  <c:v>13.596491228070176</c:v>
                </c:pt>
                <c:pt idx="6">
                  <c:v>10.964912280701753</c:v>
                </c:pt>
                <c:pt idx="7">
                  <c:v>5.7017543859649118</c:v>
                </c:pt>
                <c:pt idx="8">
                  <c:v>7.4561403508771926</c:v>
                </c:pt>
                <c:pt idx="9">
                  <c:v>3.5087719298245612</c:v>
                </c:pt>
                <c:pt idx="10">
                  <c:v>3.5087719298245612</c:v>
                </c:pt>
                <c:pt idx="11">
                  <c:v>0.43859649122807015</c:v>
                </c:pt>
                <c:pt idx="12">
                  <c:v>1.7543859649122806</c:v>
                </c:pt>
                <c:pt idx="13">
                  <c:v>0.8771929824561403</c:v>
                </c:pt>
                <c:pt idx="14">
                  <c:v>2.1929824561403506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0-1C44-96C4-EB1C1C03C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56623"/>
        <c:axId val="147954463"/>
      </c:barChart>
      <c:catAx>
        <c:axId val="148756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54463"/>
        <c:crosses val="autoZero"/>
        <c:auto val="1"/>
        <c:lblAlgn val="ctr"/>
        <c:lblOffset val="100"/>
        <c:noMultiLvlLbl val="0"/>
      </c:catAx>
      <c:valAx>
        <c:axId val="147954463"/>
        <c:scaling>
          <c:orientation val="minMax"/>
          <c:max val="40"/>
          <c:min val="0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6623"/>
        <c:crosses val="autoZero"/>
        <c:crossBetween val="between"/>
        <c:majorUnit val="10"/>
        <c:minorUnit val="5"/>
      </c:valAx>
      <c:spPr>
        <a:solidFill>
          <a:srgbClr val="5B9BD5">
            <a:lumMod val="20000"/>
            <a:lumOff val="80000"/>
          </a:srgbClr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Medial numerical %</a:t>
            </a:r>
          </a:p>
        </c:rich>
      </c:tx>
      <c:layout>
        <c:manualLayout>
          <c:xMode val="edge"/>
          <c:yMode val="edge"/>
          <c:x val="9.8953798795816436E-2"/>
          <c:y val="6.3051210491040552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Compartments'!$D$15,'Fibre Type Summary Compartments'!$G$15,'Fibre Type Summary Compartments'!$J$15)</c:f>
                <c:numCache>
                  <c:formatCode>General</c:formatCode>
                  <c:ptCount val="3"/>
                  <c:pt idx="0">
                    <c:v>1.2233984741131443</c:v>
                  </c:pt>
                  <c:pt idx="1">
                    <c:v>4.672368309440972</c:v>
                  </c:pt>
                  <c:pt idx="2">
                    <c:v>5.0419367516414102</c:v>
                  </c:pt>
                </c:numCache>
              </c:numRef>
            </c:plus>
            <c:minus>
              <c:numRef>
                <c:f>('Fibre Type Summary Compartments'!$D$15,'Fibre Type Summary Compartments'!$G$15,'Fibre Type Summary Compartments'!$J$15)</c:f>
                <c:numCache>
                  <c:formatCode>General</c:formatCode>
                  <c:ptCount val="3"/>
                  <c:pt idx="0">
                    <c:v>1.2233984741131443</c:v>
                  </c:pt>
                  <c:pt idx="1">
                    <c:v>4.672368309440972</c:v>
                  </c:pt>
                  <c:pt idx="2">
                    <c:v>5.0419367516414102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Compartments'!$D$13,'Fibre Type Summary Compartments'!$G$13,'Fibre Type Summary Compartments'!$J$13)</c:f>
              <c:numCache>
                <c:formatCode>General</c:formatCode>
                <c:ptCount val="3"/>
                <c:pt idx="0">
                  <c:v>7.2940025812696625</c:v>
                </c:pt>
                <c:pt idx="1">
                  <c:v>25.344370949961011</c:v>
                </c:pt>
                <c:pt idx="2">
                  <c:v>67.36162646876933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9-FD44-AA4D-271152F037BF}"/>
            </c:ext>
          </c:extLst>
        </c:ser>
        <c:ser>
          <c:idx val="0"/>
          <c:order val="1"/>
          <c:spPr>
            <a:solidFill>
              <a:srgbClr val="0070C0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Compartments'!$O$15,'Fibre Type Summary Compartments'!$R$15,'Fibre Type Summary Compartments'!$U$15)</c:f>
                <c:numCache>
                  <c:formatCode>General</c:formatCode>
                  <c:ptCount val="3"/>
                  <c:pt idx="0">
                    <c:v>2.2308514383774094</c:v>
                  </c:pt>
                  <c:pt idx="1">
                    <c:v>4.2008909556574467</c:v>
                  </c:pt>
                  <c:pt idx="2">
                    <c:v>6.3920127193320129</c:v>
                  </c:pt>
                </c:numCache>
              </c:numRef>
            </c:plus>
            <c:minus>
              <c:numRef>
                <c:f>('Fibre Type Summary Compartments'!$O$15,'Fibre Type Summary Compartments'!$R$15,'Fibre Type Summary Compartments'!$U$15)</c:f>
                <c:numCache>
                  <c:formatCode>General</c:formatCode>
                  <c:ptCount val="3"/>
                  <c:pt idx="0">
                    <c:v>2.2308514383774094</c:v>
                  </c:pt>
                  <c:pt idx="1">
                    <c:v>4.2008909556574467</c:v>
                  </c:pt>
                  <c:pt idx="2">
                    <c:v>6.3920127193320129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Compartments'!$O$13,'Fibre Type Summary Compartments'!$R$13,'Fibre Type Summary Compartments'!$U$13)</c:f>
              <c:numCache>
                <c:formatCode>General</c:formatCode>
                <c:ptCount val="3"/>
                <c:pt idx="0">
                  <c:v>9.010476601457615</c:v>
                </c:pt>
                <c:pt idx="1">
                  <c:v>30.123345799769851</c:v>
                </c:pt>
                <c:pt idx="2">
                  <c:v>60.866177598772538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9-FD44-AA4D-271152F0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  <c:max val="1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  <c:majorUnit val="20"/>
        <c:minorUnit val="10"/>
      </c:valAx>
    </c:plotArea>
    <c:plotVisOnly val="1"/>
    <c:dispBlanksAs val="gap"/>
    <c:showDLblsOverMax val="0"/>
    <c:extLst/>
  </c:chart>
  <c:spPr>
    <a:solidFill>
      <a:srgbClr val="FFAA9E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Lateral numerical %</a:t>
            </a:r>
          </a:p>
        </c:rich>
      </c:tx>
      <c:layout>
        <c:manualLayout>
          <c:xMode val="edge"/>
          <c:yMode val="edge"/>
          <c:x val="0.10375320799160694"/>
          <c:y val="5.3988182114466279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Compartments'!$D$30,'Fibre Type Summary Compartments'!$G$30,'Fibre Type Summary Compartments'!$J$30)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1.3801358165789135</c:v>
                  </c:pt>
                  <c:pt idx="2">
                    <c:v>1.380135816578917</c:v>
                  </c:pt>
                </c:numCache>
              </c:numRef>
            </c:plus>
            <c:minus>
              <c:numRef>
                <c:f>('Fibre Type Summary Compartments'!$D$30,'Fibre Type Summary Compartments'!$G$30,'Fibre Type Summary Compartments'!$J$30)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1.3801358165789135</c:v>
                  </c:pt>
                  <c:pt idx="2">
                    <c:v>1.380135816578917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Compartments'!$D$28,'Fibre Type Summary Compartments'!$G$28,'Fibre Type Summary Compartments'!$J$28)</c:f>
              <c:numCache>
                <c:formatCode>General</c:formatCode>
                <c:ptCount val="3"/>
                <c:pt idx="0">
                  <c:v>0</c:v>
                </c:pt>
                <c:pt idx="1">
                  <c:v>12.842341360647998</c:v>
                </c:pt>
                <c:pt idx="2">
                  <c:v>87.157658639352007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0-4E46-8CCF-85C905A6EDC5}"/>
            </c:ext>
          </c:extLst>
        </c:ser>
        <c:ser>
          <c:idx val="0"/>
          <c:order val="1"/>
          <c:spPr>
            <a:solidFill>
              <a:srgbClr val="0070C0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Compartments'!$O$30,'Fibre Type Summary Compartments'!$R$30,'Fibre Type Summary Compartments'!$U$30)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4.6181567632768372</c:v>
                  </c:pt>
                  <c:pt idx="2">
                    <c:v>4.6181567632767591</c:v>
                  </c:pt>
                </c:numCache>
              </c:numRef>
            </c:plus>
            <c:minus>
              <c:numRef>
                <c:f>('Fibre Type Summary Compartments'!$O$30,'Fibre Type Summary Compartments'!$R$30,'Fibre Type Summary Compartments'!$U$30)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4.6181567632768372</c:v>
                  </c:pt>
                  <c:pt idx="2">
                    <c:v>4.6181567632767591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Compartments'!$O$28,'Fibre Type Summary Compartments'!$R$28,'Fibre Type Summary Compartments'!$U$28)</c:f>
              <c:numCache>
                <c:formatCode>General</c:formatCode>
                <c:ptCount val="3"/>
                <c:pt idx="0">
                  <c:v>0</c:v>
                </c:pt>
                <c:pt idx="1">
                  <c:v>20.626044277360066</c:v>
                </c:pt>
                <c:pt idx="2">
                  <c:v>79.373955722639948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0-4E46-8CCF-85C905A6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  <c:majorUnit val="20"/>
        <c:minorUnit val="10"/>
      </c:valAx>
    </c:plotArea>
    <c:plotVisOnly val="1"/>
    <c:dispBlanksAs val="gap"/>
    <c:showDLblsOverMax val="0"/>
    <c:extLst/>
  </c:chart>
  <c:spPr>
    <a:solidFill>
      <a:schemeClr val="accent5">
        <a:lumMod val="20000"/>
        <a:lumOff val="80000"/>
      </a:schemeClr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Medial areal</a:t>
            </a:r>
            <a:r>
              <a:rPr lang="en-GB" baseline="0"/>
              <a:t> %</a:t>
            </a:r>
            <a:endParaRPr lang="en-GB"/>
          </a:p>
        </c:rich>
      </c:tx>
      <c:layout>
        <c:manualLayout>
          <c:xMode val="edge"/>
          <c:yMode val="edge"/>
          <c:x val="9.8953798795816436E-2"/>
          <c:y val="6.3051210491040552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Compartments'!$E$15,'Fibre Type Summary Compartments'!$H$15,'Fibre Type Summary Compartments'!$K$15)</c:f>
                <c:numCache>
                  <c:formatCode>General</c:formatCode>
                  <c:ptCount val="3"/>
                  <c:pt idx="0">
                    <c:v>0.86592925754700945</c:v>
                  </c:pt>
                  <c:pt idx="1">
                    <c:v>3.1794846565623431</c:v>
                  </c:pt>
                  <c:pt idx="2">
                    <c:v>3.612204115566596</c:v>
                  </c:pt>
                </c:numCache>
              </c:numRef>
            </c:plus>
            <c:minus>
              <c:numRef>
                <c:f>('Fibre Type Summary Compartments'!$E$15,'Fibre Type Summary Compartments'!$H$15,'Fibre Type Summary Compartments'!$K$15)</c:f>
                <c:numCache>
                  <c:formatCode>General</c:formatCode>
                  <c:ptCount val="3"/>
                  <c:pt idx="0">
                    <c:v>0.86592925754700945</c:v>
                  </c:pt>
                  <c:pt idx="1">
                    <c:v>3.1794846565623431</c:v>
                  </c:pt>
                  <c:pt idx="2">
                    <c:v>3.612204115566596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Compartments'!$E$13,'Fibre Type Summary Compartments'!$H$13,'Fibre Type Summary Compartments'!$K$13)</c:f>
              <c:numCache>
                <c:formatCode>General</c:formatCode>
                <c:ptCount val="3"/>
                <c:pt idx="0">
                  <c:v>4.3604591041212384</c:v>
                </c:pt>
                <c:pt idx="1">
                  <c:v>16.83560703764816</c:v>
                </c:pt>
                <c:pt idx="2">
                  <c:v>78.803933858230607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2-3340-A694-CAFD9DCEA11F}"/>
            </c:ext>
          </c:extLst>
        </c:ser>
        <c:ser>
          <c:idx val="0"/>
          <c:order val="1"/>
          <c:spPr>
            <a:solidFill>
              <a:srgbClr val="0070C0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Compartments'!$P$15,'Fibre Type Summary Compartments'!$S$15,'Fibre Type Summary Compartments'!$V$15)</c:f>
                <c:numCache>
                  <c:formatCode>General</c:formatCode>
                  <c:ptCount val="3"/>
                  <c:pt idx="0">
                    <c:v>2.1185845778231718</c:v>
                  </c:pt>
                  <c:pt idx="1">
                    <c:v>5.2736698548837815</c:v>
                  </c:pt>
                  <c:pt idx="2">
                    <c:v>7.3769599669608334</c:v>
                  </c:pt>
                </c:numCache>
              </c:numRef>
            </c:plus>
            <c:minus>
              <c:numRef>
                <c:f>('Fibre Type Summary Compartments'!$P$15,'Fibre Type Summary Compartments'!$S$15,'Fibre Type Summary Compartments'!$V$15)</c:f>
                <c:numCache>
                  <c:formatCode>General</c:formatCode>
                  <c:ptCount val="3"/>
                  <c:pt idx="0">
                    <c:v>2.1185845778231718</c:v>
                  </c:pt>
                  <c:pt idx="1">
                    <c:v>5.2736698548837815</c:v>
                  </c:pt>
                  <c:pt idx="2">
                    <c:v>7.3769599669608334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Compartments'!$P$13,'Fibre Type Summary Compartments'!$S$13,'Fibre Type Summary Compartments'!$V$13)</c:f>
              <c:numCache>
                <c:formatCode>General</c:formatCode>
                <c:ptCount val="3"/>
                <c:pt idx="0">
                  <c:v>5.9544293397940971</c:v>
                </c:pt>
                <c:pt idx="1">
                  <c:v>22.215026842747594</c:v>
                </c:pt>
                <c:pt idx="2">
                  <c:v>71.830543817458306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72-3340-A694-CAFD9DCEA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  <c:max val="1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  <c:majorUnit val="20"/>
        <c:minorUnit val="10"/>
      </c:valAx>
    </c:plotArea>
    <c:plotVisOnly val="1"/>
    <c:dispBlanksAs val="gap"/>
    <c:showDLblsOverMax val="0"/>
    <c:extLst/>
  </c:chart>
  <c:spPr>
    <a:solidFill>
      <a:srgbClr val="FFAA9E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Lateral areal %</a:t>
            </a:r>
          </a:p>
        </c:rich>
      </c:tx>
      <c:layout>
        <c:manualLayout>
          <c:xMode val="edge"/>
          <c:yMode val="edge"/>
          <c:x val="0.10375320799160694"/>
          <c:y val="5.3988182114466279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Compartments'!$D$30,'Fibre Type Summary Compartments'!$G$30,'Fibre Type Summary Compartments'!$J$30)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1.3801358165789135</c:v>
                  </c:pt>
                  <c:pt idx="2">
                    <c:v>1.380135816578917</c:v>
                  </c:pt>
                </c:numCache>
              </c:numRef>
            </c:plus>
            <c:minus>
              <c:numRef>
                <c:f>('Fibre Type Summary Compartments'!$D$30,'Fibre Type Summary Compartments'!$G$30,'Fibre Type Summary Compartments'!$J$30)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1.3801358165789135</c:v>
                  </c:pt>
                  <c:pt idx="2">
                    <c:v>1.380135816578917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Compartments'!$E$28,'Fibre Type Summary Compartments'!$H$28,'Fibre Type Summary Compartments'!$K$28)</c:f>
              <c:numCache>
                <c:formatCode>General</c:formatCode>
                <c:ptCount val="3"/>
                <c:pt idx="0">
                  <c:v>0</c:v>
                </c:pt>
                <c:pt idx="1">
                  <c:v>7.2648599402633813</c:v>
                </c:pt>
                <c:pt idx="2">
                  <c:v>92.735524606711095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7-4D45-B71E-6B5B93DB079E}"/>
            </c:ext>
          </c:extLst>
        </c:ser>
        <c:ser>
          <c:idx val="0"/>
          <c:order val="1"/>
          <c:spPr>
            <a:solidFill>
              <a:srgbClr val="0070C0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('Fibre Type Summary Compartments'!$O$30,'Fibre Type Summary Compartments'!$R$30,'Fibre Type Summary Compartments'!$U$30)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4.6181567632768372</c:v>
                  </c:pt>
                  <c:pt idx="2">
                    <c:v>4.6181567632767591</c:v>
                  </c:pt>
                </c:numCache>
              </c:numRef>
            </c:plus>
            <c:minus>
              <c:numRef>
                <c:f>('Fibre Type Summary Compartments'!$O$30,'Fibre Type Summary Compartments'!$R$30,'Fibre Type Summary Compartments'!$U$30)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4.6181567632768372</c:v>
                  </c:pt>
                  <c:pt idx="2">
                    <c:v>4.6181567632767591</c:v>
                  </c:pt>
                </c:numCache>
              </c:numRef>
            </c:minus>
          </c:errBars>
          <c:cat>
            <c:strLit>
              <c:ptCount val="3"/>
              <c:pt idx="0">
                <c:v>Type I</c:v>
              </c:pt>
              <c:pt idx="1">
                <c:v> Type IIa</c:v>
              </c:pt>
              <c:pt idx="2">
                <c:v> Type IIb/x</c:v>
              </c:pt>
            </c:strLit>
          </c:cat>
          <c:val>
            <c:numRef>
              <c:f>('Fibre Type Summary Compartments'!$P$28,'Fibre Type Summary Compartments'!$S$28,'Fibre Type Summary Compartments'!$V$28)</c:f>
              <c:numCache>
                <c:formatCode>General</c:formatCode>
                <c:ptCount val="3"/>
                <c:pt idx="0">
                  <c:v>0</c:v>
                </c:pt>
                <c:pt idx="1">
                  <c:v>12.039336416377935</c:v>
                </c:pt>
                <c:pt idx="2">
                  <c:v>87.960663583622065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7-4D45-B71E-6B5B93DB0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2271"/>
        <c:axId val="124654271"/>
      </c:barChart>
      <c:catAx>
        <c:axId val="124682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4271"/>
        <c:crosses val="autoZero"/>
        <c:auto val="1"/>
        <c:lblAlgn val="ctr"/>
        <c:lblOffset val="100"/>
        <c:noMultiLvlLbl val="0"/>
      </c:catAx>
      <c:valAx>
        <c:axId val="1246542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271"/>
        <c:crosses val="autoZero"/>
        <c:crossBetween val="between"/>
        <c:majorUnit val="20"/>
        <c:minorUnit val="10"/>
      </c:valAx>
    </c:plotArea>
    <c:plotVisOnly val="1"/>
    <c:dispBlanksAs val="gap"/>
    <c:showDLblsOverMax val="0"/>
    <c:extLst/>
  </c:chart>
  <c:spPr>
    <a:solidFill>
      <a:schemeClr val="accent5">
        <a:lumMod val="20000"/>
        <a:lumOff val="80000"/>
      </a:schemeClr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ysClr val="window" lastClr="FFFFFF">
                <a:lumMod val="50000"/>
              </a:sysClr>
            </a:solidFill>
            <a:ln>
              <a:solidFill>
                <a:sysClr val="windowText" lastClr="00000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CS_Assay!$C$15</c:f>
                <c:numCache>
                  <c:formatCode>General</c:formatCode>
                  <c:ptCount val="1"/>
                  <c:pt idx="0">
                    <c:v>0.15818223514899965</c:v>
                  </c:pt>
                </c:numCache>
              </c:numRef>
            </c:plus>
            <c:minus>
              <c:numRef>
                <c:f>CS_Assay!$C$15</c:f>
                <c:numCache>
                  <c:formatCode>General</c:formatCode>
                  <c:ptCount val="1"/>
                  <c:pt idx="0">
                    <c:v>0.15818223514899965</c:v>
                  </c:pt>
                </c:numCache>
              </c:numRef>
            </c:minus>
          </c:errBars>
          <c:val>
            <c:numRef>
              <c:f>CS_Assay!$C$13</c:f>
              <c:numCache>
                <c:formatCode>General</c:formatCode>
                <c:ptCount val="1"/>
                <c:pt idx="0">
                  <c:v>1.6307636901213256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3-2C4B-BEB1-E1206A0A5EA4}"/>
            </c:ext>
          </c:extLst>
        </c:ser>
        <c:ser>
          <c:idx val="5"/>
          <c:order val="1"/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CS_Assay!$F$15</c:f>
                <c:numCache>
                  <c:formatCode>General</c:formatCode>
                  <c:ptCount val="1"/>
                  <c:pt idx="0">
                    <c:v>0.11078030855179355</c:v>
                  </c:pt>
                </c:numCache>
              </c:numRef>
            </c:plus>
            <c:minus>
              <c:numRef>
                <c:f>CS_Assay!$F$15</c:f>
                <c:numCache>
                  <c:formatCode>General</c:formatCode>
                  <c:ptCount val="1"/>
                  <c:pt idx="0">
                    <c:v>0.11078030855179355</c:v>
                  </c:pt>
                </c:numCache>
              </c:numRef>
            </c:minus>
          </c:errBars>
          <c:val>
            <c:numRef>
              <c:f>CS_Assay!$F$13</c:f>
              <c:numCache>
                <c:formatCode>General</c:formatCode>
                <c:ptCount val="1"/>
                <c:pt idx="0">
                  <c:v>0.68551740387790971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3-2C4B-BEB1-E1206A0A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044088"/>
        <c:axId val="210049536"/>
      </c:barChart>
      <c:catAx>
        <c:axId val="472044088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049536"/>
        <c:crosses val="autoZero"/>
        <c:auto val="1"/>
        <c:lblAlgn val="ctr"/>
        <c:lblOffset val="100"/>
        <c:noMultiLvlLbl val="0"/>
      </c:catAx>
      <c:valAx>
        <c:axId val="21004953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CS assay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4408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ysClr val="window" lastClr="FFFFFF">
                <a:lumMod val="50000"/>
              </a:sysClr>
            </a:solidFill>
            <a:ln>
              <a:solidFill>
                <a:sysClr val="windowText" lastClr="00000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'Muscle Weight'!$D$15</c:f>
                <c:numCache>
                  <c:formatCode>General</c:formatCode>
                  <c:ptCount val="1"/>
                  <c:pt idx="0">
                    <c:v>7.0164238812683759E-3</c:v>
                  </c:pt>
                </c:numCache>
              </c:numRef>
            </c:plus>
            <c:minus>
              <c:numRef>
                <c:f>'Muscle Weight'!$D$15</c:f>
                <c:numCache>
                  <c:formatCode>General</c:formatCode>
                  <c:ptCount val="1"/>
                  <c:pt idx="0">
                    <c:v>7.0164238812683759E-3</c:v>
                  </c:pt>
                </c:numCache>
              </c:numRef>
            </c:minus>
          </c:errBars>
          <c:val>
            <c:numRef>
              <c:f>'Muscle Weight'!$D$13</c:f>
              <c:numCache>
                <c:formatCode>General</c:formatCode>
                <c:ptCount val="1"/>
                <c:pt idx="0">
                  <c:v>0.16018571428571429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1-0445-9C3E-AFCAE38711C2}"/>
            </c:ext>
          </c:extLst>
        </c:ser>
        <c:ser>
          <c:idx val="5"/>
          <c:order val="1"/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'Muscle Weight'!$I$15</c:f>
                <c:numCache>
                  <c:formatCode>General</c:formatCode>
                  <c:ptCount val="1"/>
                  <c:pt idx="0">
                    <c:v>1.7987514566279381E-2</c:v>
                  </c:pt>
                </c:numCache>
              </c:numRef>
            </c:plus>
            <c:minus>
              <c:numRef>
                <c:f>'Muscle Weight'!$I$15</c:f>
                <c:numCache>
                  <c:formatCode>General</c:formatCode>
                  <c:ptCount val="1"/>
                  <c:pt idx="0">
                    <c:v>1.7987514566279381E-2</c:v>
                  </c:pt>
                </c:numCache>
              </c:numRef>
            </c:minus>
          </c:errBars>
          <c:val>
            <c:numRef>
              <c:f>'Muscle Weight'!$I$13</c:f>
              <c:numCache>
                <c:formatCode>General</c:formatCode>
                <c:ptCount val="1"/>
                <c:pt idx="0">
                  <c:v>0.26621428571428568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1-0445-9C3E-AFCAE3871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044088"/>
        <c:axId val="210049536"/>
      </c:barChart>
      <c:catAx>
        <c:axId val="472044088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049536"/>
        <c:crosses val="autoZero"/>
        <c:auto val="1"/>
        <c:lblAlgn val="ctr"/>
        <c:lblOffset val="100"/>
        <c:noMultiLvlLbl val="0"/>
      </c:catAx>
      <c:valAx>
        <c:axId val="21004953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Muscle Weight (mg)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4408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ysClr val="window" lastClr="FFFFFF">
                <a:lumMod val="50000"/>
              </a:sysClr>
            </a:solidFill>
            <a:ln>
              <a:solidFill>
                <a:sysClr val="windowText" lastClr="00000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'Muscle Weight'!$E$15</c:f>
                <c:numCache>
                  <c:formatCode>General</c:formatCode>
                  <c:ptCount val="1"/>
                  <c:pt idx="0">
                    <c:v>2.0953920719791871E-3</c:v>
                  </c:pt>
                </c:numCache>
              </c:numRef>
            </c:plus>
            <c:minus>
              <c:numRef>
                <c:f>'Muscle Weight'!$E$15</c:f>
                <c:numCache>
                  <c:formatCode>General</c:formatCode>
                  <c:ptCount val="1"/>
                  <c:pt idx="0">
                    <c:v>2.0953920719791871E-3</c:v>
                  </c:pt>
                </c:numCache>
              </c:numRef>
            </c:minus>
          </c:errBars>
          <c:val>
            <c:numRef>
              <c:f>'Muscle Weight'!$E$13</c:f>
              <c:numCache>
                <c:formatCode>General</c:formatCode>
                <c:ptCount val="1"/>
                <c:pt idx="0">
                  <c:v>6.1497691931364284E-2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3-C34C-94F6-45D8C02F9126}"/>
            </c:ext>
          </c:extLst>
        </c:ser>
        <c:ser>
          <c:idx val="5"/>
          <c:order val="1"/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'Muscle Weight'!$J$15</c:f>
                <c:numCache>
                  <c:formatCode>General</c:formatCode>
                  <c:ptCount val="1"/>
                  <c:pt idx="0">
                    <c:v>6.5097844284376693E-3</c:v>
                  </c:pt>
                </c:numCache>
              </c:numRef>
            </c:plus>
            <c:minus>
              <c:numRef>
                <c:f>'Muscle Weight'!$J$15</c:f>
                <c:numCache>
                  <c:formatCode>General</c:formatCode>
                  <c:ptCount val="1"/>
                  <c:pt idx="0">
                    <c:v>6.5097844284376693E-3</c:v>
                  </c:pt>
                </c:numCache>
              </c:numRef>
            </c:minus>
          </c:errBars>
          <c:val>
            <c:numRef>
              <c:f>'Muscle Weight'!$J$13</c:f>
              <c:numCache>
                <c:formatCode>General</c:formatCode>
                <c:ptCount val="1"/>
                <c:pt idx="0">
                  <c:v>8.7787520842254899E-2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3-C34C-94F6-45D8C02F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044088"/>
        <c:axId val="210049536"/>
      </c:barChart>
      <c:catAx>
        <c:axId val="472044088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049536"/>
        <c:crosses val="autoZero"/>
        <c:auto val="1"/>
        <c:lblAlgn val="ctr"/>
        <c:lblOffset val="100"/>
        <c:noMultiLvlLbl val="0"/>
      </c:catAx>
      <c:valAx>
        <c:axId val="21004953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Relative Weight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4408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17236</xdr:colOff>
      <xdr:row>14</xdr:row>
      <xdr:rowOff>154518</xdr:rowOff>
    </xdr:from>
    <xdr:to>
      <xdr:col>4</xdr:col>
      <xdr:colOff>496523</xdr:colOff>
      <xdr:row>23</xdr:row>
      <xdr:rowOff>119731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835038</xdr:colOff>
      <xdr:row>14</xdr:row>
      <xdr:rowOff>154518</xdr:rowOff>
    </xdr:from>
    <xdr:to>
      <xdr:col>8</xdr:col>
      <xdr:colOff>444651</xdr:colOff>
      <xdr:row>23</xdr:row>
      <xdr:rowOff>119731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783166</xdr:colOff>
      <xdr:row>14</xdr:row>
      <xdr:rowOff>154518</xdr:rowOff>
    </xdr:from>
    <xdr:to>
      <xdr:col>12</xdr:col>
      <xdr:colOff>158105</xdr:colOff>
      <xdr:row>23</xdr:row>
      <xdr:rowOff>119731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16</xdr:row>
      <xdr:rowOff>160867</xdr:rowOff>
    </xdr:from>
    <xdr:to>
      <xdr:col>8</xdr:col>
      <xdr:colOff>694267</xdr:colOff>
      <xdr:row>30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C9DB7-92E8-DE46-B851-D728803A8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67733</xdr:colOff>
      <xdr:row>16</xdr:row>
      <xdr:rowOff>169333</xdr:rowOff>
    </xdr:from>
    <xdr:to>
      <xdr:col>14</xdr:col>
      <xdr:colOff>338667</xdr:colOff>
      <xdr:row>30</xdr:row>
      <xdr:rowOff>67733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35289-1DC3-E447-A619-6BE416232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474133</xdr:colOff>
      <xdr:row>16</xdr:row>
      <xdr:rowOff>152400</xdr:rowOff>
    </xdr:from>
    <xdr:to>
      <xdr:col>20</xdr:col>
      <xdr:colOff>270933</xdr:colOff>
      <xdr:row>30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3E87C7-52AF-DC49-A8A3-57F2619DE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11587</xdr:colOff>
      <xdr:row>33</xdr:row>
      <xdr:rowOff>76824</xdr:rowOff>
    </xdr:from>
    <xdr:to>
      <xdr:col>9</xdr:col>
      <xdr:colOff>52039</xdr:colOff>
      <xdr:row>45</xdr:row>
      <xdr:rowOff>43684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5CF10A-0CFD-8442-8929-E84940EDC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19844</xdr:colOff>
      <xdr:row>3</xdr:row>
      <xdr:rowOff>15119</xdr:rowOff>
    </xdr:from>
    <xdr:to>
      <xdr:col>28</xdr:col>
      <xdr:colOff>442573</xdr:colOff>
      <xdr:row>16</xdr:row>
      <xdr:rowOff>125716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CCFB9-A264-4342-A706-45C5CF6FF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19</xdr:row>
      <xdr:rowOff>0</xdr:rowOff>
    </xdr:from>
    <xdr:to>
      <xdr:col>28</xdr:col>
      <xdr:colOff>422729</xdr:colOff>
      <xdr:row>32</xdr:row>
      <xdr:rowOff>130440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ECCC91-2C1A-9840-B992-55A2B942C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479113</xdr:colOff>
      <xdr:row>52</xdr:row>
      <xdr:rowOff>79520</xdr:rowOff>
    </xdr:from>
    <xdr:to>
      <xdr:col>4</xdr:col>
      <xdr:colOff>442259</xdr:colOff>
      <xdr:row>65</xdr:row>
      <xdr:rowOff>173151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B37105-2B79-8F4F-A586-3D1ACDF59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694267</xdr:colOff>
      <xdr:row>52</xdr:row>
      <xdr:rowOff>110067</xdr:rowOff>
    </xdr:from>
    <xdr:to>
      <xdr:col>8</xdr:col>
      <xdr:colOff>742080</xdr:colOff>
      <xdr:row>66</xdr:row>
      <xdr:rowOff>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757D2F-53F9-CF4F-B964-10497EBAB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16933</xdr:colOff>
      <xdr:row>31</xdr:row>
      <xdr:rowOff>50801</xdr:rowOff>
    </xdr:from>
    <xdr:to>
      <xdr:col>13</xdr:col>
      <xdr:colOff>166346</xdr:colOff>
      <xdr:row>44</xdr:row>
      <xdr:rowOff>110566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4B076F-EA1E-C045-9A39-C58C469F2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40640</xdr:colOff>
      <xdr:row>44</xdr:row>
      <xdr:rowOff>142240</xdr:rowOff>
    </xdr:from>
    <xdr:to>
      <xdr:col>13</xdr:col>
      <xdr:colOff>190053</xdr:colOff>
      <xdr:row>57</xdr:row>
      <xdr:rowOff>202005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16B106-58D7-224A-8522-FBF8D01CA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3</xdr:row>
      <xdr:rowOff>0</xdr:rowOff>
    </xdr:from>
    <xdr:to>
      <xdr:col>34</xdr:col>
      <xdr:colOff>422729</xdr:colOff>
      <xdr:row>16</xdr:row>
      <xdr:rowOff>110597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813FE6-4D71-364A-AA58-BC85C19E2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19</xdr:row>
      <xdr:rowOff>0</xdr:rowOff>
    </xdr:from>
    <xdr:to>
      <xdr:col>34</xdr:col>
      <xdr:colOff>422729</xdr:colOff>
      <xdr:row>32</xdr:row>
      <xdr:rowOff>130440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AE76BA-D9D6-FD41-9B20-FBE8683D9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40</xdr:col>
      <xdr:colOff>422729</xdr:colOff>
      <xdr:row>16</xdr:row>
      <xdr:rowOff>110597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E0F512-4D1B-E840-96C3-AF1D1364C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0</xdr:colOff>
      <xdr:row>19</xdr:row>
      <xdr:rowOff>0</xdr:rowOff>
    </xdr:from>
    <xdr:to>
      <xdr:col>40</xdr:col>
      <xdr:colOff>422729</xdr:colOff>
      <xdr:row>32</xdr:row>
      <xdr:rowOff>130440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58A0F6F-73B8-4E4E-8AF6-9427614F4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4</xdr:col>
      <xdr:colOff>95317</xdr:colOff>
      <xdr:row>27</xdr:row>
      <xdr:rowOff>102008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F7635-0723-F341-8B38-944639F47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393700</xdr:colOff>
      <xdr:row>4</xdr:row>
      <xdr:rowOff>59266</xdr:rowOff>
    </xdr:from>
    <xdr:to>
      <xdr:col>14</xdr:col>
      <xdr:colOff>44517</xdr:colOff>
      <xdr:row>14</xdr:row>
      <xdr:rowOff>144341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DC9E4-952D-734C-997C-5E6691244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393700</xdr:colOff>
      <xdr:row>15</xdr:row>
      <xdr:rowOff>50800</xdr:rowOff>
    </xdr:from>
    <xdr:to>
      <xdr:col>14</xdr:col>
      <xdr:colOff>57217</xdr:colOff>
      <xdr:row>25</xdr:row>
      <xdr:rowOff>110475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3C31A-6FCC-C94B-8AB7-C6AAF8732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806500</xdr:colOff>
      <xdr:row>0</xdr:row>
      <xdr:rowOff>160276</xdr:rowOff>
    </xdr:from>
    <xdr:to>
      <xdr:col>13</xdr:col>
      <xdr:colOff>111446</xdr:colOff>
      <xdr:row>24</xdr:row>
      <xdr:rowOff>87250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19A25-E678-544D-B681-8F7E748C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500" y="160276"/>
          <a:ext cx="10091479" cy="4803774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26</xdr:row>
      <xdr:rowOff>190500</xdr:rowOff>
    </xdr:from>
    <xdr:to>
      <xdr:col>8</xdr:col>
      <xdr:colOff>637341</xdr:colOff>
      <xdr:row>56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B9BDE1-117D-1343-A4BE-3DCDA2B0F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" y="5693833"/>
          <a:ext cx="6466641" cy="6159500"/>
        </a:xfrm>
        <a:prstGeom prst="rect">
          <a:avLst/>
        </a:prstGeom>
      </xdr:spPr>
    </xdr:pic>
    <xdr:clientData/>
  </xdr:twoCellAnchor>
  <xdr:twoCellAnchor editAs="oneCell">
    <xdr:from>
      <xdr:col>9</xdr:col>
      <xdr:colOff>6182</xdr:colOff>
      <xdr:row>26</xdr:row>
      <xdr:rowOff>127000</xdr:rowOff>
    </xdr:from>
    <xdr:to>
      <xdr:col>17</xdr:col>
      <xdr:colOff>457200</xdr:colOff>
      <xdr:row>56</xdr:row>
      <xdr:rowOff>55034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A091B-8ADA-7E4B-BC30-9BED6F480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5682" y="5630333"/>
          <a:ext cx="7055018" cy="62780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B30"/>
  <sheetViews>
    <sheetView zoomScale="75" zoomScaleNormal="55" workbookViewId="0">
      <selection activeCell="P32" sqref="P32"/>
    </sheetView>
  </sheetViews>
  <sheetFormatPr defaultColWidth="11" defaultRowHeight="15.6" x14ac:dyDescent="0.3"/>
  <cols>
    <col min="2" max="2" width="6.19921875" customWidth="1"/>
    <col min="15" max="15" width="7.296875" customWidth="1"/>
  </cols>
  <sheetData>
    <row r="3" spans="2:28" ht="16.2" thickBot="1" x14ac:dyDescent="0.35">
      <c r="B3" s="47" t="s">
        <v>16</v>
      </c>
      <c r="O3" s="51" t="s">
        <v>19</v>
      </c>
    </row>
    <row r="4" spans="2:28" ht="16.2" thickBot="1" x14ac:dyDescent="0.35">
      <c r="B4" s="17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2" t="s">
        <v>5</v>
      </c>
      <c r="H4" s="3" t="s">
        <v>6</v>
      </c>
      <c r="I4" s="4" t="s">
        <v>7</v>
      </c>
      <c r="J4" s="5" t="s">
        <v>6</v>
      </c>
      <c r="K4" s="4" t="s">
        <v>11</v>
      </c>
      <c r="L4" s="5" t="s">
        <v>6</v>
      </c>
      <c r="O4" s="17" t="s">
        <v>0</v>
      </c>
      <c r="P4" s="1" t="s">
        <v>1</v>
      </c>
      <c r="Q4" s="1" t="s">
        <v>2</v>
      </c>
      <c r="R4" s="1" t="s">
        <v>3</v>
      </c>
      <c r="S4" s="1" t="s">
        <v>4</v>
      </c>
      <c r="T4" s="2" t="s">
        <v>5</v>
      </c>
      <c r="U4" s="3" t="s">
        <v>6</v>
      </c>
      <c r="V4" s="4" t="s">
        <v>7</v>
      </c>
      <c r="W4" s="5" t="s">
        <v>6</v>
      </c>
      <c r="X4" s="4" t="s">
        <v>11</v>
      </c>
      <c r="Y4" s="5" t="s">
        <v>6</v>
      </c>
    </row>
    <row r="5" spans="2:28" ht="16.2" thickBot="1" x14ac:dyDescent="0.35">
      <c r="B5" s="6"/>
      <c r="C5" s="6"/>
      <c r="D5" s="6"/>
      <c r="E5" s="6"/>
      <c r="F5" s="6"/>
      <c r="H5" s="7"/>
      <c r="O5" s="6"/>
      <c r="P5" s="6"/>
      <c r="Q5" s="6"/>
      <c r="R5" s="6"/>
      <c r="S5" s="6"/>
      <c r="U5" s="7"/>
    </row>
    <row r="6" spans="2:28" x14ac:dyDescent="0.3">
      <c r="B6" s="44">
        <v>1</v>
      </c>
      <c r="C6" s="14" t="s">
        <v>8</v>
      </c>
      <c r="D6" s="14">
        <v>148</v>
      </c>
      <c r="E6" s="14">
        <v>86</v>
      </c>
      <c r="F6" s="14" t="s">
        <v>9</v>
      </c>
      <c r="G6" s="15">
        <f t="shared" ref="G6:G8" si="0">D6/E6</f>
        <v>1.7209302325581395</v>
      </c>
      <c r="H6" s="178">
        <f>AVERAGE(G6:G8)</f>
        <v>1.6862165102679179</v>
      </c>
      <c r="I6" s="16">
        <f t="shared" ref="I6:I8" si="1">D6/0.145109814</f>
        <v>1019.917233165222</v>
      </c>
      <c r="J6" s="181">
        <f>AVERAGE(I6:I8)</f>
        <v>1056.6710073333381</v>
      </c>
      <c r="K6" s="16">
        <f t="shared" ref="K6:K8" si="2">145109.814/E6</f>
        <v>1687.3234186046514</v>
      </c>
      <c r="L6" s="184">
        <f>AVERAGE(K6:K8)</f>
        <v>1634.6528993736699</v>
      </c>
      <c r="O6" s="53">
        <v>2</v>
      </c>
      <c r="P6" s="14" t="s">
        <v>8</v>
      </c>
      <c r="Q6" s="14">
        <v>115</v>
      </c>
      <c r="R6" s="14">
        <v>74</v>
      </c>
      <c r="S6" s="14" t="s">
        <v>9</v>
      </c>
      <c r="T6" s="15">
        <f t="shared" ref="T6:T20" si="3">Q6/R6</f>
        <v>1.5540540540540539</v>
      </c>
      <c r="U6" s="178">
        <f>AVERAGE(T6:T8)</f>
        <v>1.5648930180180181</v>
      </c>
      <c r="V6" s="16">
        <f t="shared" ref="V6:V20" si="4">Q6/0.145109814</f>
        <v>792.50325550000355</v>
      </c>
      <c r="W6" s="181">
        <f>AVERAGE(V6:V8)</f>
        <v>758.04659221739473</v>
      </c>
      <c r="X6" s="16">
        <f t="shared" ref="X6:X20" si="5">145109.814/R6</f>
        <v>1960.9434324324327</v>
      </c>
      <c r="Y6" s="184">
        <f>AVERAGE(X6:X8)</f>
        <v>2081.2327865052553</v>
      </c>
    </row>
    <row r="7" spans="2:28" x14ac:dyDescent="0.3">
      <c r="B7" s="45">
        <v>1</v>
      </c>
      <c r="C7" s="8" t="s">
        <v>10</v>
      </c>
      <c r="D7" s="8">
        <v>185</v>
      </c>
      <c r="E7" s="8">
        <v>111</v>
      </c>
      <c r="F7" s="8" t="s">
        <v>9</v>
      </c>
      <c r="G7" s="9">
        <f t="shared" si="0"/>
        <v>1.6666666666666667</v>
      </c>
      <c r="H7" s="179"/>
      <c r="I7" s="10">
        <f t="shared" si="1"/>
        <v>1274.8965414565275</v>
      </c>
      <c r="J7" s="182"/>
      <c r="K7" s="10">
        <f t="shared" si="2"/>
        <v>1307.2956216216216</v>
      </c>
      <c r="L7" s="185"/>
      <c r="O7" s="54">
        <v>2</v>
      </c>
      <c r="P7" s="8" t="s">
        <v>10</v>
      </c>
      <c r="Q7" s="8">
        <v>126</v>
      </c>
      <c r="R7" s="8">
        <v>72</v>
      </c>
      <c r="S7" s="8" t="s">
        <v>9</v>
      </c>
      <c r="T7" s="9">
        <f t="shared" si="3"/>
        <v>1.75</v>
      </c>
      <c r="U7" s="179"/>
      <c r="V7" s="10">
        <f t="shared" si="4"/>
        <v>868.30791472174303</v>
      </c>
      <c r="W7" s="182"/>
      <c r="X7" s="10">
        <f t="shared" si="5"/>
        <v>2015.4140833333336</v>
      </c>
      <c r="Y7" s="185"/>
    </row>
    <row r="8" spans="2:28" ht="16.2" thickBot="1" x14ac:dyDescent="0.35">
      <c r="B8" s="46">
        <v>1</v>
      </c>
      <c r="C8" s="11" t="s">
        <v>18</v>
      </c>
      <c r="D8" s="11">
        <v>127</v>
      </c>
      <c r="E8" s="11">
        <v>76</v>
      </c>
      <c r="F8" s="11" t="s">
        <v>9</v>
      </c>
      <c r="G8" s="12">
        <f t="shared" si="0"/>
        <v>1.6710526315789473</v>
      </c>
      <c r="H8" s="180"/>
      <c r="I8" s="13">
        <f t="shared" si="1"/>
        <v>875.19924737826477</v>
      </c>
      <c r="J8" s="183"/>
      <c r="K8" s="13">
        <f t="shared" si="2"/>
        <v>1909.339657894737</v>
      </c>
      <c r="L8" s="186"/>
      <c r="O8" s="55">
        <v>2</v>
      </c>
      <c r="P8" s="11" t="s">
        <v>18</v>
      </c>
      <c r="Q8" s="11">
        <v>89</v>
      </c>
      <c r="R8" s="11">
        <v>64</v>
      </c>
      <c r="S8" s="11" t="s">
        <v>9</v>
      </c>
      <c r="T8" s="12">
        <f t="shared" si="3"/>
        <v>1.390625</v>
      </c>
      <c r="U8" s="180"/>
      <c r="V8" s="13">
        <f t="shared" si="4"/>
        <v>613.3286064304375</v>
      </c>
      <c r="W8" s="183"/>
      <c r="X8" s="13">
        <f t="shared" si="5"/>
        <v>2267.3408437500002</v>
      </c>
      <c r="Y8" s="186"/>
    </row>
    <row r="9" spans="2:28" x14ac:dyDescent="0.3">
      <c r="B9" s="44">
        <v>2</v>
      </c>
      <c r="C9" s="14" t="s">
        <v>8</v>
      </c>
      <c r="D9" s="14">
        <v>153</v>
      </c>
      <c r="E9" s="14">
        <v>80</v>
      </c>
      <c r="F9" s="14" t="s">
        <v>9</v>
      </c>
      <c r="G9" s="15">
        <f t="shared" ref="G9:G20" si="6">D9/E9</f>
        <v>1.9125000000000001</v>
      </c>
      <c r="H9" s="178">
        <f>AVERAGE(G9:G11)</f>
        <v>1.7913658474142344</v>
      </c>
      <c r="I9" s="16">
        <f t="shared" ref="I9:I20" si="7">D9/0.145109814</f>
        <v>1054.3738964478309</v>
      </c>
      <c r="J9" s="181">
        <f>AVERAGE(I9:I11)</f>
        <v>939.51835217246798</v>
      </c>
      <c r="K9" s="16">
        <f t="shared" ref="K9:K20" si="8">145109.814/E9</f>
        <v>1813.8726750000001</v>
      </c>
      <c r="L9" s="184">
        <f>AVERAGE(K9:K11)</f>
        <v>1960.6171105606761</v>
      </c>
      <c r="O9" s="53">
        <v>3</v>
      </c>
      <c r="P9" s="14" t="s">
        <v>8</v>
      </c>
      <c r="Q9" s="14">
        <v>110</v>
      </c>
      <c r="R9" s="14">
        <v>49</v>
      </c>
      <c r="S9" s="14" t="s">
        <v>9</v>
      </c>
      <c r="T9" s="15">
        <f t="shared" si="3"/>
        <v>2.2448979591836733</v>
      </c>
      <c r="U9" s="178">
        <f>AVERAGE(T9:T11)</f>
        <v>2.2120674356699199</v>
      </c>
      <c r="V9" s="16">
        <f t="shared" si="4"/>
        <v>758.04659221739473</v>
      </c>
      <c r="W9" s="181">
        <f>AVERAGE(V9:V11)</f>
        <v>693.72748742319163</v>
      </c>
      <c r="X9" s="16">
        <f t="shared" si="5"/>
        <v>2961.4247755102042</v>
      </c>
      <c r="Y9" s="184">
        <f>AVERAGE(X9:X11)</f>
        <v>3218.4165685069365</v>
      </c>
      <c r="AB9" s="43"/>
    </row>
    <row r="10" spans="2:28" x14ac:dyDescent="0.3">
      <c r="B10" s="45">
        <v>2</v>
      </c>
      <c r="C10" s="8" t="s">
        <v>10</v>
      </c>
      <c r="D10" s="8">
        <v>158</v>
      </c>
      <c r="E10" s="8">
        <v>84</v>
      </c>
      <c r="F10" s="8" t="s">
        <v>9</v>
      </c>
      <c r="G10" s="9">
        <f t="shared" si="6"/>
        <v>1.8809523809523809</v>
      </c>
      <c r="H10" s="179"/>
      <c r="I10" s="10">
        <f t="shared" si="7"/>
        <v>1088.8305597304397</v>
      </c>
      <c r="J10" s="182"/>
      <c r="K10" s="10">
        <f t="shared" si="8"/>
        <v>1727.4977857142858</v>
      </c>
      <c r="L10" s="185"/>
      <c r="O10" s="54">
        <v>3</v>
      </c>
      <c r="P10" s="8" t="s">
        <v>10</v>
      </c>
      <c r="Q10" s="8">
        <v>82</v>
      </c>
      <c r="R10" s="8">
        <v>41</v>
      </c>
      <c r="S10" s="8" t="s">
        <v>9</v>
      </c>
      <c r="T10" s="9">
        <f t="shared" si="3"/>
        <v>2</v>
      </c>
      <c r="U10" s="179"/>
      <c r="V10" s="10">
        <f t="shared" si="4"/>
        <v>565.08927783478521</v>
      </c>
      <c r="W10" s="182"/>
      <c r="X10" s="10">
        <f t="shared" si="5"/>
        <v>3539.2637560975613</v>
      </c>
      <c r="Y10" s="185"/>
      <c r="AB10" s="43"/>
    </row>
    <row r="11" spans="2:28" ht="16.2" thickBot="1" x14ac:dyDescent="0.35">
      <c r="B11" s="46">
        <v>2</v>
      </c>
      <c r="C11" s="11" t="s">
        <v>18</v>
      </c>
      <c r="D11" s="11">
        <v>98</v>
      </c>
      <c r="E11" s="11">
        <v>62</v>
      </c>
      <c r="F11" s="11" t="s">
        <v>9</v>
      </c>
      <c r="G11" s="12">
        <f t="shared" si="6"/>
        <v>1.5806451612903225</v>
      </c>
      <c r="H11" s="180"/>
      <c r="I11" s="13">
        <f t="shared" si="7"/>
        <v>675.35060033913351</v>
      </c>
      <c r="J11" s="183"/>
      <c r="K11" s="13">
        <f t="shared" si="8"/>
        <v>2340.4808709677422</v>
      </c>
      <c r="L11" s="186"/>
      <c r="O11" s="55">
        <v>3</v>
      </c>
      <c r="P11" s="11" t="s">
        <v>18</v>
      </c>
      <c r="Q11" s="11">
        <v>110</v>
      </c>
      <c r="R11" s="11">
        <v>46</v>
      </c>
      <c r="S11" s="11" t="s">
        <v>9</v>
      </c>
      <c r="T11" s="12">
        <f t="shared" si="3"/>
        <v>2.3913043478260869</v>
      </c>
      <c r="U11" s="180"/>
      <c r="V11" s="13">
        <f t="shared" si="4"/>
        <v>758.04659221739473</v>
      </c>
      <c r="W11" s="183"/>
      <c r="X11" s="13">
        <f t="shared" si="5"/>
        <v>3154.5611739130436</v>
      </c>
      <c r="Y11" s="186"/>
      <c r="AB11" s="43"/>
    </row>
    <row r="12" spans="2:28" x14ac:dyDescent="0.3">
      <c r="B12" s="44">
        <v>3</v>
      </c>
      <c r="C12" s="14" t="s">
        <v>8</v>
      </c>
      <c r="D12" s="14">
        <v>78</v>
      </c>
      <c r="E12" s="14">
        <v>54</v>
      </c>
      <c r="F12" s="14" t="s">
        <v>9</v>
      </c>
      <c r="G12" s="15">
        <f t="shared" si="6"/>
        <v>1.4444444444444444</v>
      </c>
      <c r="H12" s="178">
        <f>AVERAGE(G12:G14)</f>
        <v>1.6088994797993958</v>
      </c>
      <c r="I12" s="16">
        <f t="shared" si="7"/>
        <v>537.52394720869813</v>
      </c>
      <c r="J12" s="181">
        <f>AVERAGE(I12:I14)</f>
        <v>737.37259424782951</v>
      </c>
      <c r="K12" s="16">
        <f t="shared" si="8"/>
        <v>2687.2187777777781</v>
      </c>
      <c r="L12" s="184">
        <f>AVERAGE(K12:K14)</f>
        <v>2319.5813335513817</v>
      </c>
      <c r="O12" s="53">
        <v>4</v>
      </c>
      <c r="P12" s="14" t="s">
        <v>8</v>
      </c>
      <c r="Q12" s="14">
        <v>187</v>
      </c>
      <c r="R12" s="14">
        <v>85</v>
      </c>
      <c r="S12" s="14" t="s">
        <v>9</v>
      </c>
      <c r="T12" s="15">
        <f t="shared" si="3"/>
        <v>2.2000000000000002</v>
      </c>
      <c r="U12" s="178">
        <f>AVERAGE(T12:T14)</f>
        <v>2.1387978142076505</v>
      </c>
      <c r="V12" s="16">
        <f t="shared" si="4"/>
        <v>1288.679206769571</v>
      </c>
      <c r="W12" s="181">
        <f>AVERAGE(V12:V14)</f>
        <v>1040.5912311347872</v>
      </c>
      <c r="X12" s="16">
        <f t="shared" si="5"/>
        <v>1707.1742823529414</v>
      </c>
      <c r="Y12" s="184">
        <f>AVERAGE(X12:X14)</f>
        <v>2106.160789704028</v>
      </c>
      <c r="AB12" s="43"/>
    </row>
    <row r="13" spans="2:28" x14ac:dyDescent="0.3">
      <c r="B13" s="45">
        <v>3</v>
      </c>
      <c r="C13" s="8" t="s">
        <v>10</v>
      </c>
      <c r="D13" s="8">
        <v>83</v>
      </c>
      <c r="E13" s="8">
        <v>58</v>
      </c>
      <c r="F13" s="8" t="s">
        <v>9</v>
      </c>
      <c r="G13" s="9">
        <f t="shared" si="6"/>
        <v>1.4310344827586208</v>
      </c>
      <c r="H13" s="179"/>
      <c r="I13" s="10">
        <f t="shared" si="7"/>
        <v>571.98061049130695</v>
      </c>
      <c r="J13" s="182"/>
      <c r="K13" s="10">
        <f t="shared" si="8"/>
        <v>2501.8933448275866</v>
      </c>
      <c r="L13" s="185"/>
      <c r="O13" s="54">
        <v>4</v>
      </c>
      <c r="P13" s="8" t="s">
        <v>10</v>
      </c>
      <c r="Q13" s="8">
        <v>123</v>
      </c>
      <c r="R13" s="8">
        <v>61</v>
      </c>
      <c r="S13" s="8" t="s">
        <v>9</v>
      </c>
      <c r="T13" s="9">
        <f t="shared" si="3"/>
        <v>2.0163934426229506</v>
      </c>
      <c r="U13" s="179"/>
      <c r="V13" s="10">
        <f t="shared" si="4"/>
        <v>847.6339167521777</v>
      </c>
      <c r="W13" s="182"/>
      <c r="X13" s="10">
        <f t="shared" si="5"/>
        <v>2378.8494098360657</v>
      </c>
      <c r="Y13" s="185"/>
      <c r="AB13" s="43"/>
    </row>
    <row r="14" spans="2:28" ht="16.2" thickBot="1" x14ac:dyDescent="0.35">
      <c r="B14" s="46">
        <v>3</v>
      </c>
      <c r="C14" s="11" t="s">
        <v>18</v>
      </c>
      <c r="D14" s="11">
        <v>160</v>
      </c>
      <c r="E14" s="11">
        <v>82</v>
      </c>
      <c r="F14" s="11" t="s">
        <v>9</v>
      </c>
      <c r="G14" s="12">
        <f t="shared" si="6"/>
        <v>1.9512195121951219</v>
      </c>
      <c r="H14" s="180"/>
      <c r="I14" s="13">
        <f t="shared" si="7"/>
        <v>1102.6132250434832</v>
      </c>
      <c r="J14" s="183"/>
      <c r="K14" s="13">
        <f t="shared" si="8"/>
        <v>1769.6318780487807</v>
      </c>
      <c r="L14" s="186"/>
      <c r="O14" s="55">
        <v>4</v>
      </c>
      <c r="P14" s="11" t="s">
        <v>18</v>
      </c>
      <c r="Q14" s="11">
        <v>143</v>
      </c>
      <c r="R14" s="11">
        <v>65</v>
      </c>
      <c r="S14" s="11" t="s">
        <v>9</v>
      </c>
      <c r="T14" s="12">
        <f t="shared" si="3"/>
        <v>2.2000000000000002</v>
      </c>
      <c r="U14" s="180"/>
      <c r="V14" s="13">
        <f t="shared" si="4"/>
        <v>985.46056988261319</v>
      </c>
      <c r="W14" s="183"/>
      <c r="X14" s="13">
        <f t="shared" si="5"/>
        <v>2232.4586769230773</v>
      </c>
      <c r="Y14" s="186"/>
    </row>
    <row r="15" spans="2:28" x14ac:dyDescent="0.3">
      <c r="B15" s="44">
        <v>4</v>
      </c>
      <c r="C15" s="14" t="s">
        <v>8</v>
      </c>
      <c r="D15" s="14">
        <v>92</v>
      </c>
      <c r="E15" s="14">
        <v>65</v>
      </c>
      <c r="F15" s="14" t="s">
        <v>9</v>
      </c>
      <c r="G15" s="15">
        <f t="shared" si="6"/>
        <v>1.4153846153846155</v>
      </c>
      <c r="H15" s="178">
        <f>AVERAGE(G15:G17)</f>
        <v>1.5092595168544536</v>
      </c>
      <c r="I15" s="16">
        <f t="shared" si="7"/>
        <v>634.00260440000284</v>
      </c>
      <c r="J15" s="181">
        <f>AVERAGE(I15:I17)</f>
        <v>820.06858612609074</v>
      </c>
      <c r="K15" s="16">
        <f t="shared" si="8"/>
        <v>2232.4586769230773</v>
      </c>
      <c r="L15" s="184">
        <f>AVERAGE(K15:K17)</f>
        <v>1887.9683687300046</v>
      </c>
      <c r="O15" s="53">
        <v>5</v>
      </c>
      <c r="P15" s="14" t="s">
        <v>8</v>
      </c>
      <c r="Q15" s="14">
        <v>133</v>
      </c>
      <c r="R15" s="14">
        <v>51</v>
      </c>
      <c r="S15" s="14" t="s">
        <v>9</v>
      </c>
      <c r="T15" s="15">
        <f t="shared" si="3"/>
        <v>2.607843137254902</v>
      </c>
      <c r="U15" s="178">
        <f>AVERAGE(T15:T17)</f>
        <v>2.4765007841189135</v>
      </c>
      <c r="V15" s="16">
        <f t="shared" si="4"/>
        <v>916.54724331739544</v>
      </c>
      <c r="W15" s="181">
        <f>AVERAGE(V15:V17)</f>
        <v>815.47436435507609</v>
      </c>
      <c r="X15" s="16">
        <f t="shared" si="5"/>
        <v>2845.2904705882356</v>
      </c>
      <c r="Y15" s="184">
        <f>AVERAGE(X15:X17)</f>
        <v>3207.1356571111305</v>
      </c>
    </row>
    <row r="16" spans="2:28" x14ac:dyDescent="0.3">
      <c r="B16" s="45">
        <v>4</v>
      </c>
      <c r="C16" s="8" t="s">
        <v>10</v>
      </c>
      <c r="D16" s="8">
        <v>145</v>
      </c>
      <c r="E16" s="8">
        <v>91</v>
      </c>
      <c r="F16" s="8" t="s">
        <v>9</v>
      </c>
      <c r="G16" s="9">
        <f t="shared" si="6"/>
        <v>1.5934065934065933</v>
      </c>
      <c r="H16" s="179"/>
      <c r="I16" s="10">
        <f t="shared" si="7"/>
        <v>999.24323519565667</v>
      </c>
      <c r="J16" s="182"/>
      <c r="K16" s="10">
        <f t="shared" si="8"/>
        <v>1594.6133406593408</v>
      </c>
      <c r="L16" s="185"/>
      <c r="O16" s="54">
        <v>5</v>
      </c>
      <c r="P16" s="8" t="s">
        <v>10</v>
      </c>
      <c r="Q16" s="8">
        <v>137</v>
      </c>
      <c r="R16" s="8">
        <v>61</v>
      </c>
      <c r="S16" s="8" t="s">
        <v>9</v>
      </c>
      <c r="T16" s="9">
        <f t="shared" si="3"/>
        <v>2.2459016393442623</v>
      </c>
      <c r="U16" s="179"/>
      <c r="V16" s="10">
        <f t="shared" si="4"/>
        <v>944.11257394348252</v>
      </c>
      <c r="W16" s="182"/>
      <c r="X16" s="10">
        <f t="shared" si="5"/>
        <v>2378.8494098360657</v>
      </c>
      <c r="Y16" s="185"/>
    </row>
    <row r="17" spans="2:25" ht="16.2" thickBot="1" x14ac:dyDescent="0.35">
      <c r="B17" s="46">
        <v>4</v>
      </c>
      <c r="C17" s="11" t="s">
        <v>18</v>
      </c>
      <c r="D17" s="11">
        <v>120</v>
      </c>
      <c r="E17" s="11">
        <v>79</v>
      </c>
      <c r="F17" s="11" t="s">
        <v>9</v>
      </c>
      <c r="G17" s="12">
        <f t="shared" si="6"/>
        <v>1.518987341772152</v>
      </c>
      <c r="H17" s="180"/>
      <c r="I17" s="13">
        <f t="shared" si="7"/>
        <v>826.95991878261248</v>
      </c>
      <c r="J17" s="183"/>
      <c r="K17" s="13">
        <f t="shared" si="8"/>
        <v>1836.8330886075951</v>
      </c>
      <c r="L17" s="186"/>
      <c r="O17" s="55">
        <v>5</v>
      </c>
      <c r="P17" s="11" t="s">
        <v>18</v>
      </c>
      <c r="Q17" s="11">
        <v>85</v>
      </c>
      <c r="R17" s="11">
        <v>33</v>
      </c>
      <c r="S17" s="11" t="s">
        <v>9</v>
      </c>
      <c r="T17" s="12">
        <f t="shared" si="3"/>
        <v>2.5757575757575757</v>
      </c>
      <c r="U17" s="180"/>
      <c r="V17" s="13">
        <f t="shared" si="4"/>
        <v>585.76327580435043</v>
      </c>
      <c r="W17" s="183"/>
      <c r="X17" s="13">
        <f t="shared" si="5"/>
        <v>4397.2670909090912</v>
      </c>
      <c r="Y17" s="186"/>
    </row>
    <row r="18" spans="2:25" x14ac:dyDescent="0.3">
      <c r="B18" s="44">
        <v>5</v>
      </c>
      <c r="C18" s="14" t="s">
        <v>8</v>
      </c>
      <c r="D18" s="14">
        <v>112</v>
      </c>
      <c r="E18" s="14">
        <v>66</v>
      </c>
      <c r="F18" s="14" t="s">
        <v>9</v>
      </c>
      <c r="G18" s="15">
        <f t="shared" si="6"/>
        <v>1.696969696969697</v>
      </c>
      <c r="H18" s="178">
        <f>AVERAGE(G18:G20)</f>
        <v>1.7626262626262628</v>
      </c>
      <c r="I18" s="16">
        <f t="shared" si="7"/>
        <v>771.82925753043833</v>
      </c>
      <c r="J18" s="181">
        <f>AVERAGE(I18:I20)</f>
        <v>937.22124128696078</v>
      </c>
      <c r="K18" s="16">
        <f t="shared" si="8"/>
        <v>2198.6335454545456</v>
      </c>
      <c r="L18" s="184">
        <f>AVERAGE(K18:K20)</f>
        <v>1910.717247835498</v>
      </c>
      <c r="O18" s="53">
        <v>7</v>
      </c>
      <c r="P18" s="14" t="s">
        <v>8</v>
      </c>
      <c r="Q18" s="14">
        <v>90</v>
      </c>
      <c r="R18" s="14">
        <v>42</v>
      </c>
      <c r="S18" s="14" t="s">
        <v>9</v>
      </c>
      <c r="T18" s="15">
        <f t="shared" si="3"/>
        <v>2.1428571428571428</v>
      </c>
      <c r="U18" s="178">
        <f>AVERAGE(T18:T20)</f>
        <v>2.3959819032282801</v>
      </c>
      <c r="V18" s="16">
        <f t="shared" si="4"/>
        <v>620.21993908695936</v>
      </c>
      <c r="W18" s="181">
        <f>AVERAGE(V18:V20)</f>
        <v>498.47306215507479</v>
      </c>
      <c r="X18" s="16">
        <f t="shared" si="5"/>
        <v>3454.9955714285716</v>
      </c>
      <c r="Y18" s="184">
        <f>AVERAGE(X18:X20)</f>
        <v>5046.185158270072</v>
      </c>
    </row>
    <row r="19" spans="2:25" x14ac:dyDescent="0.3">
      <c r="B19" s="45">
        <v>5</v>
      </c>
      <c r="C19" s="8" t="s">
        <v>10</v>
      </c>
      <c r="D19" s="8">
        <v>156</v>
      </c>
      <c r="E19" s="8">
        <v>88</v>
      </c>
      <c r="F19" s="8" t="s">
        <v>9</v>
      </c>
      <c r="G19" s="9">
        <f t="shared" si="6"/>
        <v>1.7727272727272727</v>
      </c>
      <c r="H19" s="179"/>
      <c r="I19" s="10">
        <f t="shared" si="7"/>
        <v>1075.0478944173963</v>
      </c>
      <c r="J19" s="182"/>
      <c r="K19" s="10">
        <f t="shared" si="8"/>
        <v>1648.9751590909093</v>
      </c>
      <c r="L19" s="185"/>
      <c r="O19" s="54">
        <v>7</v>
      </c>
      <c r="P19" s="8" t="s">
        <v>10</v>
      </c>
      <c r="Q19" s="8">
        <v>74</v>
      </c>
      <c r="R19" s="8">
        <v>27</v>
      </c>
      <c r="S19" s="8" t="s">
        <v>9</v>
      </c>
      <c r="T19" s="9">
        <f t="shared" si="3"/>
        <v>2.7407407407407409</v>
      </c>
      <c r="U19" s="179"/>
      <c r="V19" s="10">
        <f t="shared" si="4"/>
        <v>509.958616582611</v>
      </c>
      <c r="W19" s="182"/>
      <c r="X19" s="10">
        <f t="shared" si="5"/>
        <v>5374.4375555555562</v>
      </c>
      <c r="Y19" s="185"/>
    </row>
    <row r="20" spans="2:25" ht="16.2" thickBot="1" x14ac:dyDescent="0.35">
      <c r="B20" s="46">
        <v>5</v>
      </c>
      <c r="C20" s="11" t="s">
        <v>18</v>
      </c>
      <c r="D20" s="11">
        <v>140</v>
      </c>
      <c r="E20" s="11">
        <v>77</v>
      </c>
      <c r="F20" s="11" t="s">
        <v>9</v>
      </c>
      <c r="G20" s="12">
        <f t="shared" si="6"/>
        <v>1.8181818181818181</v>
      </c>
      <c r="H20" s="180"/>
      <c r="I20" s="13">
        <f t="shared" si="7"/>
        <v>964.78657191304785</v>
      </c>
      <c r="J20" s="183"/>
      <c r="K20" s="13">
        <f t="shared" si="8"/>
        <v>1884.5430389610392</v>
      </c>
      <c r="L20" s="186"/>
      <c r="O20" s="55">
        <v>7</v>
      </c>
      <c r="P20" s="11" t="s">
        <v>18</v>
      </c>
      <c r="Q20" s="11">
        <v>53</v>
      </c>
      <c r="R20" s="11">
        <v>23</v>
      </c>
      <c r="S20" s="11" t="s">
        <v>9</v>
      </c>
      <c r="T20" s="12">
        <f t="shared" si="3"/>
        <v>2.3043478260869565</v>
      </c>
      <c r="U20" s="180"/>
      <c r="V20" s="13">
        <f t="shared" si="4"/>
        <v>365.24063079565383</v>
      </c>
      <c r="W20" s="183"/>
      <c r="X20" s="13">
        <f t="shared" si="5"/>
        <v>6309.1223478260872</v>
      </c>
      <c r="Y20" s="186"/>
    </row>
    <row r="21" spans="2:25" x14ac:dyDescent="0.3">
      <c r="B21" s="44">
        <v>6</v>
      </c>
      <c r="C21" s="14" t="s">
        <v>8</v>
      </c>
      <c r="D21" s="14">
        <v>114</v>
      </c>
      <c r="E21" s="14">
        <v>82</v>
      </c>
      <c r="F21" s="14" t="s">
        <v>9</v>
      </c>
      <c r="G21" s="15">
        <f t="shared" ref="G21:G23" si="9">D21/E21</f>
        <v>1.3902439024390243</v>
      </c>
      <c r="H21" s="178">
        <f>AVERAGE(G21:G23)</f>
        <v>1.670820323694888</v>
      </c>
      <c r="I21" s="16">
        <f t="shared" ref="I21:I23" si="10">D21/0.145109814</f>
        <v>785.61192284348181</v>
      </c>
      <c r="J21" s="181">
        <f>AVERAGE(I21:I23)</f>
        <v>1033.6998984782656</v>
      </c>
      <c r="K21" s="16">
        <f t="shared" ref="K21:K23" si="11">145109.814/E21</f>
        <v>1769.6318780487807</v>
      </c>
      <c r="L21" s="184">
        <f>AVERAGE(K21:K23)</f>
        <v>1633.1064749649306</v>
      </c>
      <c r="O21" s="40"/>
      <c r="P21" s="14"/>
      <c r="Q21" s="14"/>
      <c r="R21" s="14"/>
      <c r="S21" s="14"/>
      <c r="T21" s="15"/>
      <c r="U21" s="178"/>
      <c r="V21" s="16"/>
      <c r="W21" s="181"/>
      <c r="X21" s="16"/>
      <c r="Y21" s="184"/>
    </row>
    <row r="22" spans="2:25" x14ac:dyDescent="0.3">
      <c r="B22" s="45">
        <v>6</v>
      </c>
      <c r="C22" s="8" t="s">
        <v>10</v>
      </c>
      <c r="D22" s="8">
        <v>167</v>
      </c>
      <c r="E22" s="8">
        <v>88</v>
      </c>
      <c r="F22" s="8" t="s">
        <v>9</v>
      </c>
      <c r="G22" s="9">
        <f t="shared" si="9"/>
        <v>1.8977272727272727</v>
      </c>
      <c r="H22" s="179"/>
      <c r="I22" s="10">
        <f t="shared" si="10"/>
        <v>1150.8525536391357</v>
      </c>
      <c r="J22" s="182"/>
      <c r="K22" s="10">
        <f t="shared" si="11"/>
        <v>1648.9751590909093</v>
      </c>
      <c r="L22" s="185"/>
      <c r="O22" s="41"/>
      <c r="P22" s="8"/>
      <c r="Q22" s="8"/>
      <c r="R22" s="8"/>
      <c r="S22" s="8"/>
      <c r="T22" s="9"/>
      <c r="U22" s="179"/>
      <c r="V22" s="10"/>
      <c r="W22" s="182"/>
      <c r="X22" s="10"/>
      <c r="Y22" s="185"/>
    </row>
    <row r="23" spans="2:25" ht="16.2" thickBot="1" x14ac:dyDescent="0.35">
      <c r="B23" s="46">
        <v>6</v>
      </c>
      <c r="C23" s="11" t="s">
        <v>18</v>
      </c>
      <c r="D23" s="11">
        <v>169</v>
      </c>
      <c r="E23" s="11">
        <v>98</v>
      </c>
      <c r="F23" s="11" t="s">
        <v>9</v>
      </c>
      <c r="G23" s="12">
        <f t="shared" si="9"/>
        <v>1.7244897959183674</v>
      </c>
      <c r="H23" s="180"/>
      <c r="I23" s="13">
        <f t="shared" si="10"/>
        <v>1164.6352189521792</v>
      </c>
      <c r="J23" s="183"/>
      <c r="K23" s="13">
        <f t="shared" si="11"/>
        <v>1480.7123877551021</v>
      </c>
      <c r="L23" s="186"/>
      <c r="O23" s="39"/>
      <c r="P23" s="11"/>
      <c r="Q23" s="11"/>
      <c r="R23" s="11"/>
      <c r="S23" s="11"/>
      <c r="T23" s="12"/>
      <c r="U23" s="180"/>
      <c r="V23" s="13"/>
      <c r="W23" s="183"/>
      <c r="X23" s="13"/>
      <c r="Y23" s="186"/>
    </row>
    <row r="30" spans="2:25" x14ac:dyDescent="0.3">
      <c r="X30" t="s">
        <v>79</v>
      </c>
    </row>
  </sheetData>
  <mergeCells count="36">
    <mergeCell ref="U12:U14"/>
    <mergeCell ref="W12:W14"/>
    <mergeCell ref="Y12:Y14"/>
    <mergeCell ref="U15:U17"/>
    <mergeCell ref="W15:W17"/>
    <mergeCell ref="Y15:Y17"/>
    <mergeCell ref="U18:U20"/>
    <mergeCell ref="W18:W20"/>
    <mergeCell ref="Y18:Y20"/>
    <mergeCell ref="U21:U23"/>
    <mergeCell ref="W21:W23"/>
    <mergeCell ref="Y21:Y23"/>
    <mergeCell ref="H6:H8"/>
    <mergeCell ref="J6:J8"/>
    <mergeCell ref="L6:L8"/>
    <mergeCell ref="H9:H11"/>
    <mergeCell ref="J9:J11"/>
    <mergeCell ref="L9:L11"/>
    <mergeCell ref="U6:U8"/>
    <mergeCell ref="W6:W8"/>
    <mergeCell ref="Y6:Y8"/>
    <mergeCell ref="U9:U11"/>
    <mergeCell ref="W9:W11"/>
    <mergeCell ref="Y9:Y11"/>
    <mergeCell ref="H21:H23"/>
    <mergeCell ref="J21:J23"/>
    <mergeCell ref="L21:L23"/>
    <mergeCell ref="H12:H14"/>
    <mergeCell ref="J12:J14"/>
    <mergeCell ref="L12:L14"/>
    <mergeCell ref="H15:H17"/>
    <mergeCell ref="J15:J17"/>
    <mergeCell ref="L15:L17"/>
    <mergeCell ref="H18:H20"/>
    <mergeCell ref="J18:J20"/>
    <mergeCell ref="L18:L2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L14"/>
  <sheetViews>
    <sheetView zoomScaleNormal="70" workbookViewId="0">
      <selection activeCell="F28" sqref="F28"/>
    </sheetView>
  </sheetViews>
  <sheetFormatPr defaultColWidth="11" defaultRowHeight="15.6" x14ac:dyDescent="0.3"/>
  <cols>
    <col min="2" max="2" width="7.69921875" customWidth="1"/>
    <col min="7" max="7" width="8" customWidth="1"/>
  </cols>
  <sheetData>
    <row r="1" spans="1:12" ht="24.6" x14ac:dyDescent="0.3">
      <c r="A1" s="34" t="s">
        <v>15</v>
      </c>
    </row>
    <row r="3" spans="1:12" ht="16.2" thickBot="1" x14ac:dyDescent="0.35">
      <c r="B3" s="47" t="s">
        <v>17</v>
      </c>
      <c r="G3" s="51" t="s">
        <v>19</v>
      </c>
    </row>
    <row r="4" spans="1:12" x14ac:dyDescent="0.3">
      <c r="B4" s="18" t="s">
        <v>0</v>
      </c>
      <c r="C4" s="19" t="s">
        <v>5</v>
      </c>
      <c r="D4" s="20" t="s">
        <v>7</v>
      </c>
      <c r="E4" s="20" t="s">
        <v>11</v>
      </c>
      <c r="G4" s="67" t="s">
        <v>0</v>
      </c>
      <c r="H4" s="68" t="s">
        <v>5</v>
      </c>
      <c r="I4" s="69" t="s">
        <v>7</v>
      </c>
      <c r="J4" s="69" t="s">
        <v>11</v>
      </c>
      <c r="L4" s="71" t="s">
        <v>46</v>
      </c>
    </row>
    <row r="5" spans="1:12" x14ac:dyDescent="0.3">
      <c r="B5" s="48">
        <v>1</v>
      </c>
      <c r="C5" s="21">
        <f>Global_Raw!H6</f>
        <v>1.6862165102679179</v>
      </c>
      <c r="D5" s="21">
        <f>Global_Raw!J6</f>
        <v>1056.6710073333381</v>
      </c>
      <c r="E5" s="30">
        <f>Global_Raw!L6</f>
        <v>1634.6528993736699</v>
      </c>
      <c r="G5" s="52">
        <v>2</v>
      </c>
      <c r="H5" s="22">
        <f>Global_Raw!U6</f>
        <v>1.5648930180180181</v>
      </c>
      <c r="I5" s="22">
        <f>Global_Raw!W6</f>
        <v>758.04659221739473</v>
      </c>
      <c r="J5" s="31">
        <f>Global_Raw!Y6</f>
        <v>2081.2327865052553</v>
      </c>
      <c r="L5" s="86" t="s">
        <v>48</v>
      </c>
    </row>
    <row r="6" spans="1:12" x14ac:dyDescent="0.3">
      <c r="B6" s="49">
        <v>2</v>
      </c>
      <c r="C6" s="22">
        <f>Global_Raw!H9</f>
        <v>1.7913658474142344</v>
      </c>
      <c r="D6" s="21">
        <f>Global_Raw!J9</f>
        <v>939.51835217246798</v>
      </c>
      <c r="E6" s="30">
        <f>Global_Raw!L9</f>
        <v>1960.6171105606761</v>
      </c>
      <c r="G6" s="52">
        <v>3</v>
      </c>
      <c r="H6" s="22">
        <f>Global_Raw!U9</f>
        <v>2.2120674356699199</v>
      </c>
      <c r="I6" s="22">
        <f>Global_Raw!W9</f>
        <v>693.72748742319163</v>
      </c>
      <c r="J6" s="31">
        <f>Global_Raw!Y9</f>
        <v>3218.4165685069365</v>
      </c>
      <c r="L6" s="86" t="s">
        <v>47</v>
      </c>
    </row>
    <row r="7" spans="1:12" x14ac:dyDescent="0.3">
      <c r="B7" s="49">
        <v>3</v>
      </c>
      <c r="C7" s="22">
        <f>Global_Raw!H12</f>
        <v>1.6088994797993958</v>
      </c>
      <c r="D7" s="21">
        <f>Global_Raw!J12</f>
        <v>737.37259424782951</v>
      </c>
      <c r="E7" s="30">
        <f>Global_Raw!L12</f>
        <v>2319.5813335513817</v>
      </c>
      <c r="G7" s="52">
        <v>4</v>
      </c>
      <c r="H7" s="22">
        <f>Global_Raw!U12</f>
        <v>2.1387978142076505</v>
      </c>
      <c r="I7" s="22">
        <f>Global_Raw!W12</f>
        <v>1040.5912311347872</v>
      </c>
      <c r="J7" s="31">
        <f>Global_Raw!Y12</f>
        <v>2106.160789704028</v>
      </c>
    </row>
    <row r="8" spans="1:12" x14ac:dyDescent="0.3">
      <c r="B8" s="49">
        <v>4</v>
      </c>
      <c r="C8" s="22">
        <f>Global_Raw!H15</f>
        <v>1.5092595168544536</v>
      </c>
      <c r="D8" s="21">
        <f>Global_Raw!J15</f>
        <v>820.06858612609074</v>
      </c>
      <c r="E8" s="30">
        <f>Global_Raw!L15</f>
        <v>1887.9683687300046</v>
      </c>
      <c r="G8" s="52">
        <v>5</v>
      </c>
      <c r="H8" s="22">
        <f>Global_Raw!U15</f>
        <v>2.4765007841189135</v>
      </c>
      <c r="I8" s="22">
        <f>Global_Raw!W15</f>
        <v>815.47436435507609</v>
      </c>
      <c r="J8" s="31">
        <f>Global_Raw!Y15</f>
        <v>3207.1356571111305</v>
      </c>
    </row>
    <row r="9" spans="1:12" x14ac:dyDescent="0.3">
      <c r="B9" s="49">
        <v>5</v>
      </c>
      <c r="C9" s="22">
        <f>Global_Raw!H18</f>
        <v>1.7626262626262628</v>
      </c>
      <c r="D9" s="21">
        <f>Global_Raw!J18</f>
        <v>937.22124128696078</v>
      </c>
      <c r="E9" s="30">
        <f>Global_Raw!L18</f>
        <v>1910.717247835498</v>
      </c>
      <c r="G9" s="52">
        <v>7</v>
      </c>
      <c r="H9" s="22">
        <f>Global_Raw!U18</f>
        <v>2.3959819032282801</v>
      </c>
      <c r="I9" s="22">
        <f>Global_Raw!W18</f>
        <v>498.47306215507479</v>
      </c>
      <c r="J9" s="31">
        <f>Global_Raw!Y18</f>
        <v>5046.185158270072</v>
      </c>
    </row>
    <row r="10" spans="1:12" x14ac:dyDescent="0.3">
      <c r="B10" s="50">
        <v>6</v>
      </c>
      <c r="C10" s="22">
        <f>Global_Raw!H21</f>
        <v>1.670820323694888</v>
      </c>
      <c r="D10" s="22">
        <f>Global_Raw!J21</f>
        <v>1033.6998984782656</v>
      </c>
      <c r="E10" s="31">
        <f>Global_Raw!L21</f>
        <v>1633.1064749649306</v>
      </c>
      <c r="G10" s="42"/>
      <c r="H10" s="22"/>
      <c r="I10" s="22"/>
      <c r="J10" s="31"/>
    </row>
    <row r="11" spans="1:12" ht="16.2" thickBot="1" x14ac:dyDescent="0.35">
      <c r="B11" s="32"/>
      <c r="C11" s="23"/>
      <c r="D11" s="23"/>
      <c r="E11" s="33"/>
      <c r="G11" s="32"/>
      <c r="H11" s="23"/>
      <c r="I11" s="23"/>
      <c r="J11" s="33"/>
    </row>
    <row r="12" spans="1:12" x14ac:dyDescent="0.3">
      <c r="B12" s="35" t="s">
        <v>12</v>
      </c>
      <c r="C12" s="36">
        <f>AVERAGE(C5:C11)</f>
        <v>1.6715313234428588</v>
      </c>
      <c r="D12" s="36">
        <f>AVERAGE(D5:D11)</f>
        <v>920.75861327415896</v>
      </c>
      <c r="E12" s="37">
        <f>AVERAGE(E5:E11)</f>
        <v>1891.1072391693604</v>
      </c>
      <c r="F12" s="38"/>
      <c r="G12" s="35" t="s">
        <v>12</v>
      </c>
      <c r="H12" s="36">
        <f>AVERAGE(H5:H11)</f>
        <v>2.1576481910485565</v>
      </c>
      <c r="I12" s="36">
        <f>AVERAGE(I5:I11)</f>
        <v>761.2625474571048</v>
      </c>
      <c r="J12" s="37">
        <f>AVERAGE(J5:J11)</f>
        <v>3131.8261920194846</v>
      </c>
    </row>
    <row r="13" spans="1:12" x14ac:dyDescent="0.3">
      <c r="B13" s="24" t="s">
        <v>13</v>
      </c>
      <c r="C13" s="25">
        <f>STDEVA(C5:C11)</f>
        <v>0.10308215011790038</v>
      </c>
      <c r="D13" s="25">
        <f>STDEVA(D5:D11)</f>
        <v>122.97948790629809</v>
      </c>
      <c r="E13" s="26">
        <f>STDEVA(E5:E11)</f>
        <v>253.43610613129485</v>
      </c>
      <c r="G13" s="24" t="s">
        <v>13</v>
      </c>
      <c r="H13" s="25">
        <f>STDEVA(H5:H11)</f>
        <v>0.35817084628558316</v>
      </c>
      <c r="I13" s="25">
        <f>STDEVA(I5:I11)</f>
        <v>196.59162933838286</v>
      </c>
      <c r="J13" s="26">
        <f>STDEVA(J5:J11)</f>
        <v>1207.6501647531829</v>
      </c>
    </row>
    <row r="14" spans="1:12" ht="16.2" thickBot="1" x14ac:dyDescent="0.35">
      <c r="B14" s="27" t="s">
        <v>14</v>
      </c>
      <c r="C14" s="28">
        <f>C13/SQRT(COUNT(C5:C11))</f>
        <v>4.2083111562972127E-2</v>
      </c>
      <c r="D14" s="28">
        <f>D13/SQRT(COUNT(D5:D11))</f>
        <v>50.206165699867519</v>
      </c>
      <c r="E14" s="29">
        <f>E13/SQRT(COUNT(E5:E11))</f>
        <v>103.46485706991929</v>
      </c>
      <c r="G14" s="27" t="s">
        <v>14</v>
      </c>
      <c r="H14" s="28">
        <f>H13/SQRT(COUNT(H5:H11))</f>
        <v>0.1601788719706384</v>
      </c>
      <c r="I14" s="28">
        <f>I13/SQRT(COUNT(I5:I11))</f>
        <v>87.918449401613216</v>
      </c>
      <c r="J14" s="29">
        <f>J13/SQRT(COUNT(J5:J11))</f>
        <v>540.07757228538753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W2480"/>
  <sheetViews>
    <sheetView zoomScale="40" zoomScaleNormal="40" workbookViewId="0">
      <selection activeCell="AD7" sqref="AD7"/>
    </sheetView>
  </sheetViews>
  <sheetFormatPr defaultColWidth="10.796875" defaultRowHeight="15.6" x14ac:dyDescent="0.3"/>
  <cols>
    <col min="1" max="34" width="10.796875" style="6"/>
    <col min="35" max="36" width="11.19921875"/>
    <col min="37" max="37" width="10.796875" style="6"/>
    <col min="38" max="39" width="11.19921875"/>
    <col min="40" max="40" width="10.796875" style="6"/>
    <col min="41" max="42" width="10.796875" style="165"/>
    <col min="43" max="47" width="10.796875" style="6"/>
    <col min="48" max="49" width="10.796875" style="165"/>
    <col min="50" max="16384" width="10.796875" style="6"/>
  </cols>
  <sheetData>
    <row r="1" spans="1:49" ht="21.6" thickBot="1" x14ac:dyDescent="0.45">
      <c r="A1" s="191">
        <v>1</v>
      </c>
      <c r="B1" s="192"/>
      <c r="C1" s="193"/>
      <c r="D1" s="191">
        <v>2</v>
      </c>
      <c r="E1" s="192"/>
      <c r="F1" s="193"/>
      <c r="G1" s="191">
        <v>3</v>
      </c>
      <c r="H1" s="192"/>
      <c r="I1" s="193"/>
      <c r="J1" s="191">
        <v>4</v>
      </c>
      <c r="K1" s="192"/>
      <c r="L1" s="193"/>
      <c r="M1" s="191">
        <v>5</v>
      </c>
      <c r="N1" s="192"/>
      <c r="O1" s="193"/>
      <c r="P1" s="187">
        <v>2</v>
      </c>
      <c r="Q1" s="188"/>
      <c r="R1" s="189"/>
      <c r="S1" s="187">
        <v>4</v>
      </c>
      <c r="T1" s="188"/>
      <c r="U1" s="189"/>
      <c r="V1" s="187">
        <v>5</v>
      </c>
      <c r="W1" s="188"/>
      <c r="X1" s="189"/>
      <c r="Y1" s="187">
        <v>6</v>
      </c>
      <c r="Z1" s="188"/>
      <c r="AA1" s="189"/>
      <c r="AB1" s="187">
        <v>7</v>
      </c>
      <c r="AC1" s="188"/>
      <c r="AD1" s="189"/>
      <c r="AF1" s="115" t="s">
        <v>17</v>
      </c>
      <c r="AG1" s="116" t="s">
        <v>76</v>
      </c>
      <c r="AO1" s="115" t="s">
        <v>17</v>
      </c>
      <c r="AP1" s="116" t="s">
        <v>76</v>
      </c>
      <c r="AV1" s="115" t="s">
        <v>17</v>
      </c>
      <c r="AW1" s="116" t="s">
        <v>76</v>
      </c>
    </row>
    <row r="2" spans="1:49" ht="16.2" thickBot="1" x14ac:dyDescent="0.35">
      <c r="A2" s="92" t="s">
        <v>75</v>
      </c>
      <c r="B2" s="93" t="s">
        <v>75</v>
      </c>
      <c r="C2" s="97" t="s">
        <v>75</v>
      </c>
      <c r="D2" s="92" t="s">
        <v>75</v>
      </c>
      <c r="E2" s="93" t="s">
        <v>75</v>
      </c>
      <c r="F2" s="97" t="s">
        <v>75</v>
      </c>
      <c r="G2" s="92" t="s">
        <v>75</v>
      </c>
      <c r="H2" s="93" t="s">
        <v>75</v>
      </c>
      <c r="I2" s="97" t="s">
        <v>75</v>
      </c>
      <c r="J2" s="92" t="s">
        <v>75</v>
      </c>
      <c r="K2" s="93" t="s">
        <v>75</v>
      </c>
      <c r="L2" s="97" t="s">
        <v>75</v>
      </c>
      <c r="M2" s="92" t="s">
        <v>75</v>
      </c>
      <c r="N2" s="93" t="s">
        <v>75</v>
      </c>
      <c r="O2" s="97" t="s">
        <v>75</v>
      </c>
      <c r="P2" s="92" t="s">
        <v>75</v>
      </c>
      <c r="Q2" s="93" t="s">
        <v>75</v>
      </c>
      <c r="R2" s="97" t="s">
        <v>75</v>
      </c>
      <c r="S2" s="92" t="s">
        <v>75</v>
      </c>
      <c r="T2" s="93" t="s">
        <v>75</v>
      </c>
      <c r="U2" s="97" t="s">
        <v>75</v>
      </c>
      <c r="V2" s="92" t="s">
        <v>75</v>
      </c>
      <c r="W2" s="93" t="s">
        <v>75</v>
      </c>
      <c r="X2" s="97" t="s">
        <v>75</v>
      </c>
      <c r="Y2" s="92" t="s">
        <v>75</v>
      </c>
      <c r="Z2" s="93" t="s">
        <v>75</v>
      </c>
      <c r="AA2" s="97" t="s">
        <v>75</v>
      </c>
      <c r="AB2" s="92" t="s">
        <v>75</v>
      </c>
      <c r="AC2" s="93" t="s">
        <v>75</v>
      </c>
      <c r="AD2" s="97" t="s">
        <v>75</v>
      </c>
      <c r="AO2" s="190" t="s">
        <v>99</v>
      </c>
      <c r="AP2" s="190"/>
      <c r="AV2" s="190" t="s">
        <v>100</v>
      </c>
      <c r="AW2" s="190"/>
    </row>
    <row r="3" spans="1:49" s="103" customFormat="1" ht="16.2" thickBot="1" x14ac:dyDescent="0.35">
      <c r="A3" s="100">
        <f>A6/SUM(A6,B6,C6)*100</f>
        <v>4.2654028436018958</v>
      </c>
      <c r="B3" s="101">
        <f>B6/SUM(A6,B6,C6)*100</f>
        <v>22.748815165876778</v>
      </c>
      <c r="C3" s="102">
        <f>C6/SUM(A6:C6)*100</f>
        <v>72.985781990521332</v>
      </c>
      <c r="D3" s="100">
        <f>D6/SUM(D6,E6,F6)*100</f>
        <v>2.2727272727272729</v>
      </c>
      <c r="E3" s="101">
        <f>E6/SUM(D6,E6,F6)*100</f>
        <v>16.233766233766232</v>
      </c>
      <c r="F3" s="102">
        <f>F6/SUM(D6:F6)*100</f>
        <v>81.493506493506501</v>
      </c>
      <c r="G3" s="100">
        <f>G6/SUM(G6,H6,I6)*100</f>
        <v>2.2556390977443606</v>
      </c>
      <c r="H3" s="101">
        <f>H6/SUM(G6,H6,I6)*100</f>
        <v>23.684210526315788</v>
      </c>
      <c r="I3" s="102">
        <f>I6/SUM(G6:I6)*100</f>
        <v>74.060150375939855</v>
      </c>
      <c r="J3" s="100">
        <f>J6/SUM(J6,K6,L6)*100</f>
        <v>3.2</v>
      </c>
      <c r="K3" s="101">
        <f>K6/SUM(J6,K6,L6)*100</f>
        <v>17.2</v>
      </c>
      <c r="L3" s="102">
        <f>L6/SUM(J6:L6)*100</f>
        <v>79.600000000000009</v>
      </c>
      <c r="M3" s="100" t="e">
        <f>M6/SUM(M6,N6,O6)*100</f>
        <v>#DIV/0!</v>
      </c>
      <c r="N3" s="101" t="e">
        <f>N6/SUM(M6,N6,O6)*100</f>
        <v>#DIV/0!</v>
      </c>
      <c r="O3" s="102" t="e">
        <f>O6/SUM(M6:O6)*100</f>
        <v>#DIV/0!</v>
      </c>
      <c r="P3" s="100">
        <f>P6/SUM(P6,Q6,R6)*100</f>
        <v>3.1111111111111112</v>
      </c>
      <c r="Q3" s="101">
        <f>Q6/SUM(P6,Q6,R6)*100</f>
        <v>28.444444444444443</v>
      </c>
      <c r="R3" s="102">
        <f>R6/SUM(P6:R6)*100</f>
        <v>68.444444444444443</v>
      </c>
      <c r="S3" s="100">
        <f>S6/SUM(S6,T6,U6)*100</f>
        <v>3.8834951456310676</v>
      </c>
      <c r="T3" s="101">
        <f>T6/SUM(S6,T6,U6)*100</f>
        <v>27.184466019417474</v>
      </c>
      <c r="U3" s="102">
        <f>U6/SUM(S6:U6)*100</f>
        <v>68.932038834951456</v>
      </c>
      <c r="V3" s="100" t="e">
        <f>V6/SUM(V6,W6,X6)*100</f>
        <v>#DIV/0!</v>
      </c>
      <c r="W3" s="101" t="e">
        <f>W6/SUM(V6,W6,X6)*100</f>
        <v>#DIV/0!</v>
      </c>
      <c r="X3" s="102" t="e">
        <f>X6/SUM(V6:X6)*100</f>
        <v>#DIV/0!</v>
      </c>
      <c r="Y3" s="100">
        <f>Y6/SUM(Y6,Z6,AA6)*100</f>
        <v>9.0909090909090917</v>
      </c>
      <c r="Z3" s="101">
        <f>Z6/SUM(Y6,Z6,AA6)*100</f>
        <v>29.946524064171122</v>
      </c>
      <c r="AA3" s="102">
        <f>AA6/SUM(Y6:AA6)*100</f>
        <v>60.962566844919785</v>
      </c>
      <c r="AB3" s="100">
        <f>AB6/SUM(AB6,AC6,AD6)*100</f>
        <v>2.4</v>
      </c>
      <c r="AC3" s="101">
        <f>AC6/SUM(AB6,AC6,AD6)*100</f>
        <v>24.8</v>
      </c>
      <c r="AD3" s="102">
        <f>AD6/SUM(AB6:AD6)*100</f>
        <v>72.8</v>
      </c>
      <c r="AI3"/>
      <c r="AJ3"/>
      <c r="AL3"/>
      <c r="AM3"/>
    </row>
    <row r="4" spans="1:49" s="103" customFormat="1" ht="16.2" thickBot="1" x14ac:dyDescent="0.35">
      <c r="A4" s="100">
        <f>A5/SUM(A5:C5)*100</f>
        <v>2.1764092993572062</v>
      </c>
      <c r="B4" s="101">
        <f>B5/SUM(A5:C5)*100</f>
        <v>14.005603595197055</v>
      </c>
      <c r="C4" s="102">
        <f>C5/SUM(A5:C5)*100</f>
        <v>83.817987105445738</v>
      </c>
      <c r="D4" s="100">
        <f>D5/SUM(D5:F5)*100</f>
        <v>1.2083368958944207</v>
      </c>
      <c r="E4" s="101">
        <f>E5/SUM(D5:F5)*100</f>
        <v>10.074084505625494</v>
      </c>
      <c r="F4" s="102">
        <f>F5/SUM(D5:F5)*100</f>
        <v>88.717578598480088</v>
      </c>
      <c r="G4" s="100">
        <f>G5/SUM(G5:I5)*100</f>
        <v>1.0773333596237837</v>
      </c>
      <c r="H4" s="101">
        <f>H5/SUM(G5:I5)*100</f>
        <v>13.753684770928022</v>
      </c>
      <c r="I4" s="102">
        <f>I5/SUM(G5:I5)*100</f>
        <v>85.168981869448203</v>
      </c>
      <c r="J4" s="100">
        <f>J5/SUM(J5:L5)*100</f>
        <v>1.4046214355948869</v>
      </c>
      <c r="K4" s="101">
        <f>K5/SUM(J5:L5)*100</f>
        <v>9.7753195673549662</v>
      </c>
      <c r="L4" s="102">
        <f>L5/SUM(J5:L5)*100</f>
        <v>88.82005899705014</v>
      </c>
      <c r="M4" s="100" t="e">
        <f>M5/SUM(M5:O5)*100</f>
        <v>#DIV/0!</v>
      </c>
      <c r="N4" s="101" t="e">
        <f>N5/SUM(M5:O5)*100</f>
        <v>#DIV/0!</v>
      </c>
      <c r="O4" s="102" t="e">
        <f>O5/SUM(M5:O5)*100</f>
        <v>#DIV/0!</v>
      </c>
      <c r="P4" s="100">
        <f>P5/SUM(P5:R5)*100</f>
        <v>1.6789248250256579</v>
      </c>
      <c r="Q4" s="101">
        <f>Q5/SUM(P5:R5)*100</f>
        <v>18.852616875059422</v>
      </c>
      <c r="R4" s="102">
        <f>R5/SUM(P5:R5)*100</f>
        <v>79.468458299914928</v>
      </c>
      <c r="S4" s="100">
        <f>S5/SUM(S5:U5)*100</f>
        <v>2.3713557210472982</v>
      </c>
      <c r="T4" s="101">
        <f>T5/SUM(S5:U5)*100</f>
        <v>17.778092251398071</v>
      </c>
      <c r="U4" s="102">
        <f>U5/SUM(S5:U5)*100</f>
        <v>79.850552027554627</v>
      </c>
      <c r="V4" s="100" t="e">
        <f>V5/SUM(V5:X5)*100</f>
        <v>#DIV/0!</v>
      </c>
      <c r="W4" s="101" t="e">
        <f>W5/SUM(V5:X5)*100</f>
        <v>#DIV/0!</v>
      </c>
      <c r="X4" s="102" t="e">
        <f>X5/SUM(V5:X5)*100</f>
        <v>#DIV/0!</v>
      </c>
      <c r="Y4" s="100">
        <f>Y5/SUM(Y5:AA5)*100</f>
        <v>5.9710378443562817</v>
      </c>
      <c r="Z4" s="101">
        <f>Z5/SUM(Y5:AA5)*100</f>
        <v>22.554354710403778</v>
      </c>
      <c r="AA4" s="102">
        <f>AA5/SUM(Y5:AA5)*100</f>
        <v>71.47460744523994</v>
      </c>
      <c r="AB4" s="100">
        <f>AB5/SUM(AB5:AD5)*100</f>
        <v>0.8772556506743856</v>
      </c>
      <c r="AC4" s="101">
        <f>AC5/SUM(AB5:AD5)*100</f>
        <v>13.42563281394346</v>
      </c>
      <c r="AD4" s="102">
        <f>AD5/SUM(AB5:AD5)*100</f>
        <v>85.697111535382149</v>
      </c>
      <c r="AI4"/>
      <c r="AJ4"/>
      <c r="AL4"/>
      <c r="AM4"/>
    </row>
    <row r="5" spans="1:49" s="103" customFormat="1" ht="16.2" thickBot="1" x14ac:dyDescent="0.35">
      <c r="A5" s="100">
        <f t="shared" ref="A5:AD5" si="0">SUM(A8:A10000)</f>
        <v>9003</v>
      </c>
      <c r="B5" s="100">
        <f t="shared" si="0"/>
        <v>57936</v>
      </c>
      <c r="C5" s="100">
        <f t="shared" si="0"/>
        <v>346724</v>
      </c>
      <c r="D5" s="100">
        <f t="shared" si="0"/>
        <v>4805</v>
      </c>
      <c r="E5" s="100">
        <f t="shared" si="0"/>
        <v>40060</v>
      </c>
      <c r="F5" s="100">
        <f t="shared" si="0"/>
        <v>352789</v>
      </c>
      <c r="G5" s="100">
        <f t="shared" si="0"/>
        <v>4371</v>
      </c>
      <c r="H5" s="100">
        <f t="shared" si="0"/>
        <v>55802</v>
      </c>
      <c r="I5" s="100">
        <f t="shared" si="0"/>
        <v>345551</v>
      </c>
      <c r="J5" s="100">
        <f t="shared" si="0"/>
        <v>5714</v>
      </c>
      <c r="K5" s="100">
        <f t="shared" si="0"/>
        <v>39766</v>
      </c>
      <c r="L5" s="100">
        <f t="shared" si="0"/>
        <v>361320</v>
      </c>
      <c r="M5" s="100">
        <f t="shared" si="0"/>
        <v>0</v>
      </c>
      <c r="N5" s="100">
        <f t="shared" si="0"/>
        <v>0</v>
      </c>
      <c r="O5" s="100">
        <f t="shared" si="0"/>
        <v>0</v>
      </c>
      <c r="P5" s="100">
        <f t="shared" si="0"/>
        <v>6887</v>
      </c>
      <c r="Q5" s="100">
        <f t="shared" si="0"/>
        <v>77334</v>
      </c>
      <c r="R5" s="100">
        <f t="shared" si="0"/>
        <v>325982</v>
      </c>
      <c r="S5" s="100">
        <f t="shared" si="0"/>
        <v>9384</v>
      </c>
      <c r="T5" s="100">
        <f t="shared" si="0"/>
        <v>70352</v>
      </c>
      <c r="U5" s="100">
        <f t="shared" si="0"/>
        <v>315987</v>
      </c>
      <c r="V5" s="100">
        <f t="shared" si="0"/>
        <v>0</v>
      </c>
      <c r="W5" s="100">
        <f t="shared" si="0"/>
        <v>0</v>
      </c>
      <c r="X5" s="100">
        <f t="shared" si="0"/>
        <v>0</v>
      </c>
      <c r="Y5" s="100">
        <f t="shared" si="0"/>
        <v>23569</v>
      </c>
      <c r="Z5" s="100">
        <f t="shared" si="0"/>
        <v>89027</v>
      </c>
      <c r="AA5" s="100">
        <f t="shared" si="0"/>
        <v>282126</v>
      </c>
      <c r="AB5" s="100">
        <f t="shared" si="0"/>
        <v>3561</v>
      </c>
      <c r="AC5" s="100">
        <f t="shared" si="0"/>
        <v>54498</v>
      </c>
      <c r="AD5" s="122">
        <f t="shared" si="0"/>
        <v>347866</v>
      </c>
      <c r="AI5"/>
      <c r="AJ5"/>
      <c r="AL5"/>
      <c r="AM5"/>
    </row>
    <row r="6" spans="1:49" ht="16.2" thickBot="1" x14ac:dyDescent="0.35">
      <c r="A6" s="104">
        <f>COUNT(A8:A1000)</f>
        <v>9</v>
      </c>
      <c r="B6" s="104">
        <f t="shared" ref="B6:AD6" si="1">COUNT(B8:B1000)</f>
        <v>48</v>
      </c>
      <c r="C6" s="104">
        <f t="shared" si="1"/>
        <v>154</v>
      </c>
      <c r="D6" s="104">
        <f t="shared" si="1"/>
        <v>7</v>
      </c>
      <c r="E6" s="104">
        <f t="shared" si="1"/>
        <v>50</v>
      </c>
      <c r="F6" s="104">
        <f t="shared" si="1"/>
        <v>251</v>
      </c>
      <c r="G6" s="104">
        <f t="shared" si="1"/>
        <v>6</v>
      </c>
      <c r="H6" s="104">
        <f>COUNT(H8:H1000)</f>
        <v>63</v>
      </c>
      <c r="I6" s="104">
        <f t="shared" si="1"/>
        <v>197</v>
      </c>
      <c r="J6" s="104">
        <f t="shared" si="1"/>
        <v>8</v>
      </c>
      <c r="K6" s="104">
        <f t="shared" si="1"/>
        <v>43</v>
      </c>
      <c r="L6" s="104">
        <f t="shared" si="1"/>
        <v>199</v>
      </c>
      <c r="M6" s="104">
        <f t="shared" si="1"/>
        <v>0</v>
      </c>
      <c r="N6" s="104">
        <f t="shared" si="1"/>
        <v>0</v>
      </c>
      <c r="O6" s="104">
        <f t="shared" si="1"/>
        <v>0</v>
      </c>
      <c r="P6" s="104">
        <f t="shared" si="1"/>
        <v>7</v>
      </c>
      <c r="Q6" s="104">
        <f t="shared" si="1"/>
        <v>64</v>
      </c>
      <c r="R6" s="104">
        <f t="shared" si="1"/>
        <v>154</v>
      </c>
      <c r="S6" s="104">
        <f t="shared" si="1"/>
        <v>8</v>
      </c>
      <c r="T6" s="104">
        <f t="shared" si="1"/>
        <v>56</v>
      </c>
      <c r="U6" s="104">
        <f t="shared" si="1"/>
        <v>142</v>
      </c>
      <c r="V6" s="104">
        <f t="shared" si="1"/>
        <v>0</v>
      </c>
      <c r="W6" s="104">
        <f t="shared" si="1"/>
        <v>0</v>
      </c>
      <c r="X6" s="104">
        <f t="shared" si="1"/>
        <v>0</v>
      </c>
      <c r="Y6" s="104">
        <f t="shared" si="1"/>
        <v>17</v>
      </c>
      <c r="Z6" s="104">
        <f t="shared" si="1"/>
        <v>56</v>
      </c>
      <c r="AA6" s="104">
        <f t="shared" si="1"/>
        <v>114</v>
      </c>
      <c r="AB6" s="104">
        <f t="shared" si="1"/>
        <v>3</v>
      </c>
      <c r="AC6" s="104">
        <f t="shared" si="1"/>
        <v>31</v>
      </c>
      <c r="AD6" s="123">
        <f t="shared" si="1"/>
        <v>91</v>
      </c>
    </row>
    <row r="7" spans="1:49" ht="16.2" thickBot="1" x14ac:dyDescent="0.35">
      <c r="A7" s="17">
        <f>AVERAGE(A8:A100002)</f>
        <v>1000.3333333333334</v>
      </c>
      <c r="B7" s="105">
        <f>AVERAGE(B8:B100002)</f>
        <v>1207</v>
      </c>
      <c r="C7" s="106">
        <f>AVERAGE(C8:C100000)</f>
        <v>2251.4545454545455</v>
      </c>
      <c r="D7" s="17">
        <f>AVERAGE(D8:D100002)</f>
        <v>686.42857142857144</v>
      </c>
      <c r="E7" s="105">
        <f>AVERAGE(E8:E100002)</f>
        <v>801.2</v>
      </c>
      <c r="F7" s="106">
        <f>AVERAGE(F8:F100000)</f>
        <v>1405.5338645418326</v>
      </c>
      <c r="G7" s="17">
        <f>AVERAGE(G8:G100002)</f>
        <v>728.5</v>
      </c>
      <c r="H7" s="105">
        <f>AVERAGE(H8:H100002)</f>
        <v>885.74603174603169</v>
      </c>
      <c r="I7" s="106">
        <f>AVERAGE(I8:I100000)</f>
        <v>1754.0659898477156</v>
      </c>
      <c r="J7" s="17">
        <f>AVERAGE(J8:J100002)</f>
        <v>714.25</v>
      </c>
      <c r="K7" s="105">
        <f>AVERAGE(K8:K100002)</f>
        <v>924.79069767441865</v>
      </c>
      <c r="L7" s="106">
        <f>AVERAGE(L8:L100000)</f>
        <v>1815.678391959799</v>
      </c>
      <c r="M7" s="17" t="e">
        <f>AVERAGE(M8:M100002)</f>
        <v>#DIV/0!</v>
      </c>
      <c r="N7" s="105" t="e">
        <f>AVERAGE(N8:N100002)</f>
        <v>#DIV/0!</v>
      </c>
      <c r="O7" s="106" t="e">
        <f>AVERAGE(O8:O100000)</f>
        <v>#DIV/0!</v>
      </c>
      <c r="P7" s="17">
        <f>AVERAGE(P8:P100002)</f>
        <v>983.85714285714289</v>
      </c>
      <c r="Q7" s="105">
        <f>AVERAGE(Q8:Q100002)</f>
        <v>1208.34375</v>
      </c>
      <c r="R7" s="106">
        <f>AVERAGE(R8:R100000)</f>
        <v>2116.7662337662337</v>
      </c>
      <c r="S7" s="17">
        <f>AVERAGE(S8:S100002)</f>
        <v>1173</v>
      </c>
      <c r="T7" s="105">
        <f>AVERAGE(T8:T100002)</f>
        <v>1256.2857142857142</v>
      </c>
      <c r="U7" s="106">
        <f>AVERAGE(U8:U100000)</f>
        <v>2225.2605633802818</v>
      </c>
      <c r="V7" s="17" t="e">
        <f>AVERAGE(V8:V100002)</f>
        <v>#DIV/0!</v>
      </c>
      <c r="W7" s="105" t="e">
        <f>AVERAGE(W8:W100002)</f>
        <v>#DIV/0!</v>
      </c>
      <c r="X7" s="106" t="e">
        <f>AVERAGE(X8:X100000)</f>
        <v>#DIV/0!</v>
      </c>
      <c r="Y7" s="17">
        <f>AVERAGE(Y8:Y100002)</f>
        <v>1386.4117647058824</v>
      </c>
      <c r="Z7" s="105">
        <f>AVERAGE(Z8:Z100002)</f>
        <v>1589.7678571428571</v>
      </c>
      <c r="AA7" s="106">
        <f>AVERAGE(AA8:AA100000)</f>
        <v>2474.7894736842104</v>
      </c>
      <c r="AB7" s="17">
        <f>AVERAGE(AB8:AB100002)</f>
        <v>1187</v>
      </c>
      <c r="AC7" s="105">
        <f>AVERAGE(AC8:AC100002)</f>
        <v>1758</v>
      </c>
      <c r="AD7" s="106">
        <f>AVERAGE(AD8:AD100000)</f>
        <v>3822.7032967032969</v>
      </c>
      <c r="AF7" s="120">
        <f>AVERAGE(AF8:AF1042)</f>
        <v>1568.928502415459</v>
      </c>
      <c r="AG7" s="121">
        <f>AVERAGE(AG8:AG750)</f>
        <v>2162.2786002691792</v>
      </c>
      <c r="AO7" s="120">
        <f>AVERAGE(AO8:AO414)</f>
        <v>1301.2383292383292</v>
      </c>
      <c r="AP7" s="121">
        <f>AVERAGE(AO416:AO919)</f>
        <v>1668.1122448979593</v>
      </c>
      <c r="AQ7" s="6" t="s">
        <v>116</v>
      </c>
      <c r="AR7" s="6" t="s">
        <v>115</v>
      </c>
      <c r="AS7" s="6" t="s">
        <v>117</v>
      </c>
      <c r="AV7" s="120" t="e">
        <f>AVERAGE(AV8:AV1042)</f>
        <v>#DIV/0!</v>
      </c>
      <c r="AW7" s="121" t="e">
        <f>AVERAGE(AW8:AW750)</f>
        <v>#DIV/0!</v>
      </c>
    </row>
    <row r="8" spans="1:49" x14ac:dyDescent="0.3">
      <c r="A8">
        <v>1303</v>
      </c>
      <c r="B8" s="98">
        <v>1601</v>
      </c>
      <c r="C8" s="98">
        <v>4680</v>
      </c>
      <c r="D8">
        <v>891</v>
      </c>
      <c r="E8" s="98">
        <v>676</v>
      </c>
      <c r="F8" s="98">
        <v>2871</v>
      </c>
      <c r="G8" s="99">
        <v>783</v>
      </c>
      <c r="H8" s="98">
        <v>903</v>
      </c>
      <c r="I8" s="98">
        <v>3386</v>
      </c>
      <c r="J8">
        <v>411</v>
      </c>
      <c r="K8" s="98">
        <v>1153</v>
      </c>
      <c r="L8" s="98">
        <v>3749</v>
      </c>
      <c r="N8" s="107"/>
      <c r="O8" s="108"/>
      <c r="P8" s="6">
        <v>886</v>
      </c>
      <c r="Q8" s="109">
        <v>1676</v>
      </c>
      <c r="R8" s="109">
        <v>4069</v>
      </c>
      <c r="S8" s="99">
        <v>1265</v>
      </c>
      <c r="T8" s="98">
        <v>1136</v>
      </c>
      <c r="U8" s="98">
        <v>4905</v>
      </c>
      <c r="V8" s="99"/>
      <c r="W8" s="98"/>
      <c r="X8" s="98"/>
      <c r="Y8" s="99">
        <v>1454</v>
      </c>
      <c r="Z8" s="98">
        <v>1523</v>
      </c>
      <c r="AA8" s="98">
        <v>5711</v>
      </c>
      <c r="AB8" s="98">
        <v>1423</v>
      </c>
      <c r="AC8" s="98">
        <v>625</v>
      </c>
      <c r="AD8" s="98">
        <v>7605</v>
      </c>
      <c r="AF8">
        <v>1303</v>
      </c>
      <c r="AG8" s="6">
        <v>886</v>
      </c>
      <c r="AO8">
        <v>1303</v>
      </c>
      <c r="AQ8" s="168" t="s">
        <v>125</v>
      </c>
      <c r="AR8" s="168" t="s">
        <v>128</v>
      </c>
      <c r="AS8" s="168" t="s">
        <v>129</v>
      </c>
      <c r="AV8"/>
    </row>
    <row r="9" spans="1:49" x14ac:dyDescent="0.3">
      <c r="A9">
        <v>1412</v>
      </c>
      <c r="B9" s="98">
        <v>1866</v>
      </c>
      <c r="C9" s="98">
        <v>4547</v>
      </c>
      <c r="D9">
        <v>871</v>
      </c>
      <c r="E9" s="98">
        <v>918</v>
      </c>
      <c r="F9" s="98">
        <v>2612</v>
      </c>
      <c r="G9">
        <v>1005</v>
      </c>
      <c r="H9" s="98">
        <v>1285</v>
      </c>
      <c r="I9" s="98">
        <v>3372</v>
      </c>
      <c r="J9">
        <v>840</v>
      </c>
      <c r="K9" s="98">
        <v>1248</v>
      </c>
      <c r="L9" s="98">
        <v>3556</v>
      </c>
      <c r="N9" s="84"/>
      <c r="O9" s="60"/>
      <c r="P9" s="6">
        <v>1248</v>
      </c>
      <c r="Q9" s="109">
        <v>1672</v>
      </c>
      <c r="R9" s="109">
        <v>3981</v>
      </c>
      <c r="S9" s="99">
        <v>720</v>
      </c>
      <c r="T9" s="98">
        <v>1558</v>
      </c>
      <c r="U9" s="98">
        <v>4880</v>
      </c>
      <c r="V9" s="99"/>
      <c r="W9" s="98"/>
      <c r="X9" s="98"/>
      <c r="Y9" s="99">
        <v>1676</v>
      </c>
      <c r="Z9" s="98">
        <v>1812</v>
      </c>
      <c r="AA9" s="98">
        <v>5468</v>
      </c>
      <c r="AB9">
        <v>674</v>
      </c>
      <c r="AC9" s="98">
        <v>969</v>
      </c>
      <c r="AD9" s="98">
        <v>6966</v>
      </c>
      <c r="AF9">
        <v>1412</v>
      </c>
      <c r="AG9" s="6">
        <v>1248</v>
      </c>
      <c r="AO9">
        <v>1412</v>
      </c>
      <c r="AQ9" s="168" t="s">
        <v>125</v>
      </c>
      <c r="AR9" s="168" t="s">
        <v>128</v>
      </c>
      <c r="AS9" s="168" t="s">
        <v>129</v>
      </c>
      <c r="AV9"/>
    </row>
    <row r="10" spans="1:49" x14ac:dyDescent="0.3">
      <c r="A10">
        <v>961</v>
      </c>
      <c r="B10" s="98">
        <v>1533</v>
      </c>
      <c r="C10" s="98">
        <v>4198</v>
      </c>
      <c r="D10">
        <v>767</v>
      </c>
      <c r="E10" s="98">
        <v>741</v>
      </c>
      <c r="F10" s="98">
        <v>2452</v>
      </c>
      <c r="G10">
        <v>790</v>
      </c>
      <c r="H10" s="98">
        <v>1276</v>
      </c>
      <c r="I10" s="98">
        <v>3327</v>
      </c>
      <c r="J10">
        <v>887</v>
      </c>
      <c r="K10" s="98">
        <v>1199</v>
      </c>
      <c r="L10" s="98">
        <v>3479</v>
      </c>
      <c r="N10" s="84"/>
      <c r="O10" s="60"/>
      <c r="P10" s="6">
        <v>1163</v>
      </c>
      <c r="Q10" s="109">
        <v>1625</v>
      </c>
      <c r="R10" s="109">
        <v>3786</v>
      </c>
      <c r="S10">
        <v>788</v>
      </c>
      <c r="T10" s="98">
        <v>787</v>
      </c>
      <c r="U10" s="98">
        <v>4142</v>
      </c>
      <c r="V10" s="99"/>
      <c r="W10" s="98"/>
      <c r="X10" s="98"/>
      <c r="Y10" s="99">
        <v>1650</v>
      </c>
      <c r="Z10" s="98">
        <v>1386</v>
      </c>
      <c r="AA10" s="98">
        <v>4948</v>
      </c>
      <c r="AB10">
        <v>1464</v>
      </c>
      <c r="AC10" s="98">
        <v>2455</v>
      </c>
      <c r="AD10" s="98">
        <v>6823</v>
      </c>
      <c r="AF10">
        <v>961</v>
      </c>
      <c r="AG10" s="6">
        <v>1163</v>
      </c>
      <c r="AO10">
        <v>961</v>
      </c>
      <c r="AQ10" s="168" t="s">
        <v>125</v>
      </c>
      <c r="AR10" s="168" t="s">
        <v>128</v>
      </c>
      <c r="AS10" s="168" t="s">
        <v>129</v>
      </c>
      <c r="AV10"/>
    </row>
    <row r="11" spans="1:49" x14ac:dyDescent="0.3">
      <c r="A11">
        <v>865</v>
      </c>
      <c r="B11" s="98">
        <v>1388</v>
      </c>
      <c r="C11" s="98">
        <v>4108</v>
      </c>
      <c r="D11">
        <v>749</v>
      </c>
      <c r="E11" s="98">
        <v>793</v>
      </c>
      <c r="F11" s="98">
        <v>2423</v>
      </c>
      <c r="G11">
        <v>673</v>
      </c>
      <c r="H11" s="98">
        <v>1171</v>
      </c>
      <c r="I11" s="98">
        <v>3013</v>
      </c>
      <c r="J11">
        <v>859</v>
      </c>
      <c r="K11" s="98">
        <v>969</v>
      </c>
      <c r="L11" s="98">
        <v>3430</v>
      </c>
      <c r="N11" s="84"/>
      <c r="O11" s="60"/>
      <c r="P11" s="6">
        <v>918</v>
      </c>
      <c r="Q11" s="109">
        <v>1589</v>
      </c>
      <c r="R11" s="109">
        <v>3744</v>
      </c>
      <c r="S11">
        <v>1178</v>
      </c>
      <c r="T11" s="98">
        <v>1323</v>
      </c>
      <c r="U11" s="98">
        <v>3939</v>
      </c>
      <c r="V11" s="99"/>
      <c r="W11" s="98"/>
      <c r="X11" s="98"/>
      <c r="Y11" s="99">
        <v>1590</v>
      </c>
      <c r="Z11" s="98">
        <v>1800</v>
      </c>
      <c r="AA11" s="98">
        <v>4901</v>
      </c>
      <c r="AB11"/>
      <c r="AC11" s="98">
        <v>1645</v>
      </c>
      <c r="AD11" s="98">
        <v>6764</v>
      </c>
      <c r="AF11">
        <v>865</v>
      </c>
      <c r="AG11" s="6">
        <v>918</v>
      </c>
      <c r="AO11">
        <v>865</v>
      </c>
      <c r="AQ11" s="168" t="s">
        <v>125</v>
      </c>
      <c r="AR11" s="168" t="s">
        <v>128</v>
      </c>
      <c r="AS11" s="168" t="s">
        <v>129</v>
      </c>
      <c r="AV11"/>
    </row>
    <row r="12" spans="1:49" x14ac:dyDescent="0.3">
      <c r="A12">
        <v>961</v>
      </c>
      <c r="B12" s="98">
        <v>1027</v>
      </c>
      <c r="C12" s="98">
        <v>3969</v>
      </c>
      <c r="D12">
        <v>579</v>
      </c>
      <c r="E12" s="98">
        <v>830</v>
      </c>
      <c r="F12" s="98">
        <v>2418</v>
      </c>
      <c r="G12">
        <v>613</v>
      </c>
      <c r="H12" s="98">
        <v>804</v>
      </c>
      <c r="I12" s="98">
        <v>2851</v>
      </c>
      <c r="J12">
        <v>598</v>
      </c>
      <c r="K12" s="98">
        <v>1422</v>
      </c>
      <c r="L12" s="98">
        <v>3326</v>
      </c>
      <c r="N12" s="84"/>
      <c r="O12" s="60"/>
      <c r="P12" s="6">
        <v>692</v>
      </c>
      <c r="Q12" s="109">
        <v>1572</v>
      </c>
      <c r="R12" s="109">
        <v>3545</v>
      </c>
      <c r="S12">
        <v>1151</v>
      </c>
      <c r="T12" s="98">
        <v>1178</v>
      </c>
      <c r="U12" s="98">
        <v>3812</v>
      </c>
      <c r="V12" s="99"/>
      <c r="W12" s="98"/>
      <c r="X12" s="98"/>
      <c r="Y12" s="99">
        <v>1278</v>
      </c>
      <c r="Z12" s="98">
        <v>1541</v>
      </c>
      <c r="AA12" s="98">
        <v>4878</v>
      </c>
      <c r="AB12"/>
      <c r="AC12" s="98">
        <v>1857</v>
      </c>
      <c r="AD12" s="98">
        <v>6681</v>
      </c>
      <c r="AF12">
        <v>961</v>
      </c>
      <c r="AG12" s="6">
        <v>692</v>
      </c>
      <c r="AO12">
        <v>961</v>
      </c>
      <c r="AQ12" s="168" t="s">
        <v>125</v>
      </c>
      <c r="AR12" s="168" t="s">
        <v>128</v>
      </c>
      <c r="AS12" s="168" t="s">
        <v>129</v>
      </c>
      <c r="AV12"/>
    </row>
    <row r="13" spans="1:49" x14ac:dyDescent="0.3">
      <c r="A13">
        <v>1014</v>
      </c>
      <c r="B13" s="98">
        <v>1253</v>
      </c>
      <c r="C13" s="98">
        <v>3662</v>
      </c>
      <c r="D13">
        <v>576</v>
      </c>
      <c r="E13" s="98">
        <v>671</v>
      </c>
      <c r="F13" s="98">
        <v>2409</v>
      </c>
      <c r="G13">
        <v>507</v>
      </c>
      <c r="H13" s="98">
        <v>1174</v>
      </c>
      <c r="I13" s="98">
        <v>2826</v>
      </c>
      <c r="J13">
        <v>736</v>
      </c>
      <c r="K13" s="98">
        <v>1289</v>
      </c>
      <c r="L13" s="98">
        <v>3288</v>
      </c>
      <c r="N13" s="84"/>
      <c r="O13" s="60"/>
      <c r="P13" s="6">
        <v>941</v>
      </c>
      <c r="Q13" s="109">
        <v>1542</v>
      </c>
      <c r="R13" s="109">
        <v>3530</v>
      </c>
      <c r="S13">
        <v>1277</v>
      </c>
      <c r="T13" s="98">
        <v>773</v>
      </c>
      <c r="U13" s="98">
        <v>3772</v>
      </c>
      <c r="V13" s="99"/>
      <c r="W13" s="98"/>
      <c r="X13" s="98"/>
      <c r="Y13" s="99">
        <v>907</v>
      </c>
      <c r="Z13" s="98">
        <v>1454</v>
      </c>
      <c r="AA13" s="98">
        <v>4846</v>
      </c>
      <c r="AC13" s="99">
        <v>1779</v>
      </c>
      <c r="AD13" s="98">
        <v>6571</v>
      </c>
      <c r="AF13">
        <v>1014</v>
      </c>
      <c r="AG13" s="6">
        <v>941</v>
      </c>
      <c r="AO13">
        <v>1014</v>
      </c>
      <c r="AQ13" s="168" t="s">
        <v>125</v>
      </c>
      <c r="AR13" s="168" t="s">
        <v>128</v>
      </c>
      <c r="AS13" s="168" t="s">
        <v>129</v>
      </c>
      <c r="AV13"/>
    </row>
    <row r="14" spans="1:49" x14ac:dyDescent="0.3">
      <c r="A14">
        <v>1101</v>
      </c>
      <c r="B14" s="98">
        <v>1045</v>
      </c>
      <c r="C14" s="98">
        <v>3637</v>
      </c>
      <c r="D14">
        <v>372</v>
      </c>
      <c r="E14" s="98">
        <v>748</v>
      </c>
      <c r="F14" s="98">
        <v>2206</v>
      </c>
      <c r="G14"/>
      <c r="H14" s="98">
        <v>1052</v>
      </c>
      <c r="I14" s="98">
        <v>2747</v>
      </c>
      <c r="J14">
        <v>647</v>
      </c>
      <c r="K14" s="99">
        <v>935</v>
      </c>
      <c r="L14" s="98">
        <v>3282</v>
      </c>
      <c r="N14" s="84"/>
      <c r="O14" s="60"/>
      <c r="P14" s="6">
        <v>1039</v>
      </c>
      <c r="Q14" s="109">
        <v>1512</v>
      </c>
      <c r="R14" s="109">
        <v>3523</v>
      </c>
      <c r="S14">
        <v>1502</v>
      </c>
      <c r="T14" s="98">
        <v>1052</v>
      </c>
      <c r="U14" s="98">
        <v>3763</v>
      </c>
      <c r="V14" s="99"/>
      <c r="W14" s="98"/>
      <c r="X14" s="98"/>
      <c r="Y14" s="99">
        <v>991</v>
      </c>
      <c r="Z14" s="98">
        <v>1973</v>
      </c>
      <c r="AA14" s="98">
        <v>4754</v>
      </c>
      <c r="AC14" s="99">
        <v>1898</v>
      </c>
      <c r="AD14" s="98">
        <v>6498</v>
      </c>
      <c r="AF14">
        <v>1101</v>
      </c>
      <c r="AG14" s="6">
        <v>1039</v>
      </c>
      <c r="AO14">
        <v>1101</v>
      </c>
      <c r="AQ14" s="168" t="s">
        <v>125</v>
      </c>
      <c r="AR14" s="168" t="s">
        <v>128</v>
      </c>
      <c r="AS14" s="168" t="s">
        <v>129</v>
      </c>
      <c r="AV14"/>
    </row>
    <row r="15" spans="1:49" x14ac:dyDescent="0.3">
      <c r="A15">
        <v>698</v>
      </c>
      <c r="B15" s="98">
        <v>795</v>
      </c>
      <c r="C15" s="98">
        <v>3590</v>
      </c>
      <c r="D15"/>
      <c r="E15" s="98">
        <v>877</v>
      </c>
      <c r="F15" s="98">
        <v>2113</v>
      </c>
      <c r="G15"/>
      <c r="H15" s="98">
        <v>1067</v>
      </c>
      <c r="I15" s="98">
        <v>2706</v>
      </c>
      <c r="J15">
        <v>736</v>
      </c>
      <c r="K15" s="99">
        <v>827</v>
      </c>
      <c r="L15" s="98">
        <v>3179</v>
      </c>
      <c r="N15" s="84"/>
      <c r="O15" s="60"/>
      <c r="Q15" s="109">
        <v>1494</v>
      </c>
      <c r="R15" s="109">
        <v>3521</v>
      </c>
      <c r="S15">
        <v>1503</v>
      </c>
      <c r="T15" s="98">
        <v>1136</v>
      </c>
      <c r="U15" s="98">
        <v>3676</v>
      </c>
      <c r="V15"/>
      <c r="W15" s="98"/>
      <c r="X15" s="98"/>
      <c r="Y15">
        <v>580</v>
      </c>
      <c r="Z15" s="98">
        <v>1145</v>
      </c>
      <c r="AA15" s="98">
        <v>4326</v>
      </c>
      <c r="AC15" s="99">
        <v>2279</v>
      </c>
      <c r="AD15" s="98">
        <v>6447</v>
      </c>
      <c r="AF15">
        <v>698</v>
      </c>
      <c r="AG15" s="109">
        <v>1676</v>
      </c>
      <c r="AO15">
        <v>698</v>
      </c>
      <c r="AQ15" s="168" t="s">
        <v>125</v>
      </c>
      <c r="AR15" s="168" t="s">
        <v>128</v>
      </c>
      <c r="AS15" s="168" t="s">
        <v>129</v>
      </c>
      <c r="AV15"/>
    </row>
    <row r="16" spans="1:49" x14ac:dyDescent="0.3">
      <c r="A16">
        <v>688</v>
      </c>
      <c r="B16" s="98">
        <v>1441</v>
      </c>
      <c r="C16" s="98">
        <v>3543</v>
      </c>
      <c r="D16"/>
      <c r="E16" s="98">
        <v>687</v>
      </c>
      <c r="F16" s="98">
        <v>2113</v>
      </c>
      <c r="G16"/>
      <c r="H16" s="98">
        <v>976</v>
      </c>
      <c r="I16" s="98">
        <v>2695</v>
      </c>
      <c r="K16" s="99">
        <v>1057</v>
      </c>
      <c r="L16" s="98">
        <v>3174</v>
      </c>
      <c r="N16" s="84"/>
      <c r="O16" s="60"/>
      <c r="Q16" s="109">
        <v>1485</v>
      </c>
      <c r="R16" s="109">
        <v>3056</v>
      </c>
      <c r="T16" s="98">
        <v>1225</v>
      </c>
      <c r="U16" s="98">
        <v>3672</v>
      </c>
      <c r="V16"/>
      <c r="W16" s="98"/>
      <c r="X16" s="98"/>
      <c r="Y16">
        <v>1477</v>
      </c>
      <c r="Z16" s="98">
        <v>1306</v>
      </c>
      <c r="AA16" s="98">
        <v>4319</v>
      </c>
      <c r="AC16" s="99">
        <v>1678</v>
      </c>
      <c r="AD16" s="98">
        <v>5671</v>
      </c>
      <c r="AF16">
        <v>688</v>
      </c>
      <c r="AG16" s="109">
        <v>1672</v>
      </c>
      <c r="AO16">
        <v>688</v>
      </c>
      <c r="AQ16" s="168" t="s">
        <v>125</v>
      </c>
      <c r="AR16" s="168" t="s">
        <v>128</v>
      </c>
      <c r="AS16" s="168" t="s">
        <v>129</v>
      </c>
      <c r="AV16"/>
    </row>
    <row r="17" spans="2:45" x14ac:dyDescent="0.3">
      <c r="B17" s="98">
        <v>928</v>
      </c>
      <c r="C17" s="98">
        <v>3534</v>
      </c>
      <c r="E17" s="98">
        <v>810</v>
      </c>
      <c r="F17" s="98">
        <v>2074</v>
      </c>
      <c r="H17" s="99">
        <v>1310</v>
      </c>
      <c r="I17" s="98">
        <v>2693</v>
      </c>
      <c r="K17" s="99">
        <v>1003</v>
      </c>
      <c r="L17" s="98">
        <v>3163</v>
      </c>
      <c r="N17" s="84"/>
      <c r="O17" s="60"/>
      <c r="Q17" s="109">
        <v>1386</v>
      </c>
      <c r="R17" s="109">
        <v>2728</v>
      </c>
      <c r="T17" s="98">
        <v>715</v>
      </c>
      <c r="U17" s="98">
        <v>3641</v>
      </c>
      <c r="V17"/>
      <c r="W17" s="99"/>
      <c r="X17" s="98"/>
      <c r="Y17">
        <v>2098</v>
      </c>
      <c r="Z17" s="99">
        <v>1825</v>
      </c>
      <c r="AA17" s="98">
        <v>4238</v>
      </c>
      <c r="AC17" s="99">
        <v>1958</v>
      </c>
      <c r="AD17" s="98">
        <v>5503</v>
      </c>
      <c r="AF17" s="98">
        <v>1601</v>
      </c>
      <c r="AG17" s="109">
        <v>1625</v>
      </c>
      <c r="AO17">
        <v>1609</v>
      </c>
      <c r="AQ17" s="168" t="s">
        <v>125</v>
      </c>
      <c r="AR17" s="168" t="s">
        <v>128</v>
      </c>
      <c r="AS17" s="168" t="s">
        <v>129</v>
      </c>
    </row>
    <row r="18" spans="2:45" x14ac:dyDescent="0.3">
      <c r="B18" s="99">
        <v>915</v>
      </c>
      <c r="C18" s="98">
        <v>3503</v>
      </c>
      <c r="E18" s="98">
        <v>779</v>
      </c>
      <c r="F18" s="98">
        <v>2070</v>
      </c>
      <c r="H18" s="99">
        <v>1148</v>
      </c>
      <c r="I18" s="98">
        <v>2656</v>
      </c>
      <c r="K18" s="99">
        <v>1158</v>
      </c>
      <c r="L18" s="98">
        <v>3077</v>
      </c>
      <c r="N18" s="84"/>
      <c r="O18" s="60"/>
      <c r="Q18" s="109">
        <v>1328</v>
      </c>
      <c r="R18" s="109">
        <v>2679</v>
      </c>
      <c r="T18" s="98">
        <v>1011</v>
      </c>
      <c r="U18" s="98">
        <v>3581</v>
      </c>
      <c r="V18"/>
      <c r="W18" s="99"/>
      <c r="X18" s="98"/>
      <c r="Y18">
        <v>1625</v>
      </c>
      <c r="Z18" s="99">
        <v>1396</v>
      </c>
      <c r="AA18" s="98">
        <v>3429</v>
      </c>
      <c r="AC18" s="99">
        <v>1909</v>
      </c>
      <c r="AD18" s="98">
        <v>5502</v>
      </c>
      <c r="AF18" s="98">
        <v>1866</v>
      </c>
      <c r="AG18" s="109">
        <v>1589</v>
      </c>
      <c r="AO18">
        <v>1565</v>
      </c>
      <c r="AQ18" s="168" t="s">
        <v>125</v>
      </c>
      <c r="AR18" s="168" t="s">
        <v>128</v>
      </c>
      <c r="AS18" s="168" t="s">
        <v>129</v>
      </c>
    </row>
    <row r="19" spans="2:45" x14ac:dyDescent="0.3">
      <c r="B19" s="99">
        <v>1270</v>
      </c>
      <c r="C19" s="98">
        <v>3423</v>
      </c>
      <c r="E19" s="98">
        <v>813</v>
      </c>
      <c r="F19" s="98">
        <v>2039</v>
      </c>
      <c r="H19" s="99">
        <v>1095</v>
      </c>
      <c r="I19" s="98">
        <v>2646</v>
      </c>
      <c r="K19" s="99">
        <v>1013</v>
      </c>
      <c r="L19" s="98">
        <v>2973</v>
      </c>
      <c r="N19" s="84"/>
      <c r="O19" s="60"/>
      <c r="Q19" s="109">
        <v>1309</v>
      </c>
      <c r="R19" s="109">
        <v>2583</v>
      </c>
      <c r="T19" s="114">
        <v>1831</v>
      </c>
      <c r="U19" s="98">
        <v>3358</v>
      </c>
      <c r="V19"/>
      <c r="W19" s="99"/>
      <c r="X19" s="98"/>
      <c r="Y19">
        <v>1590</v>
      </c>
      <c r="Z19" s="99">
        <v>1173</v>
      </c>
      <c r="AA19" s="98">
        <v>3406</v>
      </c>
      <c r="AC19" s="99">
        <v>2281</v>
      </c>
      <c r="AD19" s="98">
        <v>4705</v>
      </c>
      <c r="AF19" s="98">
        <v>1533</v>
      </c>
      <c r="AG19" s="109">
        <v>1572</v>
      </c>
      <c r="AO19">
        <v>1560</v>
      </c>
      <c r="AQ19" s="168" t="s">
        <v>125</v>
      </c>
      <c r="AR19" s="168" t="s">
        <v>128</v>
      </c>
      <c r="AS19" s="168" t="s">
        <v>129</v>
      </c>
    </row>
    <row r="20" spans="2:45" x14ac:dyDescent="0.3">
      <c r="B20" s="99">
        <v>1751</v>
      </c>
      <c r="C20" s="98">
        <v>3348</v>
      </c>
      <c r="E20" s="98">
        <v>710</v>
      </c>
      <c r="F20" s="98">
        <v>2034</v>
      </c>
      <c r="H20" s="99">
        <v>1064</v>
      </c>
      <c r="I20" s="98">
        <v>2633</v>
      </c>
      <c r="K20" s="99">
        <v>977</v>
      </c>
      <c r="L20" s="98">
        <v>2967</v>
      </c>
      <c r="N20" s="84"/>
      <c r="O20" s="60"/>
      <c r="Q20" s="109">
        <v>1272</v>
      </c>
      <c r="R20" s="109">
        <v>2573</v>
      </c>
      <c r="T20" s="114">
        <v>1808</v>
      </c>
      <c r="U20" s="98">
        <v>3346</v>
      </c>
      <c r="V20"/>
      <c r="W20" s="99"/>
      <c r="X20" s="98"/>
      <c r="Y20">
        <v>1377</v>
      </c>
      <c r="Z20" s="99">
        <v>1830</v>
      </c>
      <c r="AA20" s="98">
        <v>3263</v>
      </c>
      <c r="AC20" s="99">
        <v>2193</v>
      </c>
      <c r="AD20" s="98">
        <v>4454</v>
      </c>
      <c r="AF20" s="98">
        <v>1388</v>
      </c>
      <c r="AG20" s="109">
        <v>1542</v>
      </c>
      <c r="AO20">
        <v>1475</v>
      </c>
      <c r="AQ20" s="168" t="s">
        <v>125</v>
      </c>
      <c r="AR20" s="168" t="s">
        <v>128</v>
      </c>
      <c r="AS20" s="168" t="s">
        <v>129</v>
      </c>
    </row>
    <row r="21" spans="2:45" x14ac:dyDescent="0.3">
      <c r="B21" s="99">
        <v>762</v>
      </c>
      <c r="C21" s="98">
        <v>3265</v>
      </c>
      <c r="E21" s="99">
        <v>1147</v>
      </c>
      <c r="F21" s="98">
        <v>2012</v>
      </c>
      <c r="H21" s="99">
        <v>1007</v>
      </c>
      <c r="I21" s="98">
        <v>2592</v>
      </c>
      <c r="K21" s="99">
        <v>1090</v>
      </c>
      <c r="L21" s="98">
        <v>2952</v>
      </c>
      <c r="N21" s="84"/>
      <c r="O21" s="60"/>
      <c r="Q21" s="109">
        <v>1230</v>
      </c>
      <c r="R21" s="109">
        <v>2446</v>
      </c>
      <c r="T21" s="114">
        <v>1781</v>
      </c>
      <c r="U21" s="98">
        <v>3289</v>
      </c>
      <c r="V21"/>
      <c r="W21" s="99"/>
      <c r="X21" s="98"/>
      <c r="Y21">
        <v>655</v>
      </c>
      <c r="Z21" s="99">
        <v>1664</v>
      </c>
      <c r="AA21" s="98">
        <v>3193</v>
      </c>
      <c r="AC21" s="99">
        <v>2120</v>
      </c>
      <c r="AD21" s="98">
        <v>4192</v>
      </c>
      <c r="AF21" s="98">
        <v>1027</v>
      </c>
      <c r="AG21" s="109">
        <v>1512</v>
      </c>
      <c r="AO21">
        <v>1432</v>
      </c>
      <c r="AQ21" s="168" t="s">
        <v>125</v>
      </c>
      <c r="AR21" s="168" t="s">
        <v>128</v>
      </c>
      <c r="AS21" s="168" t="s">
        <v>129</v>
      </c>
    </row>
    <row r="22" spans="2:45" x14ac:dyDescent="0.3">
      <c r="B22" s="99">
        <v>1183</v>
      </c>
      <c r="C22" s="98">
        <v>3230</v>
      </c>
      <c r="E22" s="99">
        <v>1106</v>
      </c>
      <c r="F22" s="98">
        <v>1999</v>
      </c>
      <c r="H22" s="99">
        <v>974</v>
      </c>
      <c r="I22" s="98">
        <v>2545</v>
      </c>
      <c r="K22" s="99">
        <v>1082</v>
      </c>
      <c r="L22" s="98">
        <v>2937</v>
      </c>
      <c r="N22" s="84"/>
      <c r="O22" s="60"/>
      <c r="Q22" s="109">
        <v>1181</v>
      </c>
      <c r="R22" s="109">
        <v>2376</v>
      </c>
      <c r="T22" s="114">
        <v>1746</v>
      </c>
      <c r="U22" s="98">
        <v>3061</v>
      </c>
      <c r="V22"/>
      <c r="W22" s="99"/>
      <c r="X22" s="98"/>
      <c r="Y22">
        <v>1712</v>
      </c>
      <c r="Z22" s="99">
        <v>1795</v>
      </c>
      <c r="AA22" s="98">
        <v>3189</v>
      </c>
      <c r="AC22" s="99">
        <v>1876</v>
      </c>
      <c r="AD22" s="98">
        <v>4042</v>
      </c>
      <c r="AF22" s="98">
        <v>1253</v>
      </c>
      <c r="AG22" s="109">
        <v>1494</v>
      </c>
      <c r="AO22">
        <v>1408</v>
      </c>
      <c r="AQ22" s="168" t="s">
        <v>125</v>
      </c>
      <c r="AR22" s="168" t="s">
        <v>128</v>
      </c>
      <c r="AS22" s="168" t="s">
        <v>129</v>
      </c>
    </row>
    <row r="23" spans="2:45" x14ac:dyDescent="0.3">
      <c r="B23" s="99">
        <v>1291</v>
      </c>
      <c r="C23" s="98">
        <v>3144</v>
      </c>
      <c r="E23" s="99">
        <v>1093</v>
      </c>
      <c r="F23" s="98">
        <v>1954</v>
      </c>
      <c r="H23" s="99">
        <v>969</v>
      </c>
      <c r="I23" s="98">
        <v>2533</v>
      </c>
      <c r="K23" s="99">
        <v>917</v>
      </c>
      <c r="L23" s="98">
        <v>2936</v>
      </c>
      <c r="N23" s="84"/>
      <c r="O23" s="60"/>
      <c r="Q23" s="109">
        <v>1178</v>
      </c>
      <c r="R23" s="109">
        <v>2372</v>
      </c>
      <c r="T23" s="99">
        <v>1708</v>
      </c>
      <c r="U23" s="98">
        <v>2915</v>
      </c>
      <c r="V23"/>
      <c r="W23" s="99"/>
      <c r="X23" s="98"/>
      <c r="Y23">
        <v>1560</v>
      </c>
      <c r="Z23" s="99">
        <v>1070</v>
      </c>
      <c r="AA23" s="98">
        <v>2959</v>
      </c>
      <c r="AC23" s="99">
        <v>1994</v>
      </c>
      <c r="AD23" s="98">
        <v>3960</v>
      </c>
      <c r="AF23" s="98">
        <v>1045</v>
      </c>
      <c r="AG23" s="109">
        <v>1485</v>
      </c>
      <c r="AO23">
        <v>1390</v>
      </c>
      <c r="AQ23" s="168" t="s">
        <v>125</v>
      </c>
      <c r="AR23" s="168" t="s">
        <v>128</v>
      </c>
      <c r="AS23" s="168" t="s">
        <v>129</v>
      </c>
    </row>
    <row r="24" spans="2:45" x14ac:dyDescent="0.3">
      <c r="B24" s="99">
        <v>1025</v>
      </c>
      <c r="C24" s="98">
        <v>3058</v>
      </c>
      <c r="E24" s="99">
        <v>1080</v>
      </c>
      <c r="F24" s="98">
        <v>1943</v>
      </c>
      <c r="H24" s="99">
        <v>959</v>
      </c>
      <c r="I24" s="98">
        <v>2528</v>
      </c>
      <c r="K24" s="99">
        <v>966</v>
      </c>
      <c r="L24" s="98">
        <v>2900</v>
      </c>
      <c r="N24" s="84"/>
      <c r="O24" s="60"/>
      <c r="Q24" s="109">
        <v>1171</v>
      </c>
      <c r="R24" s="109">
        <v>2353</v>
      </c>
      <c r="T24" s="99">
        <v>1689</v>
      </c>
      <c r="U24" s="98">
        <v>2897</v>
      </c>
      <c r="V24"/>
      <c r="W24" s="99"/>
      <c r="X24" s="98"/>
      <c r="Y24">
        <v>1349</v>
      </c>
      <c r="Z24" s="99">
        <v>1467</v>
      </c>
      <c r="AA24" s="98">
        <v>2927</v>
      </c>
      <c r="AC24" s="99">
        <v>1951</v>
      </c>
      <c r="AD24" s="98">
        <v>3799</v>
      </c>
      <c r="AF24" s="98">
        <v>795</v>
      </c>
      <c r="AG24" s="109">
        <v>1386</v>
      </c>
      <c r="AO24">
        <v>1349</v>
      </c>
      <c r="AQ24" s="168" t="s">
        <v>125</v>
      </c>
      <c r="AR24" s="168" t="s">
        <v>128</v>
      </c>
      <c r="AS24" s="168" t="s">
        <v>129</v>
      </c>
    </row>
    <row r="25" spans="2:45" x14ac:dyDescent="0.3">
      <c r="B25" s="99">
        <v>1341</v>
      </c>
      <c r="C25" s="98">
        <v>3012</v>
      </c>
      <c r="E25" s="99">
        <v>947</v>
      </c>
      <c r="F25" s="98">
        <v>1941</v>
      </c>
      <c r="H25" s="99">
        <v>924</v>
      </c>
      <c r="I25" s="98">
        <v>2467</v>
      </c>
      <c r="K25" s="99">
        <v>1155</v>
      </c>
      <c r="L25" s="98">
        <v>2802</v>
      </c>
      <c r="N25" s="84"/>
      <c r="O25" s="60"/>
      <c r="Q25" s="109">
        <v>1146</v>
      </c>
      <c r="R25" s="109">
        <v>2259</v>
      </c>
      <c r="T25" s="99">
        <v>1447</v>
      </c>
      <c r="U25" s="98">
        <v>2825</v>
      </c>
      <c r="W25" s="99"/>
      <c r="X25" s="98"/>
      <c r="Z25" s="99">
        <v>1788</v>
      </c>
      <c r="AA25" s="98">
        <v>2893</v>
      </c>
      <c r="AC25" s="99">
        <v>1691</v>
      </c>
      <c r="AD25" s="98">
        <v>3289</v>
      </c>
      <c r="AF25" s="98">
        <v>1441</v>
      </c>
      <c r="AG25" s="109">
        <v>1328</v>
      </c>
      <c r="AO25">
        <v>1334</v>
      </c>
      <c r="AQ25" s="168" t="s">
        <v>125</v>
      </c>
      <c r="AR25" s="168" t="s">
        <v>128</v>
      </c>
      <c r="AS25" s="168" t="s">
        <v>129</v>
      </c>
    </row>
    <row r="26" spans="2:45" x14ac:dyDescent="0.3">
      <c r="B26" s="99">
        <v>1051</v>
      </c>
      <c r="C26" s="98">
        <v>2952</v>
      </c>
      <c r="E26" s="99">
        <v>915</v>
      </c>
      <c r="F26" s="98">
        <v>1930</v>
      </c>
      <c r="H26" s="99">
        <v>923</v>
      </c>
      <c r="I26" s="98">
        <v>2464</v>
      </c>
      <c r="K26" s="99">
        <v>1068</v>
      </c>
      <c r="L26" s="98">
        <v>2798</v>
      </c>
      <c r="N26" s="84"/>
      <c r="O26" s="60"/>
      <c r="P26" s="84"/>
      <c r="Q26" s="111">
        <v>1106</v>
      </c>
      <c r="R26" s="111">
        <v>2253</v>
      </c>
      <c r="S26" s="84"/>
      <c r="T26" s="99">
        <v>1364</v>
      </c>
      <c r="U26" s="113">
        <v>2818</v>
      </c>
      <c r="V26" s="84"/>
      <c r="W26" s="114"/>
      <c r="X26" s="113"/>
      <c r="Y26" s="84"/>
      <c r="Z26" s="114">
        <v>1698</v>
      </c>
      <c r="AA26" s="113">
        <v>2860</v>
      </c>
      <c r="AB26" s="84"/>
      <c r="AC26" s="114">
        <v>1606</v>
      </c>
      <c r="AD26" s="113">
        <v>3105</v>
      </c>
      <c r="AF26" s="98">
        <v>928</v>
      </c>
      <c r="AG26" s="109">
        <v>1309</v>
      </c>
      <c r="AO26">
        <v>1267</v>
      </c>
      <c r="AQ26" s="168" t="s">
        <v>125</v>
      </c>
      <c r="AR26" s="168" t="s">
        <v>128</v>
      </c>
      <c r="AS26" s="168" t="s">
        <v>129</v>
      </c>
    </row>
    <row r="27" spans="2:45" x14ac:dyDescent="0.3">
      <c r="B27" s="99">
        <v>1592</v>
      </c>
      <c r="C27" s="98">
        <v>2947</v>
      </c>
      <c r="E27" s="99">
        <v>897</v>
      </c>
      <c r="F27" s="98">
        <v>1891</v>
      </c>
      <c r="H27" s="99">
        <v>914</v>
      </c>
      <c r="I27" s="98">
        <v>2446</v>
      </c>
      <c r="K27">
        <v>994</v>
      </c>
      <c r="L27" s="98">
        <v>2690</v>
      </c>
      <c r="N27" s="84"/>
      <c r="O27" s="60"/>
      <c r="P27" s="84"/>
      <c r="Q27" s="111">
        <v>995</v>
      </c>
      <c r="R27" s="111">
        <v>2246</v>
      </c>
      <c r="S27" s="84"/>
      <c r="T27" s="99">
        <v>1329</v>
      </c>
      <c r="U27" s="113">
        <v>2787</v>
      </c>
      <c r="V27" s="84"/>
      <c r="W27" s="114"/>
      <c r="X27" s="113"/>
      <c r="Y27" s="84"/>
      <c r="Z27" s="114">
        <v>1530</v>
      </c>
      <c r="AA27" s="113">
        <v>2816</v>
      </c>
      <c r="AB27" s="84"/>
      <c r="AC27" s="114">
        <v>2261</v>
      </c>
      <c r="AD27" s="113">
        <v>3080</v>
      </c>
      <c r="AF27" s="99">
        <v>915</v>
      </c>
      <c r="AG27" s="109">
        <v>1272</v>
      </c>
      <c r="AO27">
        <v>1248</v>
      </c>
      <c r="AQ27" s="168" t="s">
        <v>125</v>
      </c>
      <c r="AR27" s="168" t="s">
        <v>128</v>
      </c>
      <c r="AS27" s="168" t="s">
        <v>129</v>
      </c>
    </row>
    <row r="28" spans="2:45" x14ac:dyDescent="0.3">
      <c r="B28" s="99">
        <v>1340</v>
      </c>
      <c r="C28" s="98">
        <v>2849</v>
      </c>
      <c r="E28" s="99">
        <v>885</v>
      </c>
      <c r="F28" s="98">
        <v>1884</v>
      </c>
      <c r="H28" s="99">
        <v>867</v>
      </c>
      <c r="I28" s="98">
        <v>2435</v>
      </c>
      <c r="K28">
        <v>964</v>
      </c>
      <c r="L28" s="98">
        <v>2672</v>
      </c>
      <c r="N28" s="84"/>
      <c r="O28" s="60"/>
      <c r="Q28" s="109">
        <v>990</v>
      </c>
      <c r="R28" s="109">
        <v>2138</v>
      </c>
      <c r="T28" s="99">
        <v>1283</v>
      </c>
      <c r="U28" s="98">
        <v>2783</v>
      </c>
      <c r="W28" s="99"/>
      <c r="X28" s="98"/>
      <c r="Z28" s="99">
        <v>2282</v>
      </c>
      <c r="AA28" s="98">
        <v>2682</v>
      </c>
      <c r="AC28" s="99">
        <v>1779</v>
      </c>
      <c r="AD28" s="98">
        <v>2842</v>
      </c>
      <c r="AF28" s="99">
        <v>1270</v>
      </c>
      <c r="AG28" s="109">
        <v>1230</v>
      </c>
      <c r="AO28">
        <v>1171</v>
      </c>
      <c r="AQ28" s="168" t="s">
        <v>125</v>
      </c>
      <c r="AR28" s="168" t="s">
        <v>128</v>
      </c>
      <c r="AS28" s="168" t="s">
        <v>129</v>
      </c>
    </row>
    <row r="29" spans="2:45" x14ac:dyDescent="0.3">
      <c r="B29" s="99">
        <v>942</v>
      </c>
      <c r="C29" s="98">
        <v>2811</v>
      </c>
      <c r="E29" s="99">
        <v>872</v>
      </c>
      <c r="F29" s="98">
        <v>1874</v>
      </c>
      <c r="H29" s="99">
        <v>864</v>
      </c>
      <c r="I29" s="98">
        <v>2430</v>
      </c>
      <c r="K29">
        <v>956</v>
      </c>
      <c r="L29" s="98">
        <v>2594</v>
      </c>
      <c r="N29" s="84"/>
      <c r="O29" s="60"/>
      <c r="Q29" s="109">
        <v>965</v>
      </c>
      <c r="R29" s="109">
        <v>2101</v>
      </c>
      <c r="T29" s="99">
        <v>1275</v>
      </c>
      <c r="U29" s="98">
        <v>2748</v>
      </c>
      <c r="W29" s="99"/>
      <c r="X29" s="98"/>
      <c r="Z29" s="99">
        <v>1531</v>
      </c>
      <c r="AA29" s="98">
        <v>2658</v>
      </c>
      <c r="AC29" s="99">
        <v>1481</v>
      </c>
      <c r="AD29" s="98">
        <v>2609</v>
      </c>
      <c r="AF29" s="99">
        <v>1751</v>
      </c>
      <c r="AG29" s="109">
        <v>1181</v>
      </c>
      <c r="AO29">
        <v>1143</v>
      </c>
      <c r="AQ29" s="168" t="s">
        <v>125</v>
      </c>
      <c r="AR29" s="168" t="s">
        <v>128</v>
      </c>
      <c r="AS29" s="168" t="s">
        <v>129</v>
      </c>
    </row>
    <row r="30" spans="2:45" x14ac:dyDescent="0.3">
      <c r="B30">
        <v>1609</v>
      </c>
      <c r="C30" s="98">
        <v>2680</v>
      </c>
      <c r="E30" s="99">
        <v>855</v>
      </c>
      <c r="F30" s="98">
        <v>1863</v>
      </c>
      <c r="H30" s="99">
        <v>863</v>
      </c>
      <c r="I30" s="98">
        <v>2423</v>
      </c>
      <c r="K30">
        <v>931</v>
      </c>
      <c r="L30" s="98">
        <v>2567</v>
      </c>
      <c r="N30" s="84"/>
      <c r="O30" s="60"/>
      <c r="Q30" s="109">
        <v>884</v>
      </c>
      <c r="R30" s="109">
        <v>2097</v>
      </c>
      <c r="T30" s="99">
        <v>1216</v>
      </c>
      <c r="U30" s="98">
        <v>2584</v>
      </c>
      <c r="W30" s="99"/>
      <c r="X30" s="98"/>
      <c r="Z30" s="99">
        <v>2217</v>
      </c>
      <c r="AA30" s="98">
        <v>2612</v>
      </c>
      <c r="AC30">
        <v>1684</v>
      </c>
      <c r="AD30" s="98">
        <v>2571</v>
      </c>
      <c r="AF30" s="99">
        <v>762</v>
      </c>
      <c r="AG30" s="109">
        <v>1178</v>
      </c>
      <c r="AO30">
        <v>1123</v>
      </c>
      <c r="AQ30" s="168" t="s">
        <v>125</v>
      </c>
      <c r="AR30" s="168" t="s">
        <v>128</v>
      </c>
      <c r="AS30" s="168" t="s">
        <v>129</v>
      </c>
    </row>
    <row r="31" spans="2:45" x14ac:dyDescent="0.3">
      <c r="B31">
        <v>1565</v>
      </c>
      <c r="C31" s="98">
        <v>2529</v>
      </c>
      <c r="E31" s="99">
        <v>832</v>
      </c>
      <c r="F31" s="98">
        <v>1839</v>
      </c>
      <c r="H31" s="99">
        <v>856</v>
      </c>
      <c r="I31" s="98">
        <v>2257</v>
      </c>
      <c r="K31">
        <v>919</v>
      </c>
      <c r="L31" s="98">
        <v>2563</v>
      </c>
      <c r="N31" s="84"/>
      <c r="O31" s="60"/>
      <c r="Q31" s="109">
        <v>669</v>
      </c>
      <c r="R31" s="109">
        <v>2088</v>
      </c>
      <c r="T31" s="99">
        <v>1196</v>
      </c>
      <c r="U31" s="98">
        <v>2457</v>
      </c>
      <c r="W31" s="99"/>
      <c r="X31" s="98"/>
      <c r="Z31" s="99">
        <v>1600</v>
      </c>
      <c r="AA31" s="98">
        <v>2564</v>
      </c>
      <c r="AC31">
        <v>1599</v>
      </c>
      <c r="AD31" s="98">
        <v>2343</v>
      </c>
      <c r="AF31" s="99">
        <v>1183</v>
      </c>
      <c r="AG31" s="109">
        <v>1171</v>
      </c>
      <c r="AO31">
        <v>1089</v>
      </c>
      <c r="AQ31" s="168" t="s">
        <v>125</v>
      </c>
      <c r="AR31" s="168" t="s">
        <v>128</v>
      </c>
      <c r="AS31" s="168" t="s">
        <v>129</v>
      </c>
    </row>
    <row r="32" spans="2:45" x14ac:dyDescent="0.3">
      <c r="B32">
        <v>1560</v>
      </c>
      <c r="C32" s="98">
        <v>2508</v>
      </c>
      <c r="E32" s="99">
        <v>813</v>
      </c>
      <c r="F32" s="98">
        <v>1833</v>
      </c>
      <c r="H32" s="99">
        <v>804</v>
      </c>
      <c r="I32" s="98">
        <v>2234</v>
      </c>
      <c r="K32">
        <v>914</v>
      </c>
      <c r="L32" s="98">
        <v>2558</v>
      </c>
      <c r="N32" s="84"/>
      <c r="O32" s="60"/>
      <c r="Q32" s="109">
        <v>578</v>
      </c>
      <c r="R32" s="109">
        <v>2071</v>
      </c>
      <c r="T32" s="99">
        <v>1094</v>
      </c>
      <c r="U32" s="98">
        <v>2455</v>
      </c>
      <c r="W32" s="99"/>
      <c r="X32" s="98"/>
      <c r="Z32" s="99">
        <v>1611</v>
      </c>
      <c r="AA32" s="98">
        <v>2521</v>
      </c>
      <c r="AC32">
        <v>2606</v>
      </c>
      <c r="AD32" s="98">
        <v>1919</v>
      </c>
      <c r="AF32" s="99">
        <v>1291</v>
      </c>
      <c r="AG32" s="109">
        <v>1146</v>
      </c>
      <c r="AO32">
        <v>1063</v>
      </c>
      <c r="AQ32" s="168" t="s">
        <v>125</v>
      </c>
      <c r="AR32" s="168" t="s">
        <v>128</v>
      </c>
      <c r="AS32" s="168" t="s">
        <v>129</v>
      </c>
    </row>
    <row r="33" spans="2:45" x14ac:dyDescent="0.3">
      <c r="B33">
        <v>1475</v>
      </c>
      <c r="C33" s="98">
        <v>2409</v>
      </c>
      <c r="E33" s="99">
        <v>811</v>
      </c>
      <c r="F33" s="98">
        <v>1833</v>
      </c>
      <c r="H33" s="99">
        <v>801</v>
      </c>
      <c r="I33" s="98">
        <v>2163</v>
      </c>
      <c r="K33">
        <v>913</v>
      </c>
      <c r="L33" s="98">
        <v>2525</v>
      </c>
      <c r="N33" s="84"/>
      <c r="O33" s="60"/>
      <c r="P33" s="84"/>
      <c r="Q33" s="111">
        <v>578</v>
      </c>
      <c r="R33" s="111">
        <v>2038</v>
      </c>
      <c r="S33" s="84"/>
      <c r="T33" s="99">
        <v>1060</v>
      </c>
      <c r="U33" s="113">
        <v>2434</v>
      </c>
      <c r="V33" s="84"/>
      <c r="W33" s="114"/>
      <c r="X33" s="113"/>
      <c r="Y33" s="84"/>
      <c r="Z33" s="114">
        <v>1999</v>
      </c>
      <c r="AA33" s="113">
        <v>2334</v>
      </c>
      <c r="AB33" s="84"/>
      <c r="AC33" s="25">
        <v>1452</v>
      </c>
      <c r="AD33" s="113">
        <v>1808</v>
      </c>
      <c r="AF33" s="99">
        <v>1025</v>
      </c>
      <c r="AG33" s="111">
        <v>1106</v>
      </c>
      <c r="AO33">
        <v>1048</v>
      </c>
      <c r="AQ33" s="168" t="s">
        <v>125</v>
      </c>
      <c r="AR33" s="168" t="s">
        <v>128</v>
      </c>
      <c r="AS33" s="168" t="s">
        <v>129</v>
      </c>
    </row>
    <row r="34" spans="2:45" x14ac:dyDescent="0.3">
      <c r="B34">
        <v>1432</v>
      </c>
      <c r="C34" s="98">
        <v>2373</v>
      </c>
      <c r="E34" s="99">
        <v>800</v>
      </c>
      <c r="F34" s="98">
        <v>1812</v>
      </c>
      <c r="H34" s="99">
        <v>759</v>
      </c>
      <c r="I34" s="98">
        <v>2155</v>
      </c>
      <c r="K34">
        <v>876</v>
      </c>
      <c r="L34" s="98">
        <v>2470</v>
      </c>
      <c r="N34" s="84"/>
      <c r="O34" s="60"/>
      <c r="Q34" s="110">
        <v>991</v>
      </c>
      <c r="R34" s="109">
        <v>2029</v>
      </c>
      <c r="T34" s="99">
        <v>1036</v>
      </c>
      <c r="U34" s="98">
        <v>2407</v>
      </c>
      <c r="W34" s="99"/>
      <c r="X34" s="98"/>
      <c r="Z34" s="99">
        <v>1421</v>
      </c>
      <c r="AA34" s="98">
        <v>2294</v>
      </c>
      <c r="AC34">
        <v>658</v>
      </c>
      <c r="AD34" s="98">
        <v>1804</v>
      </c>
      <c r="AF34" s="99">
        <v>1341</v>
      </c>
      <c r="AG34" s="111">
        <v>995</v>
      </c>
      <c r="AO34">
        <v>1041</v>
      </c>
      <c r="AQ34" s="168" t="s">
        <v>125</v>
      </c>
      <c r="AR34" s="168" t="s">
        <v>128</v>
      </c>
      <c r="AS34" s="168" t="s">
        <v>129</v>
      </c>
    </row>
    <row r="35" spans="2:45" x14ac:dyDescent="0.3">
      <c r="B35">
        <v>1408</v>
      </c>
      <c r="C35" s="98">
        <v>2190</v>
      </c>
      <c r="E35" s="99">
        <v>796</v>
      </c>
      <c r="F35" s="98">
        <v>1796</v>
      </c>
      <c r="H35" s="99">
        <v>521</v>
      </c>
      <c r="I35" s="98">
        <v>2128</v>
      </c>
      <c r="K35">
        <v>875</v>
      </c>
      <c r="L35" s="98">
        <v>2455</v>
      </c>
      <c r="N35" s="84"/>
      <c r="O35" s="60"/>
      <c r="Q35" s="110">
        <v>620</v>
      </c>
      <c r="R35" s="109">
        <v>2024</v>
      </c>
      <c r="T35" s="99">
        <v>991</v>
      </c>
      <c r="U35" s="98">
        <v>2339</v>
      </c>
      <c r="W35" s="99"/>
      <c r="X35" s="98"/>
      <c r="Z35" s="99">
        <v>1658</v>
      </c>
      <c r="AA35" s="98">
        <v>2003</v>
      </c>
      <c r="AC35">
        <v>1627</v>
      </c>
      <c r="AD35" s="98">
        <v>1777</v>
      </c>
      <c r="AF35" s="99">
        <v>1051</v>
      </c>
      <c r="AG35" s="109">
        <v>990</v>
      </c>
      <c r="AO35">
        <v>1040</v>
      </c>
      <c r="AQ35" s="168" t="s">
        <v>125</v>
      </c>
      <c r="AR35" s="168" t="s">
        <v>128</v>
      </c>
      <c r="AS35" s="168" t="s">
        <v>129</v>
      </c>
    </row>
    <row r="36" spans="2:45" x14ac:dyDescent="0.3">
      <c r="B36">
        <v>1390</v>
      </c>
      <c r="C36" s="98">
        <v>2170</v>
      </c>
      <c r="E36" s="99">
        <v>792</v>
      </c>
      <c r="F36" s="98">
        <v>1733</v>
      </c>
      <c r="H36" s="99">
        <v>516</v>
      </c>
      <c r="I36" s="98">
        <v>2094</v>
      </c>
      <c r="K36">
        <v>813</v>
      </c>
      <c r="L36" s="98">
        <v>2243</v>
      </c>
      <c r="N36" s="84"/>
      <c r="O36" s="60"/>
      <c r="Q36" s="110">
        <v>1553</v>
      </c>
      <c r="R36" s="109">
        <v>1999</v>
      </c>
      <c r="T36" s="99">
        <v>942</v>
      </c>
      <c r="U36" s="98">
        <v>2286</v>
      </c>
      <c r="W36" s="99"/>
      <c r="X36" s="98"/>
      <c r="Z36" s="99">
        <v>875</v>
      </c>
      <c r="AA36" s="98">
        <v>2001</v>
      </c>
      <c r="AC36">
        <v>1437</v>
      </c>
      <c r="AD36" s="98">
        <v>1598</v>
      </c>
      <c r="AF36" s="99">
        <v>1592</v>
      </c>
      <c r="AG36" s="109">
        <v>965</v>
      </c>
      <c r="AO36">
        <v>980</v>
      </c>
      <c r="AQ36" s="168" t="s">
        <v>125</v>
      </c>
      <c r="AR36" s="168" t="s">
        <v>128</v>
      </c>
      <c r="AS36" s="168" t="s">
        <v>129</v>
      </c>
    </row>
    <row r="37" spans="2:45" x14ac:dyDescent="0.3">
      <c r="B37">
        <v>1349</v>
      </c>
      <c r="C37" s="98">
        <v>2167</v>
      </c>
      <c r="E37" s="99">
        <v>771</v>
      </c>
      <c r="F37" s="98">
        <v>1730</v>
      </c>
      <c r="H37">
        <v>1385</v>
      </c>
      <c r="I37" s="98">
        <v>2058</v>
      </c>
      <c r="K37">
        <v>812</v>
      </c>
      <c r="L37" s="98">
        <v>2146</v>
      </c>
      <c r="N37" s="84"/>
      <c r="O37" s="60"/>
      <c r="Q37" s="110">
        <v>772</v>
      </c>
      <c r="R37" s="109">
        <v>1996</v>
      </c>
      <c r="T37" s="99">
        <v>894</v>
      </c>
      <c r="U37" s="98">
        <v>2180</v>
      </c>
      <c r="W37"/>
      <c r="X37" s="98"/>
      <c r="Z37">
        <v>2423</v>
      </c>
      <c r="AA37" s="98">
        <v>1953</v>
      </c>
      <c r="AC37">
        <v>1573</v>
      </c>
      <c r="AD37" s="98">
        <v>1076</v>
      </c>
      <c r="AF37" s="99">
        <v>1340</v>
      </c>
      <c r="AG37" s="109">
        <v>884</v>
      </c>
      <c r="AO37">
        <v>950</v>
      </c>
      <c r="AQ37" s="168" t="s">
        <v>125</v>
      </c>
      <c r="AR37" s="168" t="s">
        <v>128</v>
      </c>
      <c r="AS37" s="168" t="s">
        <v>129</v>
      </c>
    </row>
    <row r="38" spans="2:45" x14ac:dyDescent="0.3">
      <c r="B38">
        <v>1334</v>
      </c>
      <c r="C38" s="98">
        <v>2129</v>
      </c>
      <c r="E38" s="99">
        <v>757</v>
      </c>
      <c r="F38" s="98">
        <v>1711</v>
      </c>
      <c r="H38">
        <v>1151</v>
      </c>
      <c r="I38" s="98">
        <v>2046</v>
      </c>
      <c r="K38">
        <v>806</v>
      </c>
      <c r="L38" s="98">
        <v>2142</v>
      </c>
      <c r="N38" s="84"/>
      <c r="O38" s="60"/>
      <c r="Q38" s="110">
        <v>858</v>
      </c>
      <c r="R38" s="109">
        <v>1985</v>
      </c>
      <c r="T38" s="99">
        <v>820</v>
      </c>
      <c r="U38" s="98">
        <v>2108</v>
      </c>
      <c r="W38"/>
      <c r="X38" s="98"/>
      <c r="Z38">
        <v>2044</v>
      </c>
      <c r="AA38" s="98">
        <v>1941</v>
      </c>
      <c r="AC38">
        <v>1577</v>
      </c>
      <c r="AD38" s="98">
        <v>951</v>
      </c>
      <c r="AF38" s="99">
        <v>942</v>
      </c>
      <c r="AG38" s="109">
        <v>669</v>
      </c>
      <c r="AO38">
        <v>948</v>
      </c>
      <c r="AQ38" s="168" t="s">
        <v>125</v>
      </c>
      <c r="AR38" s="168" t="s">
        <v>128</v>
      </c>
      <c r="AS38" s="168" t="s">
        <v>129</v>
      </c>
    </row>
    <row r="39" spans="2:45" x14ac:dyDescent="0.3">
      <c r="B39">
        <v>1267</v>
      </c>
      <c r="C39" s="98">
        <v>2023</v>
      </c>
      <c r="E39" s="99">
        <v>738</v>
      </c>
      <c r="F39" s="98">
        <v>1681</v>
      </c>
      <c r="H39">
        <v>1098</v>
      </c>
      <c r="I39" s="98">
        <v>1952</v>
      </c>
      <c r="K39">
        <v>799</v>
      </c>
      <c r="L39" s="98">
        <v>2140</v>
      </c>
      <c r="N39" s="84"/>
      <c r="O39" s="60"/>
      <c r="P39" s="84"/>
      <c r="Q39" s="112">
        <v>1482</v>
      </c>
      <c r="R39" s="111">
        <v>1965</v>
      </c>
      <c r="S39" s="84"/>
      <c r="T39" s="99">
        <v>700</v>
      </c>
      <c r="U39" s="113">
        <v>2069</v>
      </c>
      <c r="V39" s="84"/>
      <c r="W39" s="25"/>
      <c r="X39" s="113"/>
      <c r="Y39" s="84"/>
      <c r="Z39" s="25">
        <v>1834</v>
      </c>
      <c r="AA39" s="113">
        <v>1798</v>
      </c>
      <c r="AB39" s="84"/>
      <c r="AC39" s="84"/>
      <c r="AD39" s="114">
        <v>7480</v>
      </c>
      <c r="AF39">
        <v>1609</v>
      </c>
      <c r="AG39" s="109">
        <v>578</v>
      </c>
      <c r="AO39">
        <v>883</v>
      </c>
      <c r="AQ39" s="168" t="s">
        <v>125</v>
      </c>
      <c r="AR39" s="168" t="s">
        <v>128</v>
      </c>
      <c r="AS39" s="168" t="s">
        <v>129</v>
      </c>
    </row>
    <row r="40" spans="2:45" x14ac:dyDescent="0.3">
      <c r="B40">
        <v>1248</v>
      </c>
      <c r="C40" s="98">
        <v>1973</v>
      </c>
      <c r="E40" s="99">
        <v>736</v>
      </c>
      <c r="F40" s="98">
        <v>1675</v>
      </c>
      <c r="H40">
        <v>1075</v>
      </c>
      <c r="I40" s="98">
        <v>1923</v>
      </c>
      <c r="K40">
        <v>783</v>
      </c>
      <c r="L40" s="98">
        <v>2135</v>
      </c>
      <c r="N40" s="84"/>
      <c r="O40" s="60"/>
      <c r="Q40" s="110">
        <v>1109</v>
      </c>
      <c r="R40" s="109">
        <v>1868</v>
      </c>
      <c r="T40">
        <v>1289</v>
      </c>
      <c r="U40" s="98">
        <v>2062</v>
      </c>
      <c r="W40"/>
      <c r="X40" s="98"/>
      <c r="Z40">
        <v>2441</v>
      </c>
      <c r="AA40" s="98">
        <v>1729</v>
      </c>
      <c r="AD40" s="99">
        <v>6677</v>
      </c>
      <c r="AF40">
        <v>1565</v>
      </c>
      <c r="AG40" s="111">
        <v>578</v>
      </c>
      <c r="AO40">
        <v>874</v>
      </c>
      <c r="AQ40" s="168" t="s">
        <v>125</v>
      </c>
      <c r="AR40" s="168" t="s">
        <v>128</v>
      </c>
      <c r="AS40" s="168" t="s">
        <v>129</v>
      </c>
    </row>
    <row r="41" spans="2:45" x14ac:dyDescent="0.3">
      <c r="B41">
        <v>1171</v>
      </c>
      <c r="C41" s="98">
        <v>1918</v>
      </c>
      <c r="E41" s="99">
        <v>681</v>
      </c>
      <c r="F41" s="98">
        <v>1674</v>
      </c>
      <c r="H41">
        <v>1072</v>
      </c>
      <c r="I41" s="98">
        <v>1834</v>
      </c>
      <c r="K41">
        <v>757</v>
      </c>
      <c r="L41" s="98">
        <v>2129</v>
      </c>
      <c r="N41" s="84"/>
      <c r="O41" s="60"/>
      <c r="Q41" s="110">
        <v>1169</v>
      </c>
      <c r="R41" s="109">
        <v>1834</v>
      </c>
      <c r="T41">
        <v>720</v>
      </c>
      <c r="U41" s="98">
        <v>1958</v>
      </c>
      <c r="W41"/>
      <c r="X41" s="98"/>
      <c r="Z41">
        <v>1870</v>
      </c>
      <c r="AA41" s="98">
        <v>1605</v>
      </c>
      <c r="AD41" s="99">
        <v>5920</v>
      </c>
      <c r="AF41">
        <v>1560</v>
      </c>
      <c r="AG41" s="110">
        <v>991</v>
      </c>
      <c r="AO41">
        <v>817</v>
      </c>
      <c r="AQ41" s="168" t="s">
        <v>125</v>
      </c>
      <c r="AR41" s="168" t="s">
        <v>128</v>
      </c>
      <c r="AS41" s="168" t="s">
        <v>129</v>
      </c>
    </row>
    <row r="42" spans="2:45" x14ac:dyDescent="0.3">
      <c r="B42">
        <v>1143</v>
      </c>
      <c r="C42" s="98">
        <v>1775</v>
      </c>
      <c r="E42">
        <v>874</v>
      </c>
      <c r="F42" s="98">
        <v>1672</v>
      </c>
      <c r="H42">
        <v>1042</v>
      </c>
      <c r="I42" s="98">
        <v>1814</v>
      </c>
      <c r="K42">
        <v>735</v>
      </c>
      <c r="L42" s="98">
        <v>2071</v>
      </c>
      <c r="N42" s="84"/>
      <c r="O42" s="60"/>
      <c r="Q42" s="110">
        <v>1451</v>
      </c>
      <c r="R42" s="109">
        <v>1724</v>
      </c>
      <c r="T42">
        <v>1317</v>
      </c>
      <c r="U42" s="98">
        <v>1936</v>
      </c>
      <c r="W42"/>
      <c r="X42" s="98"/>
      <c r="Z42">
        <v>1996</v>
      </c>
      <c r="AA42" s="98">
        <v>1476</v>
      </c>
      <c r="AD42" s="99">
        <v>5343</v>
      </c>
      <c r="AF42">
        <v>1475</v>
      </c>
      <c r="AG42" s="110">
        <v>620</v>
      </c>
      <c r="AO42">
        <v>789</v>
      </c>
      <c r="AQ42" s="168" t="s">
        <v>125</v>
      </c>
      <c r="AR42" s="168" t="s">
        <v>128</v>
      </c>
      <c r="AS42" s="168" t="s">
        <v>129</v>
      </c>
    </row>
    <row r="43" spans="2:45" x14ac:dyDescent="0.3">
      <c r="B43">
        <v>1123</v>
      </c>
      <c r="C43" s="98">
        <v>1751</v>
      </c>
      <c r="E43">
        <v>866</v>
      </c>
      <c r="F43" s="98">
        <v>1667</v>
      </c>
      <c r="H43">
        <v>1023</v>
      </c>
      <c r="I43" s="98">
        <v>1770</v>
      </c>
      <c r="K43">
        <v>727</v>
      </c>
      <c r="L43" s="98">
        <v>2047</v>
      </c>
      <c r="N43" s="84"/>
      <c r="O43" s="60"/>
      <c r="Q43" s="110">
        <v>1563</v>
      </c>
      <c r="R43" s="109">
        <v>1575</v>
      </c>
      <c r="T43">
        <v>953</v>
      </c>
      <c r="U43" s="98">
        <v>1683</v>
      </c>
      <c r="W43"/>
      <c r="X43" s="98"/>
      <c r="Z43">
        <v>1485</v>
      </c>
      <c r="AA43" s="98">
        <v>1470</v>
      </c>
      <c r="AD43" s="99">
        <v>4831</v>
      </c>
      <c r="AF43">
        <v>1432</v>
      </c>
      <c r="AG43" s="110">
        <v>1553</v>
      </c>
      <c r="AO43">
        <v>3629</v>
      </c>
      <c r="AQ43" s="168" t="s">
        <v>125</v>
      </c>
      <c r="AR43" s="168" t="s">
        <v>128</v>
      </c>
      <c r="AS43" s="168" t="s">
        <v>129</v>
      </c>
    </row>
    <row r="44" spans="2:45" x14ac:dyDescent="0.3">
      <c r="B44">
        <v>1089</v>
      </c>
      <c r="C44" s="98">
        <v>1746</v>
      </c>
      <c r="E44">
        <v>851</v>
      </c>
      <c r="F44" s="98">
        <v>1627</v>
      </c>
      <c r="H44">
        <v>1016</v>
      </c>
      <c r="I44" s="98">
        <v>1684</v>
      </c>
      <c r="K44">
        <v>724</v>
      </c>
      <c r="L44" s="98">
        <v>1987</v>
      </c>
      <c r="N44" s="84"/>
      <c r="O44" s="60"/>
      <c r="Q44" s="110">
        <v>1439</v>
      </c>
      <c r="R44" s="109">
        <v>1342</v>
      </c>
      <c r="T44">
        <v>731</v>
      </c>
      <c r="U44" s="98">
        <v>1662</v>
      </c>
      <c r="W44"/>
      <c r="X44" s="98"/>
      <c r="Z44">
        <v>2233</v>
      </c>
      <c r="AA44" s="98">
        <v>1462</v>
      </c>
      <c r="AD44" s="99">
        <v>4759</v>
      </c>
      <c r="AF44">
        <v>1408</v>
      </c>
      <c r="AG44" s="110">
        <v>772</v>
      </c>
      <c r="AO44">
        <v>3339</v>
      </c>
      <c r="AQ44" s="168" t="s">
        <v>125</v>
      </c>
      <c r="AR44" s="168" t="s">
        <v>128</v>
      </c>
      <c r="AS44" s="168" t="s">
        <v>129</v>
      </c>
    </row>
    <row r="45" spans="2:45" x14ac:dyDescent="0.3">
      <c r="B45">
        <v>1063</v>
      </c>
      <c r="C45" s="98">
        <v>1739</v>
      </c>
      <c r="E45">
        <v>851</v>
      </c>
      <c r="F45" s="98">
        <v>1626</v>
      </c>
      <c r="H45">
        <v>963</v>
      </c>
      <c r="I45" s="98">
        <v>1678</v>
      </c>
      <c r="K45">
        <v>705</v>
      </c>
      <c r="L45" s="98">
        <v>1983</v>
      </c>
      <c r="N45" s="84"/>
      <c r="O45" s="60"/>
      <c r="Q45" s="110">
        <v>1613</v>
      </c>
      <c r="R45" s="109">
        <v>1246</v>
      </c>
      <c r="T45">
        <v>603</v>
      </c>
      <c r="U45" s="98">
        <v>1520</v>
      </c>
      <c r="W45"/>
      <c r="X45" s="98"/>
      <c r="Z45">
        <v>1423</v>
      </c>
      <c r="AA45" s="98">
        <v>1460</v>
      </c>
      <c r="AD45" s="99">
        <v>4593</v>
      </c>
      <c r="AF45">
        <v>1390</v>
      </c>
      <c r="AG45" s="110">
        <v>858</v>
      </c>
      <c r="AO45">
        <v>3151</v>
      </c>
      <c r="AQ45" s="168" t="s">
        <v>125</v>
      </c>
      <c r="AR45" s="168" t="s">
        <v>128</v>
      </c>
      <c r="AS45" s="168" t="s">
        <v>129</v>
      </c>
    </row>
    <row r="46" spans="2:45" x14ac:dyDescent="0.3">
      <c r="B46">
        <v>1048</v>
      </c>
      <c r="C46" s="98">
        <v>1739</v>
      </c>
      <c r="E46">
        <v>850</v>
      </c>
      <c r="F46" s="98">
        <v>1586</v>
      </c>
      <c r="H46">
        <v>960</v>
      </c>
      <c r="I46" s="98">
        <v>1630</v>
      </c>
      <c r="K46">
        <v>697</v>
      </c>
      <c r="L46" s="98">
        <v>1945</v>
      </c>
      <c r="N46" s="84"/>
      <c r="O46" s="60"/>
      <c r="Q46" s="110">
        <v>1247</v>
      </c>
      <c r="R46" s="109">
        <v>1164</v>
      </c>
      <c r="T46">
        <v>1045</v>
      </c>
      <c r="U46" s="98">
        <v>1507</v>
      </c>
      <c r="W46"/>
      <c r="X46" s="98"/>
      <c r="Z46">
        <v>786</v>
      </c>
      <c r="AA46" s="98">
        <v>1357</v>
      </c>
      <c r="AD46" s="99">
        <v>4560</v>
      </c>
      <c r="AF46">
        <v>1349</v>
      </c>
      <c r="AG46" s="112">
        <v>1482</v>
      </c>
      <c r="AO46">
        <v>3146</v>
      </c>
      <c r="AQ46" s="168" t="s">
        <v>125</v>
      </c>
      <c r="AR46" s="168" t="s">
        <v>128</v>
      </c>
      <c r="AS46" s="168" t="s">
        <v>129</v>
      </c>
    </row>
    <row r="47" spans="2:45" x14ac:dyDescent="0.3">
      <c r="B47">
        <v>1041</v>
      </c>
      <c r="C47" s="98">
        <v>1642</v>
      </c>
      <c r="E47">
        <v>822</v>
      </c>
      <c r="F47" s="98">
        <v>1571</v>
      </c>
      <c r="H47">
        <v>900</v>
      </c>
      <c r="I47" s="98">
        <v>1591</v>
      </c>
      <c r="K47">
        <v>685</v>
      </c>
      <c r="L47" s="98">
        <v>1931</v>
      </c>
      <c r="N47" s="84"/>
      <c r="O47" s="60"/>
      <c r="Q47" s="110">
        <v>1708</v>
      </c>
      <c r="R47" s="109">
        <v>1094</v>
      </c>
      <c r="T47">
        <v>2156</v>
      </c>
      <c r="U47" s="98">
        <v>1477</v>
      </c>
      <c r="W47"/>
      <c r="X47" s="98"/>
      <c r="Z47">
        <v>1478</v>
      </c>
      <c r="AA47" s="98">
        <v>1214</v>
      </c>
      <c r="AD47" s="99">
        <v>4453</v>
      </c>
      <c r="AF47">
        <v>1334</v>
      </c>
      <c r="AG47" s="110">
        <v>1109</v>
      </c>
      <c r="AO47">
        <v>3093</v>
      </c>
      <c r="AQ47" s="168" t="s">
        <v>125</v>
      </c>
      <c r="AR47" s="168" t="s">
        <v>128</v>
      </c>
      <c r="AS47" s="168" t="s">
        <v>129</v>
      </c>
    </row>
    <row r="48" spans="2:45" x14ac:dyDescent="0.3">
      <c r="B48">
        <v>1040</v>
      </c>
      <c r="C48" s="98">
        <v>1605</v>
      </c>
      <c r="E48">
        <v>790</v>
      </c>
      <c r="F48" s="98">
        <v>1557</v>
      </c>
      <c r="H48">
        <v>866</v>
      </c>
      <c r="I48" s="98">
        <v>1581</v>
      </c>
      <c r="K48">
        <v>666</v>
      </c>
      <c r="L48" s="98">
        <v>1884</v>
      </c>
      <c r="N48" s="84"/>
      <c r="O48" s="60"/>
      <c r="Q48" s="110">
        <v>690</v>
      </c>
      <c r="R48" s="109">
        <v>1064</v>
      </c>
      <c r="T48">
        <v>1314</v>
      </c>
      <c r="U48" s="98">
        <v>1373</v>
      </c>
      <c r="W48"/>
      <c r="X48" s="98"/>
      <c r="Z48">
        <v>1046</v>
      </c>
      <c r="AA48" s="98">
        <v>979</v>
      </c>
      <c r="AD48" s="99">
        <v>4434</v>
      </c>
      <c r="AF48">
        <v>1267</v>
      </c>
      <c r="AG48" s="110">
        <v>1169</v>
      </c>
      <c r="AO48">
        <v>2855</v>
      </c>
      <c r="AQ48" s="168" t="s">
        <v>125</v>
      </c>
      <c r="AR48" s="168" t="s">
        <v>128</v>
      </c>
      <c r="AS48" s="168" t="s">
        <v>129</v>
      </c>
    </row>
    <row r="49" spans="2:45" x14ac:dyDescent="0.3">
      <c r="B49">
        <v>980</v>
      </c>
      <c r="C49" s="98">
        <v>1599</v>
      </c>
      <c r="E49">
        <v>754</v>
      </c>
      <c r="F49" s="98">
        <v>1528</v>
      </c>
      <c r="H49">
        <v>863</v>
      </c>
      <c r="I49" s="98">
        <v>1575</v>
      </c>
      <c r="K49">
        <v>629</v>
      </c>
      <c r="L49" s="98">
        <v>1872</v>
      </c>
      <c r="N49" s="84"/>
      <c r="O49" s="60"/>
      <c r="Q49" s="6">
        <v>1636</v>
      </c>
      <c r="R49" s="109">
        <v>955</v>
      </c>
      <c r="T49">
        <v>1205</v>
      </c>
      <c r="U49" s="98">
        <v>1355</v>
      </c>
      <c r="W49"/>
      <c r="X49" s="98"/>
      <c r="Z49">
        <v>1427</v>
      </c>
      <c r="AA49" s="98">
        <v>793</v>
      </c>
      <c r="AD49" s="99">
        <v>4180</v>
      </c>
      <c r="AF49">
        <v>1248</v>
      </c>
      <c r="AG49" s="110">
        <v>1451</v>
      </c>
      <c r="AO49">
        <v>2849</v>
      </c>
      <c r="AQ49" s="168" t="s">
        <v>125</v>
      </c>
      <c r="AR49" s="168" t="s">
        <v>128</v>
      </c>
      <c r="AS49" s="168" t="s">
        <v>129</v>
      </c>
    </row>
    <row r="50" spans="2:45" x14ac:dyDescent="0.3">
      <c r="B50">
        <v>950</v>
      </c>
      <c r="C50" s="98">
        <v>1524</v>
      </c>
      <c r="E50">
        <v>711</v>
      </c>
      <c r="F50" s="98">
        <v>1496</v>
      </c>
      <c r="H50">
        <v>863</v>
      </c>
      <c r="I50" s="98">
        <v>1559</v>
      </c>
      <c r="K50">
        <v>558</v>
      </c>
      <c r="L50" s="98">
        <v>1806</v>
      </c>
      <c r="N50" s="84"/>
      <c r="O50" s="60"/>
      <c r="Q50" s="6">
        <v>1578</v>
      </c>
      <c r="R50" s="109">
        <v>949</v>
      </c>
      <c r="T50">
        <v>797</v>
      </c>
      <c r="U50" s="98">
        <v>1282</v>
      </c>
      <c r="W50"/>
      <c r="X50" s="98"/>
      <c r="Z50">
        <v>1069</v>
      </c>
      <c r="AA50" s="98">
        <v>710</v>
      </c>
      <c r="AD50" s="99">
        <v>4060</v>
      </c>
      <c r="AF50">
        <v>1171</v>
      </c>
      <c r="AG50" s="110">
        <v>1563</v>
      </c>
      <c r="AO50">
        <v>2495</v>
      </c>
      <c r="AQ50" s="168" t="s">
        <v>125</v>
      </c>
      <c r="AR50" s="168" t="s">
        <v>128</v>
      </c>
      <c r="AS50" s="168" t="s">
        <v>129</v>
      </c>
    </row>
    <row r="51" spans="2:45" x14ac:dyDescent="0.3">
      <c r="B51">
        <v>948</v>
      </c>
      <c r="C51" s="98">
        <v>1252</v>
      </c>
      <c r="E51">
        <v>691</v>
      </c>
      <c r="F51" s="98">
        <v>1490</v>
      </c>
      <c r="H51">
        <v>830</v>
      </c>
      <c r="I51" s="98">
        <v>1524</v>
      </c>
      <c r="K51"/>
      <c r="L51" s="98">
        <v>1792</v>
      </c>
      <c r="N51" s="84"/>
      <c r="O51" s="60"/>
      <c r="Q51" s="6">
        <v>1553</v>
      </c>
      <c r="R51" s="109">
        <v>810</v>
      </c>
      <c r="T51">
        <v>1433</v>
      </c>
      <c r="U51" s="98">
        <v>1205</v>
      </c>
      <c r="W51"/>
      <c r="X51" s="98"/>
      <c r="Z51">
        <v>1830</v>
      </c>
      <c r="AA51" s="98">
        <v>547</v>
      </c>
      <c r="AD51" s="99">
        <v>3723</v>
      </c>
      <c r="AF51">
        <v>1143</v>
      </c>
      <c r="AG51" s="110">
        <v>1439</v>
      </c>
      <c r="AO51">
        <v>2430</v>
      </c>
      <c r="AQ51" s="168" t="s">
        <v>125</v>
      </c>
      <c r="AR51" s="168" t="s">
        <v>128</v>
      </c>
      <c r="AS51" s="168" t="s">
        <v>129</v>
      </c>
    </row>
    <row r="52" spans="2:45" x14ac:dyDescent="0.3">
      <c r="B52">
        <v>883</v>
      </c>
      <c r="C52" s="98">
        <v>1035</v>
      </c>
      <c r="E52">
        <v>636</v>
      </c>
      <c r="F52" s="98">
        <v>1443</v>
      </c>
      <c r="H52">
        <v>806</v>
      </c>
      <c r="I52" s="98">
        <v>1497</v>
      </c>
      <c r="K52"/>
      <c r="L52" s="98">
        <v>1749</v>
      </c>
      <c r="N52" s="84"/>
      <c r="O52" s="60"/>
      <c r="Q52" s="6">
        <v>1520</v>
      </c>
      <c r="R52" s="109">
        <v>772</v>
      </c>
      <c r="T52">
        <v>1768</v>
      </c>
      <c r="U52" s="98">
        <v>1188</v>
      </c>
      <c r="W52"/>
      <c r="X52" s="98"/>
      <c r="Z52">
        <v>1434</v>
      </c>
      <c r="AA52" s="98">
        <v>539</v>
      </c>
      <c r="AD52" s="99">
        <v>3567</v>
      </c>
      <c r="AF52">
        <v>1123</v>
      </c>
      <c r="AG52" s="110">
        <v>1613</v>
      </c>
      <c r="AO52">
        <v>2376</v>
      </c>
      <c r="AQ52" s="168" t="s">
        <v>125</v>
      </c>
      <c r="AR52" s="168" t="s">
        <v>128</v>
      </c>
      <c r="AS52" s="168" t="s">
        <v>129</v>
      </c>
    </row>
    <row r="53" spans="2:45" x14ac:dyDescent="0.3">
      <c r="B53">
        <v>874</v>
      </c>
      <c r="C53" s="98">
        <v>1019</v>
      </c>
      <c r="E53">
        <v>633</v>
      </c>
      <c r="F53" s="98">
        <v>1426</v>
      </c>
      <c r="H53">
        <v>767</v>
      </c>
      <c r="I53" s="98">
        <v>1489</v>
      </c>
      <c r="K53"/>
      <c r="L53" s="98">
        <v>1731</v>
      </c>
      <c r="N53" s="84"/>
      <c r="O53" s="60"/>
      <c r="Q53" s="6">
        <v>1501</v>
      </c>
      <c r="R53" s="109">
        <v>759</v>
      </c>
      <c r="T53">
        <v>1465</v>
      </c>
      <c r="U53" s="98">
        <v>1143</v>
      </c>
      <c r="W53"/>
      <c r="X53" s="98"/>
      <c r="Z53">
        <v>2062</v>
      </c>
      <c r="AA53" s="98">
        <v>527</v>
      </c>
      <c r="AD53" s="99">
        <v>3401</v>
      </c>
      <c r="AF53">
        <v>1089</v>
      </c>
      <c r="AG53" s="110">
        <v>1247</v>
      </c>
      <c r="AO53">
        <v>2354</v>
      </c>
      <c r="AQ53" s="168" t="s">
        <v>125</v>
      </c>
      <c r="AR53" s="168" t="s">
        <v>128</v>
      </c>
      <c r="AS53" s="168" t="s">
        <v>129</v>
      </c>
    </row>
    <row r="54" spans="2:45" x14ac:dyDescent="0.3">
      <c r="B54">
        <v>817</v>
      </c>
      <c r="C54" s="98">
        <v>890</v>
      </c>
      <c r="E54">
        <v>624</v>
      </c>
      <c r="F54" s="98">
        <v>1420</v>
      </c>
      <c r="H54">
        <v>757</v>
      </c>
      <c r="I54" s="98">
        <v>1466</v>
      </c>
      <c r="K54"/>
      <c r="L54" s="98">
        <v>1724</v>
      </c>
      <c r="N54" s="84"/>
      <c r="O54" s="60"/>
      <c r="Q54" s="6">
        <v>1463</v>
      </c>
      <c r="R54" s="109">
        <v>730</v>
      </c>
      <c r="T54">
        <v>689</v>
      </c>
      <c r="U54" s="98">
        <v>1062</v>
      </c>
      <c r="W54"/>
      <c r="X54" s="98"/>
      <c r="Z54">
        <v>2144</v>
      </c>
      <c r="AA54" s="98">
        <v>513</v>
      </c>
      <c r="AD54" s="99">
        <v>3360</v>
      </c>
      <c r="AF54">
        <v>1063</v>
      </c>
      <c r="AG54" s="110">
        <v>1708</v>
      </c>
      <c r="AO54">
        <v>2278</v>
      </c>
      <c r="AQ54" s="168" t="s">
        <v>125</v>
      </c>
      <c r="AR54" s="168" t="s">
        <v>128</v>
      </c>
      <c r="AS54" s="168" t="s">
        <v>129</v>
      </c>
    </row>
    <row r="55" spans="2:45" x14ac:dyDescent="0.3">
      <c r="B55">
        <v>789</v>
      </c>
      <c r="C55" s="98">
        <v>879</v>
      </c>
      <c r="E55">
        <v>618</v>
      </c>
      <c r="F55" s="98">
        <v>1414</v>
      </c>
      <c r="H55">
        <v>753</v>
      </c>
      <c r="I55" s="98">
        <v>1458</v>
      </c>
      <c r="K55"/>
      <c r="L55" s="98">
        <v>1710</v>
      </c>
      <c r="N55" s="84"/>
      <c r="O55" s="60"/>
      <c r="Q55" s="6">
        <v>1426</v>
      </c>
      <c r="R55" s="109">
        <v>722</v>
      </c>
      <c r="T55">
        <v>979</v>
      </c>
      <c r="U55" s="98">
        <v>763</v>
      </c>
      <c r="W55"/>
      <c r="X55" s="99"/>
      <c r="Z55">
        <v>1080</v>
      </c>
      <c r="AA55" s="99">
        <v>4461</v>
      </c>
      <c r="AD55" s="99">
        <v>3144</v>
      </c>
      <c r="AF55">
        <v>1048</v>
      </c>
      <c r="AG55" s="110">
        <v>690</v>
      </c>
      <c r="AO55">
        <v>2229</v>
      </c>
      <c r="AQ55" s="168" t="s">
        <v>125</v>
      </c>
      <c r="AR55" s="168" t="s">
        <v>128</v>
      </c>
      <c r="AS55" s="168" t="s">
        <v>129</v>
      </c>
    </row>
    <row r="56" spans="2:45" x14ac:dyDescent="0.3">
      <c r="B56"/>
      <c r="C56" s="98">
        <v>738</v>
      </c>
      <c r="E56">
        <v>586</v>
      </c>
      <c r="F56" s="98">
        <v>1396</v>
      </c>
      <c r="H56">
        <v>731</v>
      </c>
      <c r="I56" s="98">
        <v>1439</v>
      </c>
      <c r="L56" s="98">
        <v>1379</v>
      </c>
      <c r="N56" s="84"/>
      <c r="O56" s="60"/>
      <c r="Q56" s="6">
        <v>1424</v>
      </c>
      <c r="R56" s="109">
        <v>649</v>
      </c>
      <c r="T56">
        <v>1607</v>
      </c>
      <c r="U56" s="98">
        <v>620</v>
      </c>
      <c r="W56"/>
      <c r="X56" s="99"/>
      <c r="Z56">
        <v>1755</v>
      </c>
      <c r="AA56" s="99">
        <v>4314</v>
      </c>
      <c r="AD56" s="99">
        <v>3072</v>
      </c>
      <c r="AF56">
        <v>1041</v>
      </c>
      <c r="AG56" s="6">
        <v>1636</v>
      </c>
      <c r="AO56">
        <v>2146</v>
      </c>
      <c r="AQ56" s="168" t="s">
        <v>125</v>
      </c>
      <c r="AR56" s="168" t="s">
        <v>128</v>
      </c>
      <c r="AS56" s="168" t="s">
        <v>129</v>
      </c>
    </row>
    <row r="57" spans="2:45" x14ac:dyDescent="0.3">
      <c r="B57"/>
      <c r="C57" s="98">
        <v>728</v>
      </c>
      <c r="E57">
        <v>526</v>
      </c>
      <c r="F57" s="98">
        <v>1359</v>
      </c>
      <c r="H57">
        <v>731</v>
      </c>
      <c r="I57" s="98">
        <v>1402</v>
      </c>
      <c r="L57" s="98">
        <v>958</v>
      </c>
      <c r="N57" s="84"/>
      <c r="O57" s="60"/>
      <c r="Q57" s="6">
        <v>1413</v>
      </c>
      <c r="R57" s="109">
        <v>621</v>
      </c>
      <c r="T57">
        <v>1890</v>
      </c>
      <c r="U57" s="99">
        <v>3648</v>
      </c>
      <c r="W57"/>
      <c r="X57" s="99"/>
      <c r="Z57">
        <v>898</v>
      </c>
      <c r="AA57" s="99">
        <v>3932</v>
      </c>
      <c r="AD57" s="99">
        <v>2740</v>
      </c>
      <c r="AF57">
        <v>1040</v>
      </c>
      <c r="AG57" s="6">
        <v>1578</v>
      </c>
      <c r="AO57">
        <v>2113</v>
      </c>
      <c r="AQ57" s="168" t="s">
        <v>125</v>
      </c>
      <c r="AR57" s="168" t="s">
        <v>128</v>
      </c>
      <c r="AS57" s="168" t="s">
        <v>129</v>
      </c>
    </row>
    <row r="58" spans="2:45" x14ac:dyDescent="0.3">
      <c r="B58"/>
      <c r="C58" s="98">
        <v>690</v>
      </c>
      <c r="E58"/>
      <c r="F58" s="98">
        <v>1351</v>
      </c>
      <c r="H58">
        <v>718</v>
      </c>
      <c r="I58" s="98">
        <v>1338</v>
      </c>
      <c r="L58" s="98">
        <v>935</v>
      </c>
      <c r="N58" s="84"/>
      <c r="O58" s="60"/>
      <c r="Q58" s="6">
        <v>1398</v>
      </c>
      <c r="R58" s="110">
        <v>5323</v>
      </c>
      <c r="T58">
        <v>2143</v>
      </c>
      <c r="U58" s="99">
        <v>3381</v>
      </c>
      <c r="W58"/>
      <c r="X58" s="99"/>
      <c r="Z58">
        <v>1371</v>
      </c>
      <c r="AA58" s="99">
        <v>3880</v>
      </c>
      <c r="AD58" s="99">
        <v>2703</v>
      </c>
      <c r="AF58">
        <v>980</v>
      </c>
      <c r="AG58" s="6">
        <v>1553</v>
      </c>
      <c r="AO58">
        <v>2029</v>
      </c>
      <c r="AQ58" s="168" t="s">
        <v>125</v>
      </c>
      <c r="AR58" s="168" t="s">
        <v>128</v>
      </c>
      <c r="AS58" s="168" t="s">
        <v>129</v>
      </c>
    </row>
    <row r="59" spans="2:45" x14ac:dyDescent="0.3">
      <c r="C59" s="98">
        <v>638</v>
      </c>
      <c r="E59"/>
      <c r="F59" s="98">
        <v>1326</v>
      </c>
      <c r="H59">
        <v>717</v>
      </c>
      <c r="I59" s="98">
        <v>1335</v>
      </c>
      <c r="L59" s="98">
        <v>875</v>
      </c>
      <c r="N59" s="84"/>
      <c r="O59" s="60"/>
      <c r="Q59" s="6">
        <v>1265</v>
      </c>
      <c r="R59" s="110">
        <v>4752</v>
      </c>
      <c r="T59">
        <v>1071</v>
      </c>
      <c r="U59" s="99">
        <v>3284</v>
      </c>
      <c r="W59"/>
      <c r="X59" s="99"/>
      <c r="Z59">
        <v>1317</v>
      </c>
      <c r="AA59" s="99">
        <v>3742</v>
      </c>
      <c r="AD59" s="99">
        <v>2412</v>
      </c>
      <c r="AF59">
        <v>950</v>
      </c>
      <c r="AG59" s="6">
        <v>1520</v>
      </c>
      <c r="AO59">
        <v>2028</v>
      </c>
      <c r="AQ59" s="168" t="s">
        <v>125</v>
      </c>
      <c r="AR59" s="168" t="s">
        <v>128</v>
      </c>
      <c r="AS59" s="168" t="s">
        <v>129</v>
      </c>
    </row>
    <row r="60" spans="2:45" x14ac:dyDescent="0.3">
      <c r="C60" s="98">
        <v>610</v>
      </c>
      <c r="E60"/>
      <c r="F60" s="98">
        <v>1310</v>
      </c>
      <c r="H60">
        <v>698</v>
      </c>
      <c r="I60" s="98">
        <v>1283</v>
      </c>
      <c r="L60" s="98">
        <v>870</v>
      </c>
      <c r="N60" s="84"/>
      <c r="O60" s="60"/>
      <c r="Q60" s="6">
        <v>1198</v>
      </c>
      <c r="R60" s="110">
        <v>4481</v>
      </c>
      <c r="T60">
        <v>1830</v>
      </c>
      <c r="U60" s="99">
        <v>3217</v>
      </c>
      <c r="W60"/>
      <c r="X60" s="99"/>
      <c r="Z60">
        <v>1754</v>
      </c>
      <c r="AA60" s="99">
        <v>3690</v>
      </c>
      <c r="AD60" s="99">
        <v>1741</v>
      </c>
      <c r="AF60">
        <v>948</v>
      </c>
      <c r="AG60" s="6">
        <v>1501</v>
      </c>
      <c r="AO60">
        <v>2026</v>
      </c>
      <c r="AQ60" s="168" t="s">
        <v>125</v>
      </c>
      <c r="AR60" s="168" t="s">
        <v>128</v>
      </c>
      <c r="AS60" s="168" t="s">
        <v>129</v>
      </c>
    </row>
    <row r="61" spans="2:45" x14ac:dyDescent="0.3">
      <c r="C61" s="99">
        <v>3989</v>
      </c>
      <c r="E61"/>
      <c r="F61" s="98">
        <v>1308</v>
      </c>
      <c r="H61">
        <v>693</v>
      </c>
      <c r="I61" s="98">
        <v>1278</v>
      </c>
      <c r="L61" s="98">
        <v>799</v>
      </c>
      <c r="N61" s="84"/>
      <c r="O61" s="60"/>
      <c r="Q61" s="6">
        <v>1197</v>
      </c>
      <c r="R61" s="110">
        <v>4471</v>
      </c>
      <c r="T61">
        <v>1713</v>
      </c>
      <c r="U61" s="99">
        <v>3021</v>
      </c>
      <c r="W61"/>
      <c r="X61" s="99"/>
      <c r="Z61">
        <v>1389</v>
      </c>
      <c r="AA61" s="99">
        <v>3674</v>
      </c>
      <c r="AD61" s="99">
        <v>1660</v>
      </c>
      <c r="AF61">
        <v>883</v>
      </c>
      <c r="AG61" s="6">
        <v>1463</v>
      </c>
      <c r="AO61">
        <v>1980</v>
      </c>
      <c r="AQ61" s="168" t="s">
        <v>125</v>
      </c>
      <c r="AR61" s="168" t="s">
        <v>128</v>
      </c>
      <c r="AS61" s="168" t="s">
        <v>129</v>
      </c>
    </row>
    <row r="62" spans="2:45" x14ac:dyDescent="0.3">
      <c r="C62" s="99">
        <v>3869</v>
      </c>
      <c r="F62" s="98">
        <v>1298</v>
      </c>
      <c r="H62">
        <v>684</v>
      </c>
      <c r="I62" s="98">
        <v>1267</v>
      </c>
      <c r="L62" s="98">
        <v>723</v>
      </c>
      <c r="N62" s="84"/>
      <c r="O62" s="60"/>
      <c r="Q62" s="6">
        <v>1184</v>
      </c>
      <c r="R62" s="110">
        <v>4261</v>
      </c>
      <c r="T62">
        <v>1827</v>
      </c>
      <c r="U62" s="99">
        <v>3005</v>
      </c>
      <c r="W62"/>
      <c r="X62" s="99"/>
      <c r="Z62">
        <v>970</v>
      </c>
      <c r="AA62" s="99">
        <v>3629</v>
      </c>
      <c r="AD62" s="99">
        <v>1651</v>
      </c>
      <c r="AF62">
        <v>874</v>
      </c>
      <c r="AG62" s="6">
        <v>1426</v>
      </c>
      <c r="AO62">
        <v>1956</v>
      </c>
      <c r="AQ62" s="168" t="s">
        <v>125</v>
      </c>
      <c r="AR62" s="168" t="s">
        <v>128</v>
      </c>
      <c r="AS62" s="168" t="s">
        <v>129</v>
      </c>
    </row>
    <row r="63" spans="2:45" x14ac:dyDescent="0.3">
      <c r="C63" s="99">
        <v>3819</v>
      </c>
      <c r="F63" s="98">
        <v>1254</v>
      </c>
      <c r="H63">
        <v>669</v>
      </c>
      <c r="I63" s="98">
        <v>1247</v>
      </c>
      <c r="L63" s="98">
        <v>644</v>
      </c>
      <c r="N63" s="84"/>
      <c r="O63" s="60"/>
      <c r="Q63" s="6">
        <v>1148</v>
      </c>
      <c r="R63" s="110">
        <v>3986</v>
      </c>
      <c r="T63">
        <v>703</v>
      </c>
      <c r="U63" s="99">
        <v>2989</v>
      </c>
      <c r="W63"/>
      <c r="X63" s="99"/>
      <c r="Z63">
        <v>1098</v>
      </c>
      <c r="AA63" s="99">
        <v>3349</v>
      </c>
      <c r="AD63" s="99">
        <v>905</v>
      </c>
      <c r="AF63">
        <v>817</v>
      </c>
      <c r="AG63" s="6">
        <v>1424</v>
      </c>
      <c r="AO63">
        <v>1945</v>
      </c>
      <c r="AQ63" s="168" t="s">
        <v>125</v>
      </c>
      <c r="AR63" s="168" t="s">
        <v>128</v>
      </c>
      <c r="AS63" s="168" t="s">
        <v>129</v>
      </c>
    </row>
    <row r="64" spans="2:45" x14ac:dyDescent="0.3">
      <c r="C64" s="99">
        <v>3819</v>
      </c>
      <c r="F64" s="98">
        <v>1235</v>
      </c>
      <c r="H64">
        <v>657</v>
      </c>
      <c r="I64" s="98">
        <v>1213</v>
      </c>
      <c r="L64" s="98">
        <v>583</v>
      </c>
      <c r="N64" s="84"/>
      <c r="O64" s="60"/>
      <c r="Q64" s="6">
        <v>1081</v>
      </c>
      <c r="R64" s="110">
        <v>3871</v>
      </c>
      <c r="U64" s="99">
        <v>2892</v>
      </c>
      <c r="X64" s="99"/>
      <c r="AA64" s="99">
        <v>3234</v>
      </c>
      <c r="AD64" s="99">
        <v>824</v>
      </c>
      <c r="AF64">
        <v>789</v>
      </c>
      <c r="AG64" s="6">
        <v>1413</v>
      </c>
      <c r="AO64">
        <v>1918</v>
      </c>
      <c r="AQ64" s="168" t="s">
        <v>125</v>
      </c>
      <c r="AR64" s="168" t="s">
        <v>128</v>
      </c>
      <c r="AS64" s="168" t="s">
        <v>129</v>
      </c>
    </row>
    <row r="65" spans="3:45" x14ac:dyDescent="0.3">
      <c r="C65" s="99">
        <v>3628</v>
      </c>
      <c r="F65" s="98">
        <v>1183</v>
      </c>
      <c r="H65">
        <v>617</v>
      </c>
      <c r="I65" s="98">
        <v>1213</v>
      </c>
      <c r="L65" s="99">
        <v>3149</v>
      </c>
      <c r="N65" s="84"/>
      <c r="O65" s="60"/>
      <c r="Q65" s="6">
        <v>1015</v>
      </c>
      <c r="R65" s="110">
        <v>3817</v>
      </c>
      <c r="U65" s="99">
        <v>2804</v>
      </c>
      <c r="X65" s="99"/>
      <c r="AA65" s="99">
        <v>3230</v>
      </c>
      <c r="AD65" s="99">
        <v>722</v>
      </c>
      <c r="AF65" s="98">
        <v>4680</v>
      </c>
      <c r="AG65" s="6">
        <v>1398</v>
      </c>
      <c r="AO65">
        <v>1821</v>
      </c>
      <c r="AQ65" s="168" t="s">
        <v>125</v>
      </c>
      <c r="AR65" s="168" t="s">
        <v>128</v>
      </c>
      <c r="AS65" s="168" t="s">
        <v>129</v>
      </c>
    </row>
    <row r="66" spans="3:45" x14ac:dyDescent="0.3">
      <c r="C66" s="99">
        <v>3615</v>
      </c>
      <c r="F66" s="98">
        <v>1167</v>
      </c>
      <c r="H66">
        <v>592</v>
      </c>
      <c r="I66" s="98">
        <v>1162</v>
      </c>
      <c r="L66" s="99">
        <v>3127</v>
      </c>
      <c r="N66" s="84"/>
      <c r="O66" s="60"/>
      <c r="Q66" s="6">
        <v>967</v>
      </c>
      <c r="R66" s="110">
        <v>3530</v>
      </c>
      <c r="U66" s="99">
        <v>2792</v>
      </c>
      <c r="X66" s="99"/>
      <c r="AA66" s="99">
        <v>3225</v>
      </c>
      <c r="AD66">
        <v>7961</v>
      </c>
      <c r="AF66" s="98">
        <v>4547</v>
      </c>
      <c r="AG66" s="6">
        <v>1265</v>
      </c>
      <c r="AO66">
        <v>1818</v>
      </c>
      <c r="AQ66" s="168" t="s">
        <v>125</v>
      </c>
      <c r="AR66" s="168" t="s">
        <v>128</v>
      </c>
      <c r="AS66" s="168" t="s">
        <v>129</v>
      </c>
    </row>
    <row r="67" spans="3:45" x14ac:dyDescent="0.3">
      <c r="C67" s="99">
        <v>3546</v>
      </c>
      <c r="F67" s="98">
        <v>1144</v>
      </c>
      <c r="H67">
        <v>580</v>
      </c>
      <c r="I67" s="98">
        <v>1080</v>
      </c>
      <c r="L67" s="99">
        <v>3117</v>
      </c>
      <c r="N67" s="84"/>
      <c r="O67" s="60"/>
      <c r="Q67" s="6">
        <v>685</v>
      </c>
      <c r="R67" s="110">
        <v>3490</v>
      </c>
      <c r="U67" s="99">
        <v>2673</v>
      </c>
      <c r="X67" s="99"/>
      <c r="AA67" s="99">
        <v>3118</v>
      </c>
      <c r="AD67">
        <v>7281</v>
      </c>
      <c r="AF67" s="98">
        <v>4198</v>
      </c>
      <c r="AG67" s="6">
        <v>1198</v>
      </c>
      <c r="AO67">
        <v>1807</v>
      </c>
      <c r="AQ67" s="168" t="s">
        <v>125</v>
      </c>
      <c r="AR67" s="168" t="s">
        <v>128</v>
      </c>
      <c r="AS67" s="168" t="s">
        <v>129</v>
      </c>
    </row>
    <row r="68" spans="3:45" x14ac:dyDescent="0.3">
      <c r="C68" s="99">
        <v>3511</v>
      </c>
      <c r="F68" s="98">
        <v>1138</v>
      </c>
      <c r="H68">
        <v>580</v>
      </c>
      <c r="I68" s="98">
        <v>1013</v>
      </c>
      <c r="L68" s="99">
        <v>3012</v>
      </c>
      <c r="N68" s="84"/>
      <c r="O68" s="60"/>
      <c r="Q68" s="6">
        <v>607</v>
      </c>
      <c r="R68" s="110">
        <v>3433</v>
      </c>
      <c r="U68" s="99">
        <v>2667</v>
      </c>
      <c r="X68" s="99"/>
      <c r="AA68" s="99">
        <v>3078</v>
      </c>
      <c r="AD68">
        <v>7139</v>
      </c>
      <c r="AF68" s="98">
        <v>4108</v>
      </c>
      <c r="AG68" s="6">
        <v>1197</v>
      </c>
      <c r="AO68">
        <v>1795</v>
      </c>
      <c r="AQ68" s="168" t="s">
        <v>125</v>
      </c>
      <c r="AR68" s="168" t="s">
        <v>128</v>
      </c>
      <c r="AS68" s="168" t="s">
        <v>129</v>
      </c>
    </row>
    <row r="69" spans="3:45" x14ac:dyDescent="0.3">
      <c r="C69" s="99">
        <v>3495</v>
      </c>
      <c r="F69" s="98">
        <v>1098</v>
      </c>
      <c r="H69">
        <v>553</v>
      </c>
      <c r="I69" s="98">
        <v>1011</v>
      </c>
      <c r="L69" s="99">
        <v>2945</v>
      </c>
      <c r="N69" s="84"/>
      <c r="O69" s="60"/>
      <c r="Q69" s="6">
        <v>586</v>
      </c>
      <c r="R69" s="110">
        <v>3431</v>
      </c>
      <c r="U69" s="99">
        <v>2649</v>
      </c>
      <c r="X69" s="99"/>
      <c r="AA69" s="99">
        <v>3075</v>
      </c>
      <c r="AD69">
        <v>6601</v>
      </c>
      <c r="AF69" s="98">
        <v>3969</v>
      </c>
      <c r="AG69" s="6">
        <v>1184</v>
      </c>
      <c r="AO69">
        <v>1780</v>
      </c>
      <c r="AQ69" s="168" t="s">
        <v>125</v>
      </c>
      <c r="AR69" s="168" t="s">
        <v>128</v>
      </c>
      <c r="AS69" s="168" t="s">
        <v>129</v>
      </c>
    </row>
    <row r="70" spans="3:45" x14ac:dyDescent="0.3">
      <c r="C70" s="99">
        <v>3465</v>
      </c>
      <c r="F70" s="98">
        <v>1059</v>
      </c>
      <c r="H70">
        <v>546</v>
      </c>
      <c r="I70" s="98">
        <v>975</v>
      </c>
      <c r="L70" s="99">
        <v>2938</v>
      </c>
      <c r="N70" s="84"/>
      <c r="O70" s="60"/>
      <c r="Q70" s="6">
        <v>560</v>
      </c>
      <c r="R70" s="110">
        <v>3094</v>
      </c>
      <c r="U70" s="99">
        <v>2621</v>
      </c>
      <c r="X70" s="99"/>
      <c r="AA70" s="99">
        <v>2977</v>
      </c>
      <c r="AD70">
        <v>6416</v>
      </c>
      <c r="AF70" s="98">
        <v>3662</v>
      </c>
      <c r="AG70" s="6">
        <v>1148</v>
      </c>
      <c r="AO70">
        <v>1748</v>
      </c>
      <c r="AQ70" s="168" t="s">
        <v>125</v>
      </c>
      <c r="AR70" s="168" t="s">
        <v>128</v>
      </c>
      <c r="AS70" s="168" t="s">
        <v>129</v>
      </c>
    </row>
    <row r="71" spans="3:45" x14ac:dyDescent="0.3">
      <c r="C71" s="99">
        <v>3436</v>
      </c>
      <c r="F71" s="98">
        <v>1038</v>
      </c>
      <c r="H71"/>
      <c r="I71" s="98">
        <v>754</v>
      </c>
      <c r="L71" s="99">
        <v>2933</v>
      </c>
      <c r="N71" s="84"/>
      <c r="O71" s="60"/>
      <c r="Q71" s="6">
        <v>531</v>
      </c>
      <c r="R71" s="110">
        <v>3092</v>
      </c>
      <c r="U71" s="99">
        <v>2615</v>
      </c>
      <c r="X71" s="99"/>
      <c r="AA71" s="99">
        <v>2949</v>
      </c>
      <c r="AD71">
        <v>6374</v>
      </c>
      <c r="AF71" s="98">
        <v>3637</v>
      </c>
      <c r="AG71" s="6">
        <v>1081</v>
      </c>
      <c r="AO71">
        <v>1706</v>
      </c>
      <c r="AQ71" s="168" t="s">
        <v>125</v>
      </c>
      <c r="AR71" s="168" t="s">
        <v>128</v>
      </c>
      <c r="AS71" s="168" t="s">
        <v>129</v>
      </c>
    </row>
    <row r="72" spans="3:45" x14ac:dyDescent="0.3">
      <c r="C72" s="99">
        <v>3305</v>
      </c>
      <c r="F72" s="98">
        <v>1036</v>
      </c>
      <c r="H72"/>
      <c r="I72" s="98">
        <v>698</v>
      </c>
      <c r="L72" s="99">
        <v>2933</v>
      </c>
      <c r="N72" s="84"/>
      <c r="O72" s="60"/>
      <c r="R72" s="110">
        <v>3012</v>
      </c>
      <c r="U72" s="99">
        <v>2597</v>
      </c>
      <c r="X72" s="99"/>
      <c r="AA72" s="99">
        <v>2654</v>
      </c>
      <c r="AD72">
        <v>6255</v>
      </c>
      <c r="AF72" s="98">
        <v>3590</v>
      </c>
      <c r="AG72" s="6">
        <v>1015</v>
      </c>
      <c r="AO72">
        <v>1685</v>
      </c>
      <c r="AQ72" s="168" t="s">
        <v>125</v>
      </c>
      <c r="AR72" s="168" t="s">
        <v>128</v>
      </c>
      <c r="AS72" s="168" t="s">
        <v>129</v>
      </c>
    </row>
    <row r="73" spans="3:45" x14ac:dyDescent="0.3">
      <c r="C73" s="99">
        <v>3283</v>
      </c>
      <c r="F73" s="98">
        <v>1033</v>
      </c>
      <c r="I73" s="98">
        <v>640</v>
      </c>
      <c r="L73" s="99">
        <v>2822</v>
      </c>
      <c r="N73" s="84"/>
      <c r="O73" s="60"/>
      <c r="R73" s="110">
        <v>2885</v>
      </c>
      <c r="U73" s="99">
        <v>2584</v>
      </c>
      <c r="X73" s="99"/>
      <c r="AA73" s="99">
        <v>2629</v>
      </c>
      <c r="AD73">
        <v>5916</v>
      </c>
      <c r="AF73" s="98">
        <v>3543</v>
      </c>
      <c r="AG73" s="6">
        <v>967</v>
      </c>
      <c r="AO73">
        <v>1669</v>
      </c>
      <c r="AQ73" s="168" t="s">
        <v>125</v>
      </c>
      <c r="AR73" s="168" t="s">
        <v>128</v>
      </c>
      <c r="AS73" s="168" t="s">
        <v>129</v>
      </c>
    </row>
    <row r="74" spans="3:45" x14ac:dyDescent="0.3">
      <c r="C74" s="99">
        <v>3268</v>
      </c>
      <c r="F74" s="98">
        <v>999</v>
      </c>
      <c r="I74" s="98">
        <v>605</v>
      </c>
      <c r="L74" s="99">
        <v>2787</v>
      </c>
      <c r="N74" s="84"/>
      <c r="O74" s="60"/>
      <c r="R74" s="110">
        <v>2785</v>
      </c>
      <c r="U74" s="99">
        <v>2553</v>
      </c>
      <c r="X74" s="99"/>
      <c r="AA74" s="99">
        <v>2623</v>
      </c>
      <c r="AD74">
        <v>5842</v>
      </c>
      <c r="AF74" s="98">
        <v>3534</v>
      </c>
      <c r="AG74" s="6">
        <v>685</v>
      </c>
      <c r="AO74">
        <v>1635</v>
      </c>
      <c r="AQ74" s="168" t="s">
        <v>125</v>
      </c>
      <c r="AR74" s="168" t="s">
        <v>128</v>
      </c>
      <c r="AS74" s="168" t="s">
        <v>129</v>
      </c>
    </row>
    <row r="75" spans="3:45" x14ac:dyDescent="0.3">
      <c r="C75" s="99">
        <v>3251</v>
      </c>
      <c r="F75" s="98">
        <v>988</v>
      </c>
      <c r="I75" s="99">
        <v>2726</v>
      </c>
      <c r="L75" s="99">
        <v>2766</v>
      </c>
      <c r="N75" s="84"/>
      <c r="O75" s="60"/>
      <c r="R75" s="110">
        <v>2512</v>
      </c>
      <c r="U75" s="99">
        <v>2516</v>
      </c>
      <c r="X75" s="99"/>
      <c r="AA75" s="99">
        <v>2610</v>
      </c>
      <c r="AD75">
        <v>5267</v>
      </c>
      <c r="AF75" s="98">
        <v>3503</v>
      </c>
      <c r="AG75" s="6">
        <v>607</v>
      </c>
      <c r="AO75">
        <v>1538</v>
      </c>
      <c r="AQ75" s="168" t="s">
        <v>125</v>
      </c>
      <c r="AR75" s="168" t="s">
        <v>128</v>
      </c>
      <c r="AS75" s="168" t="s">
        <v>129</v>
      </c>
    </row>
    <row r="76" spans="3:45" x14ac:dyDescent="0.3">
      <c r="C76" s="99">
        <v>3228</v>
      </c>
      <c r="F76" s="98">
        <v>943</v>
      </c>
      <c r="I76" s="99">
        <v>2688</v>
      </c>
      <c r="L76" s="99">
        <v>2730</v>
      </c>
      <c r="N76" s="84"/>
      <c r="O76" s="60"/>
      <c r="R76" s="110">
        <v>2379</v>
      </c>
      <c r="U76" s="99">
        <v>2506</v>
      </c>
      <c r="X76" s="99"/>
      <c r="AA76" s="99">
        <v>2555</v>
      </c>
      <c r="AD76">
        <v>4887</v>
      </c>
      <c r="AF76" s="98">
        <v>3423</v>
      </c>
      <c r="AG76" s="6">
        <v>586</v>
      </c>
      <c r="AO76">
        <v>1468</v>
      </c>
      <c r="AQ76" s="168" t="s">
        <v>125</v>
      </c>
      <c r="AR76" s="168" t="s">
        <v>128</v>
      </c>
      <c r="AS76" s="168" t="s">
        <v>129</v>
      </c>
    </row>
    <row r="77" spans="3:45" x14ac:dyDescent="0.3">
      <c r="C77" s="99">
        <v>3209</v>
      </c>
      <c r="F77" s="98">
        <v>940</v>
      </c>
      <c r="I77" s="99">
        <v>2524</v>
      </c>
      <c r="L77" s="99">
        <v>2693</v>
      </c>
      <c r="N77" s="84"/>
      <c r="O77" s="60"/>
      <c r="R77" s="110">
        <v>2369</v>
      </c>
      <c r="U77" s="99">
        <v>2487</v>
      </c>
      <c r="X77" s="99"/>
      <c r="AA77" s="99">
        <v>2529</v>
      </c>
      <c r="AD77">
        <v>4775</v>
      </c>
      <c r="AF77" s="98">
        <v>3348</v>
      </c>
      <c r="AG77" s="6">
        <v>560</v>
      </c>
      <c r="AO77">
        <v>1453</v>
      </c>
      <c r="AQ77" s="168" t="s">
        <v>125</v>
      </c>
      <c r="AR77" s="168" t="s">
        <v>128</v>
      </c>
      <c r="AS77" s="168" t="s">
        <v>129</v>
      </c>
    </row>
    <row r="78" spans="3:45" x14ac:dyDescent="0.3">
      <c r="C78" s="99">
        <v>3205</v>
      </c>
      <c r="F78" s="98">
        <v>935</v>
      </c>
      <c r="I78" s="99">
        <v>2521</v>
      </c>
      <c r="L78" s="99">
        <v>2576</v>
      </c>
      <c r="N78" s="84"/>
      <c r="O78" s="60"/>
      <c r="R78" s="110">
        <v>2347</v>
      </c>
      <c r="U78" s="99">
        <v>2410</v>
      </c>
      <c r="X78" s="99"/>
      <c r="AA78" s="99">
        <v>2404</v>
      </c>
      <c r="AD78">
        <v>4719</v>
      </c>
      <c r="AF78" s="98">
        <v>3265</v>
      </c>
      <c r="AG78" s="6">
        <v>531</v>
      </c>
      <c r="AO78">
        <v>1430</v>
      </c>
      <c r="AQ78" s="168" t="s">
        <v>125</v>
      </c>
      <c r="AR78" s="168" t="s">
        <v>128</v>
      </c>
      <c r="AS78" s="168" t="s">
        <v>129</v>
      </c>
    </row>
    <row r="79" spans="3:45" x14ac:dyDescent="0.3">
      <c r="C79" s="99">
        <v>2980</v>
      </c>
      <c r="F79" s="98">
        <v>903</v>
      </c>
      <c r="I79" s="99">
        <v>2509</v>
      </c>
      <c r="L79" s="99">
        <v>2498</v>
      </c>
      <c r="N79" s="84"/>
      <c r="O79" s="60"/>
      <c r="R79" s="110">
        <v>2335</v>
      </c>
      <c r="U79" s="99">
        <v>2270</v>
      </c>
      <c r="X79" s="99"/>
      <c r="AA79" s="99">
        <v>2290</v>
      </c>
      <c r="AD79">
        <v>4334</v>
      </c>
      <c r="AF79" s="98">
        <v>3230</v>
      </c>
      <c r="AG79" s="109">
        <v>4069</v>
      </c>
      <c r="AO79">
        <v>1424</v>
      </c>
      <c r="AQ79" s="168" t="s">
        <v>125</v>
      </c>
      <c r="AR79" s="168" t="s">
        <v>128</v>
      </c>
      <c r="AS79" s="168" t="s">
        <v>129</v>
      </c>
    </row>
    <row r="80" spans="3:45" x14ac:dyDescent="0.3">
      <c r="C80" s="99">
        <v>2907</v>
      </c>
      <c r="F80" s="98">
        <v>878</v>
      </c>
      <c r="I80" s="99">
        <v>2468</v>
      </c>
      <c r="L80" s="99">
        <v>2469</v>
      </c>
      <c r="N80" s="84"/>
      <c r="O80" s="60"/>
      <c r="R80" s="110">
        <v>2169</v>
      </c>
      <c r="U80" s="99">
        <v>2163</v>
      </c>
      <c r="X80" s="99"/>
      <c r="AA80" s="99">
        <v>2244</v>
      </c>
      <c r="AD80">
        <v>3650</v>
      </c>
      <c r="AF80" s="98">
        <v>3144</v>
      </c>
      <c r="AG80" s="109">
        <v>3981</v>
      </c>
      <c r="AO80">
        <v>1395</v>
      </c>
      <c r="AQ80" s="168" t="s">
        <v>125</v>
      </c>
      <c r="AR80" s="168" t="s">
        <v>128</v>
      </c>
      <c r="AS80" s="168" t="s">
        <v>129</v>
      </c>
    </row>
    <row r="81" spans="3:45" x14ac:dyDescent="0.3">
      <c r="C81" s="99">
        <v>2843</v>
      </c>
      <c r="F81" s="98">
        <v>781</v>
      </c>
      <c r="I81" s="99">
        <v>2422</v>
      </c>
      <c r="L81" s="99">
        <v>2465</v>
      </c>
      <c r="N81" s="84"/>
      <c r="O81" s="60"/>
      <c r="R81" s="110">
        <v>2145</v>
      </c>
      <c r="U81" s="99">
        <v>2162</v>
      </c>
      <c r="X81" s="99"/>
      <c r="AA81" s="99">
        <v>2095</v>
      </c>
      <c r="AD81">
        <v>3511</v>
      </c>
      <c r="AF81" s="98">
        <v>3058</v>
      </c>
      <c r="AG81" s="109">
        <v>3786</v>
      </c>
      <c r="AO81">
        <v>1344</v>
      </c>
      <c r="AQ81" s="168" t="s">
        <v>125</v>
      </c>
      <c r="AR81" s="168" t="s">
        <v>128</v>
      </c>
      <c r="AS81" s="168" t="s">
        <v>129</v>
      </c>
    </row>
    <row r="82" spans="3:45" x14ac:dyDescent="0.3">
      <c r="C82" s="99">
        <v>2839</v>
      </c>
      <c r="F82" s="98">
        <v>758</v>
      </c>
      <c r="I82" s="99">
        <v>2408</v>
      </c>
      <c r="L82" s="99">
        <v>2402</v>
      </c>
      <c r="N82" s="84"/>
      <c r="O82" s="60"/>
      <c r="R82" s="110">
        <v>2078</v>
      </c>
      <c r="U82" s="99">
        <v>2122</v>
      </c>
      <c r="X82" s="99"/>
      <c r="AA82" s="99">
        <v>2066</v>
      </c>
      <c r="AD82">
        <v>3433</v>
      </c>
      <c r="AF82" s="98">
        <v>3012</v>
      </c>
      <c r="AG82" s="109">
        <v>3744</v>
      </c>
      <c r="AO82">
        <v>1342</v>
      </c>
      <c r="AQ82" s="168" t="s">
        <v>125</v>
      </c>
      <c r="AR82" s="168" t="s">
        <v>128</v>
      </c>
      <c r="AS82" s="168" t="s">
        <v>129</v>
      </c>
    </row>
    <row r="83" spans="3:45" x14ac:dyDescent="0.3">
      <c r="C83" s="99">
        <v>2783</v>
      </c>
      <c r="F83" s="98">
        <v>750</v>
      </c>
      <c r="I83" s="99">
        <v>2365</v>
      </c>
      <c r="L83" s="99">
        <v>2307</v>
      </c>
      <c r="N83" s="84"/>
      <c r="O83" s="60"/>
      <c r="R83" s="110">
        <v>1997</v>
      </c>
      <c r="U83" s="99">
        <v>2050</v>
      </c>
      <c r="X83" s="99"/>
      <c r="AA83" s="99">
        <v>1239</v>
      </c>
      <c r="AD83">
        <v>3403</v>
      </c>
      <c r="AF83" s="98">
        <v>2952</v>
      </c>
      <c r="AG83" s="109">
        <v>3545</v>
      </c>
      <c r="AO83">
        <v>1339</v>
      </c>
      <c r="AQ83" s="168" t="s">
        <v>125</v>
      </c>
      <c r="AR83" s="168" t="s">
        <v>128</v>
      </c>
      <c r="AS83" s="168" t="s">
        <v>129</v>
      </c>
    </row>
    <row r="84" spans="3:45" x14ac:dyDescent="0.3">
      <c r="C84" s="99">
        <v>2672</v>
      </c>
      <c r="F84" s="98">
        <v>728</v>
      </c>
      <c r="I84" s="99">
        <v>2327</v>
      </c>
      <c r="L84" s="99">
        <v>2262</v>
      </c>
      <c r="N84" s="84"/>
      <c r="O84" s="60"/>
      <c r="R84" s="110">
        <v>1972</v>
      </c>
      <c r="U84" s="99">
        <v>2038</v>
      </c>
      <c r="X84" s="99"/>
      <c r="AA84" s="99">
        <v>1208</v>
      </c>
      <c r="AD84">
        <v>3370</v>
      </c>
      <c r="AF84" s="98">
        <v>2947</v>
      </c>
      <c r="AG84" s="109">
        <v>3530</v>
      </c>
      <c r="AO84">
        <v>1334</v>
      </c>
      <c r="AQ84" s="168" t="s">
        <v>125</v>
      </c>
      <c r="AR84" s="168" t="s">
        <v>128</v>
      </c>
      <c r="AS84" s="168" t="s">
        <v>129</v>
      </c>
    </row>
    <row r="85" spans="3:45" x14ac:dyDescent="0.3">
      <c r="C85" s="99">
        <v>2649</v>
      </c>
      <c r="F85" s="98">
        <v>728</v>
      </c>
      <c r="I85" s="99">
        <v>2247</v>
      </c>
      <c r="L85" s="99">
        <v>2189</v>
      </c>
      <c r="N85" s="84"/>
      <c r="O85" s="60"/>
      <c r="R85" s="110">
        <v>1942</v>
      </c>
      <c r="U85" s="99">
        <v>1898</v>
      </c>
      <c r="X85" s="99"/>
      <c r="AA85" s="99">
        <v>1116</v>
      </c>
      <c r="AD85">
        <v>3171</v>
      </c>
      <c r="AF85" s="98">
        <v>2849</v>
      </c>
      <c r="AG85" s="109">
        <v>3523</v>
      </c>
      <c r="AO85">
        <v>1262</v>
      </c>
      <c r="AQ85" s="168" t="s">
        <v>125</v>
      </c>
      <c r="AR85" s="168" t="s">
        <v>128</v>
      </c>
      <c r="AS85" s="168" t="s">
        <v>129</v>
      </c>
    </row>
    <row r="86" spans="3:45" x14ac:dyDescent="0.3">
      <c r="C86" s="99">
        <v>2616</v>
      </c>
      <c r="F86" s="98">
        <v>686</v>
      </c>
      <c r="I86" s="99">
        <v>2230</v>
      </c>
      <c r="L86" s="99">
        <v>2136</v>
      </c>
      <c r="N86" s="84"/>
      <c r="O86" s="60"/>
      <c r="R86" s="110">
        <v>1913</v>
      </c>
      <c r="U86" s="99">
        <v>1821</v>
      </c>
      <c r="X86" s="99"/>
      <c r="AA86" s="99">
        <v>1041</v>
      </c>
      <c r="AD86">
        <v>2798</v>
      </c>
      <c r="AF86" s="98">
        <v>2811</v>
      </c>
      <c r="AG86" s="109">
        <v>3521</v>
      </c>
      <c r="AO86">
        <v>1244</v>
      </c>
      <c r="AQ86" s="168" t="s">
        <v>125</v>
      </c>
      <c r="AR86" s="168" t="s">
        <v>128</v>
      </c>
      <c r="AS86" s="168" t="s">
        <v>129</v>
      </c>
    </row>
    <row r="87" spans="3:45" x14ac:dyDescent="0.3">
      <c r="C87" s="99">
        <v>2456</v>
      </c>
      <c r="F87" s="99">
        <v>2792</v>
      </c>
      <c r="I87" s="99">
        <v>2229</v>
      </c>
      <c r="L87" s="99">
        <v>2097</v>
      </c>
      <c r="N87" s="84"/>
      <c r="O87" s="60"/>
      <c r="R87" s="110">
        <v>1884</v>
      </c>
      <c r="U87" s="99">
        <v>1804</v>
      </c>
      <c r="X87" s="99"/>
      <c r="AA87" s="99">
        <v>1031</v>
      </c>
      <c r="AD87">
        <v>2752</v>
      </c>
      <c r="AF87" s="98">
        <v>2680</v>
      </c>
      <c r="AG87" s="109">
        <v>3056</v>
      </c>
      <c r="AO87">
        <v>1226</v>
      </c>
      <c r="AQ87" s="168" t="s">
        <v>125</v>
      </c>
      <c r="AR87" s="168" t="s">
        <v>128</v>
      </c>
      <c r="AS87" s="168" t="s">
        <v>129</v>
      </c>
    </row>
    <row r="88" spans="3:45" x14ac:dyDescent="0.3">
      <c r="C88" s="99">
        <v>2377</v>
      </c>
      <c r="F88" s="99">
        <v>2734</v>
      </c>
      <c r="I88" s="99">
        <v>2207</v>
      </c>
      <c r="L88" s="99">
        <v>2020</v>
      </c>
      <c r="N88" s="84"/>
      <c r="O88" s="60"/>
      <c r="R88" s="110">
        <v>1878</v>
      </c>
      <c r="U88" s="99">
        <v>1732</v>
      </c>
      <c r="X88" s="99"/>
      <c r="AA88" s="99">
        <v>1031</v>
      </c>
      <c r="AD88">
        <v>2008</v>
      </c>
      <c r="AF88" s="98">
        <v>2529</v>
      </c>
      <c r="AG88" s="109">
        <v>2728</v>
      </c>
      <c r="AO88">
        <v>1051</v>
      </c>
      <c r="AQ88" s="168" t="s">
        <v>125</v>
      </c>
      <c r="AR88" s="168" t="s">
        <v>128</v>
      </c>
      <c r="AS88" s="168" t="s">
        <v>129</v>
      </c>
    </row>
    <row r="89" spans="3:45" x14ac:dyDescent="0.3">
      <c r="C89" s="99">
        <v>2362</v>
      </c>
      <c r="F89" s="99">
        <v>2703</v>
      </c>
      <c r="I89" s="99">
        <v>2184</v>
      </c>
      <c r="L89" s="99">
        <v>1968</v>
      </c>
      <c r="N89" s="84"/>
      <c r="O89" s="60"/>
      <c r="R89" s="110">
        <v>1814</v>
      </c>
      <c r="U89" s="99">
        <v>1697</v>
      </c>
      <c r="X89" s="99"/>
      <c r="AA89" s="99">
        <v>1029</v>
      </c>
      <c r="AD89">
        <v>1833</v>
      </c>
      <c r="AF89" s="98">
        <v>2508</v>
      </c>
      <c r="AG89" s="109">
        <v>2679</v>
      </c>
      <c r="AO89">
        <v>977</v>
      </c>
      <c r="AQ89" s="168" t="s">
        <v>125</v>
      </c>
      <c r="AR89" s="168" t="s">
        <v>128</v>
      </c>
      <c r="AS89" s="168" t="s">
        <v>129</v>
      </c>
    </row>
    <row r="90" spans="3:45" x14ac:dyDescent="0.3">
      <c r="C90" s="99">
        <v>2263</v>
      </c>
      <c r="F90" s="99">
        <v>2376</v>
      </c>
      <c r="I90" s="99">
        <v>2154</v>
      </c>
      <c r="L90" s="99">
        <v>1946</v>
      </c>
      <c r="N90" s="84"/>
      <c r="O90" s="60"/>
      <c r="R90" s="110">
        <v>1775</v>
      </c>
      <c r="U90" s="99">
        <v>1685</v>
      </c>
      <c r="X90" s="99"/>
      <c r="AA90" s="99">
        <v>825</v>
      </c>
      <c r="AD90">
        <v>1808</v>
      </c>
      <c r="AF90" s="98">
        <v>2409</v>
      </c>
      <c r="AG90" s="109">
        <v>2583</v>
      </c>
      <c r="AO90">
        <v>971</v>
      </c>
      <c r="AQ90" s="168" t="s">
        <v>125</v>
      </c>
      <c r="AR90" s="168" t="s">
        <v>128</v>
      </c>
      <c r="AS90" s="168" t="s">
        <v>129</v>
      </c>
    </row>
    <row r="91" spans="3:45" x14ac:dyDescent="0.3">
      <c r="C91" s="99">
        <v>2250</v>
      </c>
      <c r="F91" s="99">
        <v>2320</v>
      </c>
      <c r="I91" s="99">
        <v>2143</v>
      </c>
      <c r="L91" s="99">
        <v>1930</v>
      </c>
      <c r="N91" s="84"/>
      <c r="O91" s="60"/>
      <c r="R91" s="110">
        <v>1699</v>
      </c>
      <c r="U91" s="99">
        <v>1513</v>
      </c>
      <c r="X91" s="99"/>
      <c r="AA91" s="99">
        <v>705</v>
      </c>
      <c r="AD91">
        <v>1639</v>
      </c>
      <c r="AF91" s="98">
        <v>2373</v>
      </c>
      <c r="AG91" s="109">
        <v>2573</v>
      </c>
      <c r="AO91">
        <v>871</v>
      </c>
      <c r="AQ91" s="168" t="s">
        <v>125</v>
      </c>
      <c r="AR91" s="168" t="s">
        <v>128</v>
      </c>
      <c r="AS91" s="168" t="s">
        <v>129</v>
      </c>
    </row>
    <row r="92" spans="3:45" x14ac:dyDescent="0.3">
      <c r="C92" s="99">
        <v>2186</v>
      </c>
      <c r="F92" s="99">
        <v>2311</v>
      </c>
      <c r="I92" s="99">
        <v>2081</v>
      </c>
      <c r="L92" s="99">
        <v>1924</v>
      </c>
      <c r="N92" s="84"/>
      <c r="O92" s="60"/>
      <c r="R92" s="110">
        <v>1693</v>
      </c>
      <c r="U92" s="99">
        <v>1356</v>
      </c>
      <c r="X92" s="99"/>
      <c r="AA92" s="99">
        <v>598</v>
      </c>
      <c r="AD92">
        <v>1377</v>
      </c>
      <c r="AF92" s="98">
        <v>2190</v>
      </c>
      <c r="AG92" s="109">
        <v>2446</v>
      </c>
      <c r="AO92">
        <v>891</v>
      </c>
      <c r="AQ92" s="168" t="s">
        <v>125</v>
      </c>
      <c r="AR92" s="168" t="s">
        <v>128</v>
      </c>
      <c r="AS92" s="168" t="s">
        <v>129</v>
      </c>
    </row>
    <row r="93" spans="3:45" x14ac:dyDescent="0.3">
      <c r="C93" s="99">
        <v>2182</v>
      </c>
      <c r="F93" s="99">
        <v>2260</v>
      </c>
      <c r="I93" s="99">
        <v>2062</v>
      </c>
      <c r="L93" s="99">
        <v>1854</v>
      </c>
      <c r="N93" s="84"/>
      <c r="O93" s="60"/>
      <c r="R93" s="110">
        <v>1646</v>
      </c>
      <c r="U93" s="99">
        <v>1320</v>
      </c>
      <c r="X93"/>
      <c r="AA93">
        <v>3702</v>
      </c>
      <c r="AD93">
        <v>1334</v>
      </c>
      <c r="AF93" s="98">
        <v>2170</v>
      </c>
      <c r="AG93" s="109">
        <v>2376</v>
      </c>
      <c r="AO93">
        <v>871</v>
      </c>
      <c r="AQ93" s="168" t="s">
        <v>125</v>
      </c>
      <c r="AR93" s="168" t="s">
        <v>128</v>
      </c>
      <c r="AS93" s="168" t="s">
        <v>129</v>
      </c>
    </row>
    <row r="94" spans="3:45" x14ac:dyDescent="0.3">
      <c r="C94" s="99">
        <v>2079</v>
      </c>
      <c r="F94" s="99">
        <v>2252</v>
      </c>
      <c r="I94" s="99">
        <v>1994</v>
      </c>
      <c r="L94" s="99">
        <v>1852</v>
      </c>
      <c r="N94" s="84"/>
      <c r="O94" s="60"/>
      <c r="R94" s="110">
        <v>1605</v>
      </c>
      <c r="U94" s="99">
        <v>1307</v>
      </c>
      <c r="X94"/>
      <c r="AA94">
        <v>3441</v>
      </c>
      <c r="AD94">
        <v>1164</v>
      </c>
      <c r="AF94" s="98">
        <v>2167</v>
      </c>
      <c r="AG94" s="109">
        <v>2372</v>
      </c>
      <c r="AO94">
        <v>767</v>
      </c>
      <c r="AQ94" s="168" t="s">
        <v>125</v>
      </c>
      <c r="AR94" s="168" t="s">
        <v>128</v>
      </c>
      <c r="AS94" s="168" t="s">
        <v>129</v>
      </c>
    </row>
    <row r="95" spans="3:45" x14ac:dyDescent="0.3">
      <c r="C95" s="99">
        <v>1835</v>
      </c>
      <c r="F95" s="99">
        <v>2225</v>
      </c>
      <c r="I95" s="99">
        <v>1990</v>
      </c>
      <c r="L95" s="99">
        <v>1809</v>
      </c>
      <c r="N95" s="84"/>
      <c r="O95" s="60"/>
      <c r="R95" s="110">
        <v>1521</v>
      </c>
      <c r="U95" s="99">
        <v>1113</v>
      </c>
      <c r="X95"/>
      <c r="AA95">
        <v>3428</v>
      </c>
      <c r="AD95">
        <v>843</v>
      </c>
      <c r="AF95" s="98">
        <v>2129</v>
      </c>
      <c r="AG95" s="109">
        <v>2353</v>
      </c>
      <c r="AO95">
        <v>749</v>
      </c>
      <c r="AQ95" s="168" t="s">
        <v>125</v>
      </c>
      <c r="AR95" s="168" t="s">
        <v>128</v>
      </c>
      <c r="AS95" s="168" t="s">
        <v>129</v>
      </c>
    </row>
    <row r="96" spans="3:45" x14ac:dyDescent="0.3">
      <c r="C96" s="99">
        <v>1833</v>
      </c>
      <c r="F96" s="99">
        <v>2224</v>
      </c>
      <c r="I96" s="99">
        <v>1982</v>
      </c>
      <c r="L96" s="99">
        <v>1804</v>
      </c>
      <c r="N96" s="84"/>
      <c r="O96" s="60"/>
      <c r="R96" s="110">
        <v>1439</v>
      </c>
      <c r="U96" s="99">
        <v>1084</v>
      </c>
      <c r="X96"/>
      <c r="AA96">
        <v>3197</v>
      </c>
      <c r="AD96">
        <v>813</v>
      </c>
      <c r="AF96" s="98">
        <v>2023</v>
      </c>
      <c r="AG96" s="109">
        <v>2259</v>
      </c>
      <c r="AO96">
        <v>579</v>
      </c>
      <c r="AQ96" s="168" t="s">
        <v>125</v>
      </c>
      <c r="AR96" s="168" t="s">
        <v>128</v>
      </c>
      <c r="AS96" s="168" t="s">
        <v>129</v>
      </c>
    </row>
    <row r="97" spans="3:45" x14ac:dyDescent="0.3">
      <c r="C97" s="99">
        <v>1805</v>
      </c>
      <c r="F97" s="99">
        <v>2219</v>
      </c>
      <c r="I97" s="99">
        <v>1941</v>
      </c>
      <c r="L97" s="99">
        <v>1800</v>
      </c>
      <c r="N97" s="84"/>
      <c r="O97" s="60"/>
      <c r="R97" s="110">
        <v>1228</v>
      </c>
      <c r="U97" s="99">
        <v>1061</v>
      </c>
      <c r="X97"/>
      <c r="AA97">
        <v>3052</v>
      </c>
      <c r="AD97">
        <v>686</v>
      </c>
      <c r="AF97" s="98">
        <v>1973</v>
      </c>
      <c r="AG97" s="111">
        <v>2253</v>
      </c>
      <c r="AO97">
        <v>576</v>
      </c>
      <c r="AQ97" s="168" t="s">
        <v>125</v>
      </c>
      <c r="AR97" s="168" t="s">
        <v>128</v>
      </c>
      <c r="AS97" s="168" t="s">
        <v>129</v>
      </c>
    </row>
    <row r="98" spans="3:45" x14ac:dyDescent="0.3">
      <c r="C98" s="99">
        <v>1763</v>
      </c>
      <c r="F98" s="99">
        <v>2166</v>
      </c>
      <c r="I98" s="99">
        <v>1909</v>
      </c>
      <c r="L98" s="99">
        <v>1760</v>
      </c>
      <c r="N98" s="84"/>
      <c r="O98" s="60"/>
      <c r="R98" s="110">
        <v>1115</v>
      </c>
      <c r="U98" s="99">
        <v>1022</v>
      </c>
      <c r="X98"/>
      <c r="AA98">
        <v>2885</v>
      </c>
      <c r="AD98">
        <v>636</v>
      </c>
      <c r="AF98" s="98">
        <v>1918</v>
      </c>
      <c r="AG98" s="111">
        <v>2246</v>
      </c>
      <c r="AO98">
        <v>372</v>
      </c>
      <c r="AQ98" s="168" t="s">
        <v>125</v>
      </c>
      <c r="AR98" s="168" t="s">
        <v>128</v>
      </c>
      <c r="AS98" s="168" t="s">
        <v>129</v>
      </c>
    </row>
    <row r="99" spans="3:45" x14ac:dyDescent="0.3">
      <c r="C99" s="99">
        <v>1723</v>
      </c>
      <c r="F99" s="99">
        <v>2164</v>
      </c>
      <c r="I99" s="99">
        <v>1908</v>
      </c>
      <c r="L99" s="99">
        <v>1751</v>
      </c>
      <c r="N99" s="84"/>
      <c r="O99" s="60"/>
      <c r="R99" s="110">
        <v>1006</v>
      </c>
      <c r="U99" s="99">
        <v>909</v>
      </c>
      <c r="X99"/>
      <c r="AA99">
        <v>2868</v>
      </c>
      <c r="AD99"/>
      <c r="AF99" s="98">
        <v>1775</v>
      </c>
      <c r="AG99" s="109">
        <v>2138</v>
      </c>
      <c r="AO99">
        <v>874</v>
      </c>
      <c r="AQ99" s="168" t="s">
        <v>125</v>
      </c>
      <c r="AR99" s="168" t="s">
        <v>128</v>
      </c>
      <c r="AS99" s="168" t="s">
        <v>129</v>
      </c>
    </row>
    <row r="100" spans="3:45" x14ac:dyDescent="0.3">
      <c r="C100" s="99">
        <v>1415</v>
      </c>
      <c r="F100" s="99">
        <v>2135</v>
      </c>
      <c r="I100" s="99">
        <v>1905</v>
      </c>
      <c r="L100" s="99">
        <v>1744</v>
      </c>
      <c r="N100" s="84"/>
      <c r="O100" s="60"/>
      <c r="R100" s="110">
        <v>988</v>
      </c>
      <c r="U100" s="99">
        <v>830</v>
      </c>
      <c r="X100"/>
      <c r="AA100">
        <v>2774</v>
      </c>
      <c r="AD100"/>
      <c r="AF100" s="98">
        <v>1751</v>
      </c>
      <c r="AG100" s="109">
        <v>2101</v>
      </c>
      <c r="AO100">
        <v>866</v>
      </c>
      <c r="AQ100" s="168" t="s">
        <v>125</v>
      </c>
      <c r="AR100" s="168" t="s">
        <v>128</v>
      </c>
      <c r="AS100" s="168" t="s">
        <v>129</v>
      </c>
    </row>
    <row r="101" spans="3:45" x14ac:dyDescent="0.3">
      <c r="C101" s="99">
        <v>1413</v>
      </c>
      <c r="F101" s="99">
        <v>2108</v>
      </c>
      <c r="I101" s="99">
        <v>1903</v>
      </c>
      <c r="L101" s="99">
        <v>1716</v>
      </c>
      <c r="N101" s="84"/>
      <c r="O101" s="60"/>
      <c r="R101" s="110">
        <v>975</v>
      </c>
      <c r="U101">
        <v>3157</v>
      </c>
      <c r="X101"/>
      <c r="AA101">
        <v>2772</v>
      </c>
      <c r="AD101"/>
      <c r="AF101" s="98">
        <v>1746</v>
      </c>
      <c r="AG101" s="109">
        <v>2097</v>
      </c>
      <c r="AO101">
        <v>851</v>
      </c>
      <c r="AQ101" s="168" t="s">
        <v>125</v>
      </c>
      <c r="AR101" s="168" t="s">
        <v>128</v>
      </c>
      <c r="AS101" s="168" t="s">
        <v>129</v>
      </c>
    </row>
    <row r="102" spans="3:45" x14ac:dyDescent="0.3">
      <c r="C102" s="99">
        <v>1323</v>
      </c>
      <c r="F102" s="99">
        <v>2080</v>
      </c>
      <c r="I102" s="99">
        <v>1884</v>
      </c>
      <c r="L102" s="99">
        <v>1605</v>
      </c>
      <c r="N102" s="84"/>
      <c r="O102" s="60"/>
      <c r="R102" s="110">
        <v>946</v>
      </c>
      <c r="U102">
        <v>2763</v>
      </c>
      <c r="X102"/>
      <c r="AA102">
        <v>2719</v>
      </c>
      <c r="AD102"/>
      <c r="AF102" s="98">
        <v>1739</v>
      </c>
      <c r="AG102" s="109">
        <v>2088</v>
      </c>
      <c r="AO102">
        <v>851</v>
      </c>
      <c r="AQ102" s="168" t="s">
        <v>125</v>
      </c>
      <c r="AR102" s="168" t="s">
        <v>128</v>
      </c>
      <c r="AS102" s="168" t="s">
        <v>129</v>
      </c>
    </row>
    <row r="103" spans="3:45" x14ac:dyDescent="0.3">
      <c r="C103" s="99">
        <v>1196</v>
      </c>
      <c r="F103" s="99">
        <v>2012</v>
      </c>
      <c r="I103" s="99">
        <v>1882</v>
      </c>
      <c r="L103" s="99">
        <v>1601</v>
      </c>
      <c r="N103" s="84"/>
      <c r="O103" s="60"/>
      <c r="R103" s="110">
        <v>886</v>
      </c>
      <c r="U103">
        <v>2703</v>
      </c>
      <c r="X103"/>
      <c r="AA103">
        <v>2501</v>
      </c>
      <c r="AD103"/>
      <c r="AF103" s="98">
        <v>1739</v>
      </c>
      <c r="AG103" s="109">
        <v>2071</v>
      </c>
      <c r="AO103">
        <v>850</v>
      </c>
      <c r="AQ103" s="168" t="s">
        <v>125</v>
      </c>
      <c r="AR103" s="168" t="s">
        <v>128</v>
      </c>
      <c r="AS103" s="168" t="s">
        <v>129</v>
      </c>
    </row>
    <row r="104" spans="3:45" x14ac:dyDescent="0.3">
      <c r="C104" s="99">
        <v>1179</v>
      </c>
      <c r="F104" s="99">
        <v>1953</v>
      </c>
      <c r="I104" s="99">
        <v>1864</v>
      </c>
      <c r="L104" s="99">
        <v>1588</v>
      </c>
      <c r="N104" s="84"/>
      <c r="O104" s="60"/>
      <c r="R104" s="110">
        <v>878</v>
      </c>
      <c r="U104">
        <v>2646</v>
      </c>
      <c r="X104"/>
      <c r="AA104">
        <v>2453</v>
      </c>
      <c r="AF104" s="98">
        <v>1642</v>
      </c>
      <c r="AG104" s="111">
        <v>2038</v>
      </c>
      <c r="AO104">
        <v>822</v>
      </c>
      <c r="AQ104" s="168" t="s">
        <v>125</v>
      </c>
      <c r="AR104" s="168" t="s">
        <v>128</v>
      </c>
      <c r="AS104" s="168" t="s">
        <v>129</v>
      </c>
    </row>
    <row r="105" spans="3:45" x14ac:dyDescent="0.3">
      <c r="C105" s="99">
        <v>1103</v>
      </c>
      <c r="F105" s="99">
        <v>1945</v>
      </c>
      <c r="I105" s="99">
        <v>1856</v>
      </c>
      <c r="L105" s="99">
        <v>1579</v>
      </c>
      <c r="N105" s="84"/>
      <c r="O105" s="60"/>
      <c r="R105" s="110">
        <v>805</v>
      </c>
      <c r="U105">
        <v>2605</v>
      </c>
      <c r="X105"/>
      <c r="AA105">
        <v>2294</v>
      </c>
      <c r="AF105" s="98">
        <v>1605</v>
      </c>
      <c r="AG105" s="109">
        <v>2029</v>
      </c>
      <c r="AO105">
        <v>790</v>
      </c>
      <c r="AQ105" s="168" t="s">
        <v>125</v>
      </c>
      <c r="AR105" s="168" t="s">
        <v>128</v>
      </c>
      <c r="AS105" s="168" t="s">
        <v>129</v>
      </c>
    </row>
    <row r="106" spans="3:45" x14ac:dyDescent="0.3">
      <c r="C106" s="99">
        <v>975</v>
      </c>
      <c r="F106" s="99">
        <v>1893</v>
      </c>
      <c r="I106" s="99">
        <v>1822</v>
      </c>
      <c r="L106" s="99">
        <v>1561</v>
      </c>
      <c r="N106" s="84"/>
      <c r="O106" s="60"/>
      <c r="R106" s="110">
        <v>775</v>
      </c>
      <c r="U106">
        <v>2598</v>
      </c>
      <c r="X106"/>
      <c r="AA106">
        <v>2210</v>
      </c>
      <c r="AF106" s="98">
        <v>1599</v>
      </c>
      <c r="AG106" s="109">
        <v>2024</v>
      </c>
      <c r="AO106">
        <v>754</v>
      </c>
      <c r="AQ106" s="168" t="s">
        <v>125</v>
      </c>
      <c r="AR106" s="168" t="s">
        <v>128</v>
      </c>
      <c r="AS106" s="168" t="s">
        <v>129</v>
      </c>
    </row>
    <row r="107" spans="3:45" x14ac:dyDescent="0.3">
      <c r="C107" s="99">
        <v>937</v>
      </c>
      <c r="F107" s="99">
        <v>1856</v>
      </c>
      <c r="I107" s="99">
        <v>1770</v>
      </c>
      <c r="L107" s="99">
        <v>1560</v>
      </c>
      <c r="N107" s="84"/>
      <c r="O107" s="60"/>
      <c r="R107" s="110">
        <v>680</v>
      </c>
      <c r="U107">
        <v>2559</v>
      </c>
      <c r="X107"/>
      <c r="AA107">
        <v>2173</v>
      </c>
      <c r="AF107" s="98">
        <v>1524</v>
      </c>
      <c r="AG107" s="109">
        <v>1999</v>
      </c>
      <c r="AO107">
        <v>711</v>
      </c>
      <c r="AQ107" s="168" t="s">
        <v>125</v>
      </c>
      <c r="AR107" s="168" t="s">
        <v>128</v>
      </c>
      <c r="AS107" s="168" t="s">
        <v>129</v>
      </c>
    </row>
    <row r="108" spans="3:45" x14ac:dyDescent="0.3">
      <c r="C108" s="99">
        <v>890</v>
      </c>
      <c r="F108" s="99">
        <v>1821</v>
      </c>
      <c r="I108" s="99">
        <v>1763</v>
      </c>
      <c r="L108" s="99">
        <v>1516</v>
      </c>
      <c r="N108" s="84"/>
      <c r="O108" s="60"/>
      <c r="R108" s="110">
        <v>635</v>
      </c>
      <c r="U108">
        <v>2483</v>
      </c>
      <c r="X108"/>
      <c r="AA108">
        <v>2108</v>
      </c>
      <c r="AF108" s="98">
        <v>1252</v>
      </c>
      <c r="AG108" s="109">
        <v>1996</v>
      </c>
      <c r="AO108">
        <v>691</v>
      </c>
      <c r="AQ108" s="168" t="s">
        <v>125</v>
      </c>
      <c r="AR108" s="168" t="s">
        <v>128</v>
      </c>
      <c r="AS108" s="168" t="s">
        <v>129</v>
      </c>
    </row>
    <row r="109" spans="3:45" x14ac:dyDescent="0.3">
      <c r="C109" s="99">
        <v>868</v>
      </c>
      <c r="F109" s="99">
        <v>1812</v>
      </c>
      <c r="I109" s="99">
        <v>1749</v>
      </c>
      <c r="L109" s="99">
        <v>1500</v>
      </c>
      <c r="N109" s="84"/>
      <c r="O109" s="60"/>
      <c r="R109" s="110">
        <v>618</v>
      </c>
      <c r="U109">
        <v>2475</v>
      </c>
      <c r="X109"/>
      <c r="AA109">
        <v>2067</v>
      </c>
      <c r="AF109" s="98">
        <v>1035</v>
      </c>
      <c r="AG109" s="109">
        <v>1985</v>
      </c>
      <c r="AO109">
        <v>636</v>
      </c>
      <c r="AQ109" s="168" t="s">
        <v>125</v>
      </c>
      <c r="AR109" s="168" t="s">
        <v>128</v>
      </c>
      <c r="AS109" s="168" t="s">
        <v>129</v>
      </c>
    </row>
    <row r="110" spans="3:45" x14ac:dyDescent="0.3">
      <c r="C110" s="99">
        <v>645</v>
      </c>
      <c r="F110" s="99">
        <v>1794</v>
      </c>
      <c r="I110" s="99">
        <v>1723</v>
      </c>
      <c r="L110" s="99">
        <v>1477</v>
      </c>
      <c r="N110" s="84"/>
      <c r="O110" s="60"/>
      <c r="R110" s="110">
        <v>595</v>
      </c>
      <c r="U110">
        <v>2473</v>
      </c>
      <c r="X110"/>
      <c r="AA110">
        <v>2039</v>
      </c>
      <c r="AF110" s="98">
        <v>1019</v>
      </c>
      <c r="AG110" s="111">
        <v>1965</v>
      </c>
      <c r="AO110">
        <v>633</v>
      </c>
      <c r="AQ110" s="168" t="s">
        <v>125</v>
      </c>
      <c r="AR110" s="168" t="s">
        <v>128</v>
      </c>
      <c r="AS110" s="168" t="s">
        <v>129</v>
      </c>
    </row>
    <row r="111" spans="3:45" x14ac:dyDescent="0.3">
      <c r="C111" s="99">
        <v>643</v>
      </c>
      <c r="F111" s="99">
        <v>1785</v>
      </c>
      <c r="I111" s="99">
        <v>1722</v>
      </c>
      <c r="L111" s="99">
        <v>1473</v>
      </c>
      <c r="N111" s="84"/>
      <c r="O111" s="60"/>
      <c r="R111" s="110">
        <v>588</v>
      </c>
      <c r="U111">
        <v>2446</v>
      </c>
      <c r="X111"/>
      <c r="AA111">
        <v>1976</v>
      </c>
      <c r="AF111" s="98">
        <v>890</v>
      </c>
      <c r="AG111" s="109">
        <v>1868</v>
      </c>
      <c r="AO111">
        <v>624</v>
      </c>
      <c r="AQ111" s="168" t="s">
        <v>125</v>
      </c>
      <c r="AR111" s="168" t="s">
        <v>128</v>
      </c>
      <c r="AS111" s="168" t="s">
        <v>129</v>
      </c>
    </row>
    <row r="112" spans="3:45" x14ac:dyDescent="0.3">
      <c r="C112" s="99">
        <v>617</v>
      </c>
      <c r="F112" s="99">
        <v>1773</v>
      </c>
      <c r="I112" s="99">
        <v>1464</v>
      </c>
      <c r="L112" s="99">
        <v>1444</v>
      </c>
      <c r="N112" s="84"/>
      <c r="O112" s="60"/>
      <c r="R112" s="6">
        <v>4179</v>
      </c>
      <c r="U112">
        <v>2437</v>
      </c>
      <c r="X112"/>
      <c r="AA112">
        <v>1841</v>
      </c>
      <c r="AF112" s="98">
        <v>879</v>
      </c>
      <c r="AG112" s="109">
        <v>1834</v>
      </c>
      <c r="AO112">
        <v>618</v>
      </c>
      <c r="AQ112" s="168" t="s">
        <v>125</v>
      </c>
      <c r="AR112" s="168" t="s">
        <v>128</v>
      </c>
      <c r="AS112" s="168" t="s">
        <v>129</v>
      </c>
    </row>
    <row r="113" spans="3:45" x14ac:dyDescent="0.3">
      <c r="C113">
        <v>3629</v>
      </c>
      <c r="F113" s="99">
        <v>1773</v>
      </c>
      <c r="I113" s="99">
        <v>1444</v>
      </c>
      <c r="L113" s="99">
        <v>1426</v>
      </c>
      <c r="N113" s="84"/>
      <c r="O113" s="60"/>
      <c r="R113" s="6">
        <v>3794</v>
      </c>
      <c r="U113">
        <v>2417</v>
      </c>
      <c r="X113"/>
      <c r="AA113">
        <v>1783</v>
      </c>
      <c r="AF113" s="98">
        <v>738</v>
      </c>
      <c r="AG113" s="109">
        <v>1724</v>
      </c>
      <c r="AO113">
        <v>586</v>
      </c>
      <c r="AQ113" s="168" t="s">
        <v>125</v>
      </c>
      <c r="AR113" s="168" t="s">
        <v>128</v>
      </c>
      <c r="AS113" s="168" t="s">
        <v>129</v>
      </c>
    </row>
    <row r="114" spans="3:45" x14ac:dyDescent="0.3">
      <c r="C114">
        <v>3339</v>
      </c>
      <c r="F114" s="99">
        <v>1755</v>
      </c>
      <c r="I114" s="99">
        <v>1373</v>
      </c>
      <c r="L114" s="99">
        <v>1423</v>
      </c>
      <c r="N114" s="84"/>
      <c r="O114" s="60"/>
      <c r="R114" s="6">
        <v>3632</v>
      </c>
      <c r="U114">
        <v>2364</v>
      </c>
      <c r="X114"/>
      <c r="AA114">
        <v>1597</v>
      </c>
      <c r="AF114" s="98">
        <v>728</v>
      </c>
      <c r="AG114" s="109">
        <v>1575</v>
      </c>
      <c r="AO114">
        <v>526</v>
      </c>
      <c r="AQ114" s="168" t="s">
        <v>125</v>
      </c>
      <c r="AR114" s="168" t="s">
        <v>128</v>
      </c>
      <c r="AS114" s="168" t="s">
        <v>129</v>
      </c>
    </row>
    <row r="115" spans="3:45" x14ac:dyDescent="0.3">
      <c r="C115">
        <v>3151</v>
      </c>
      <c r="F115" s="99">
        <v>1697</v>
      </c>
      <c r="I115" s="99">
        <v>1365</v>
      </c>
      <c r="L115" s="99">
        <v>1385</v>
      </c>
      <c r="N115" s="84"/>
      <c r="O115" s="60"/>
      <c r="R115" s="6">
        <v>3457</v>
      </c>
      <c r="U115">
        <v>2340</v>
      </c>
      <c r="X115"/>
      <c r="AA115">
        <v>1543</v>
      </c>
      <c r="AF115" s="98">
        <v>690</v>
      </c>
      <c r="AG115" s="109">
        <v>1342</v>
      </c>
      <c r="AO115">
        <v>3539</v>
      </c>
      <c r="AQ115" s="168" t="s">
        <v>125</v>
      </c>
      <c r="AR115" s="168" t="s">
        <v>128</v>
      </c>
      <c r="AS115" s="168" t="s">
        <v>129</v>
      </c>
    </row>
    <row r="116" spans="3:45" x14ac:dyDescent="0.3">
      <c r="C116">
        <v>3146</v>
      </c>
      <c r="F116" s="99">
        <v>1690</v>
      </c>
      <c r="I116" s="99">
        <v>1364</v>
      </c>
      <c r="L116" s="99">
        <v>1365</v>
      </c>
      <c r="N116" s="84"/>
      <c r="O116" s="60"/>
      <c r="R116" s="6">
        <v>3160</v>
      </c>
      <c r="U116">
        <v>2291</v>
      </c>
      <c r="X116"/>
      <c r="AA116">
        <v>1240</v>
      </c>
      <c r="AF116" s="98">
        <v>638</v>
      </c>
      <c r="AG116" s="109">
        <v>1246</v>
      </c>
      <c r="AO116">
        <v>2418</v>
      </c>
      <c r="AQ116" s="168" t="s">
        <v>125</v>
      </c>
      <c r="AR116" s="168" t="s">
        <v>128</v>
      </c>
      <c r="AS116" s="168" t="s">
        <v>129</v>
      </c>
    </row>
    <row r="117" spans="3:45" x14ac:dyDescent="0.3">
      <c r="C117">
        <v>3093</v>
      </c>
      <c r="F117" s="99">
        <v>1684</v>
      </c>
      <c r="I117" s="99">
        <v>1355</v>
      </c>
      <c r="L117" s="99">
        <v>1328</v>
      </c>
      <c r="N117" s="84"/>
      <c r="O117" s="60"/>
      <c r="R117" s="6">
        <v>3154</v>
      </c>
      <c r="U117">
        <v>2277</v>
      </c>
      <c r="X117"/>
      <c r="AA117">
        <v>1228</v>
      </c>
      <c r="AF117" s="98">
        <v>610</v>
      </c>
      <c r="AG117" s="109">
        <v>1164</v>
      </c>
      <c r="AO117">
        <v>2271</v>
      </c>
      <c r="AQ117" s="168" t="s">
        <v>125</v>
      </c>
      <c r="AR117" s="168" t="s">
        <v>128</v>
      </c>
      <c r="AS117" s="168" t="s">
        <v>129</v>
      </c>
    </row>
    <row r="118" spans="3:45" x14ac:dyDescent="0.3">
      <c r="C118">
        <v>2855</v>
      </c>
      <c r="F118" s="99">
        <v>1619</v>
      </c>
      <c r="I118" s="99">
        <v>1330</v>
      </c>
      <c r="L118" s="99">
        <v>1309</v>
      </c>
      <c r="N118" s="84"/>
      <c r="O118" s="60"/>
      <c r="R118" s="6">
        <v>3121</v>
      </c>
      <c r="U118">
        <v>2277</v>
      </c>
      <c r="X118"/>
      <c r="AA118">
        <v>852</v>
      </c>
      <c r="AF118" s="99">
        <v>3989</v>
      </c>
      <c r="AG118" s="109">
        <v>1094</v>
      </c>
      <c r="AO118">
        <v>2216</v>
      </c>
      <c r="AQ118" s="168" t="s">
        <v>125</v>
      </c>
      <c r="AR118" s="168" t="s">
        <v>128</v>
      </c>
      <c r="AS118" s="168" t="s">
        <v>129</v>
      </c>
    </row>
    <row r="119" spans="3:45" x14ac:dyDescent="0.3">
      <c r="C119">
        <v>2849</v>
      </c>
      <c r="F119" s="99">
        <v>1499</v>
      </c>
      <c r="I119" s="99">
        <v>1324</v>
      </c>
      <c r="L119" s="99">
        <v>1308</v>
      </c>
      <c r="N119" s="84"/>
      <c r="O119" s="60"/>
      <c r="R119" s="6">
        <v>2900</v>
      </c>
      <c r="U119">
        <v>2273</v>
      </c>
      <c r="X119"/>
      <c r="AA119">
        <v>833</v>
      </c>
      <c r="AF119" s="99">
        <v>3869</v>
      </c>
      <c r="AG119" s="109">
        <v>1064</v>
      </c>
      <c r="AO119">
        <v>1945</v>
      </c>
      <c r="AQ119" s="168" t="s">
        <v>125</v>
      </c>
      <c r="AR119" s="168" t="s">
        <v>128</v>
      </c>
      <c r="AS119" s="168" t="s">
        <v>129</v>
      </c>
    </row>
    <row r="120" spans="3:45" x14ac:dyDescent="0.3">
      <c r="C120">
        <v>2495</v>
      </c>
      <c r="F120" s="99">
        <v>1484</v>
      </c>
      <c r="I120" s="99">
        <v>1322</v>
      </c>
      <c r="L120" s="99">
        <v>1272</v>
      </c>
      <c r="N120" s="84"/>
      <c r="O120" s="60"/>
      <c r="R120" s="6">
        <v>2864</v>
      </c>
      <c r="U120">
        <v>2273</v>
      </c>
      <c r="X120"/>
      <c r="AA120">
        <v>703</v>
      </c>
      <c r="AF120" s="99">
        <v>3819</v>
      </c>
      <c r="AG120" s="109">
        <v>955</v>
      </c>
      <c r="AO120">
        <v>1941</v>
      </c>
      <c r="AQ120" s="168" t="s">
        <v>125</v>
      </c>
      <c r="AR120" s="168" t="s">
        <v>128</v>
      </c>
      <c r="AS120" s="168" t="s">
        <v>129</v>
      </c>
    </row>
    <row r="121" spans="3:45" x14ac:dyDescent="0.3">
      <c r="C121">
        <v>2430</v>
      </c>
      <c r="F121" s="99">
        <v>1468</v>
      </c>
      <c r="I121" s="99">
        <v>1320</v>
      </c>
      <c r="L121" s="99">
        <v>1242</v>
      </c>
      <c r="N121" s="84"/>
      <c r="O121" s="60"/>
      <c r="R121" s="6">
        <v>2782</v>
      </c>
      <c r="U121">
        <v>2213</v>
      </c>
      <c r="X121"/>
      <c r="AA121">
        <v>702</v>
      </c>
      <c r="AF121" s="99">
        <v>3819</v>
      </c>
      <c r="AG121" s="109">
        <v>949</v>
      </c>
      <c r="AO121">
        <v>1919</v>
      </c>
      <c r="AQ121" s="168" t="s">
        <v>125</v>
      </c>
      <c r="AR121" s="168" t="s">
        <v>128</v>
      </c>
      <c r="AS121" s="168" t="s">
        <v>129</v>
      </c>
    </row>
    <row r="122" spans="3:45" x14ac:dyDescent="0.3">
      <c r="C122">
        <v>2376</v>
      </c>
      <c r="F122" s="99">
        <v>1452</v>
      </c>
      <c r="I122" s="99">
        <v>1286</v>
      </c>
      <c r="L122" s="99">
        <v>1228</v>
      </c>
      <c r="N122" s="84"/>
      <c r="O122" s="60"/>
      <c r="R122" s="6">
        <v>2676</v>
      </c>
      <c r="U122">
        <v>2146</v>
      </c>
      <c r="X122"/>
      <c r="AF122" s="99">
        <v>3628</v>
      </c>
      <c r="AG122" s="109">
        <v>810</v>
      </c>
      <c r="AO122">
        <v>1894</v>
      </c>
      <c r="AQ122" s="168" t="s">
        <v>125</v>
      </c>
      <c r="AR122" s="168" t="s">
        <v>128</v>
      </c>
      <c r="AS122" s="168" t="s">
        <v>129</v>
      </c>
    </row>
    <row r="123" spans="3:45" x14ac:dyDescent="0.3">
      <c r="C123">
        <v>2354</v>
      </c>
      <c r="F123" s="99">
        <v>1442</v>
      </c>
      <c r="I123" s="99">
        <v>1267</v>
      </c>
      <c r="L123" s="99">
        <v>1117</v>
      </c>
      <c r="N123" s="84"/>
      <c r="O123" s="60"/>
      <c r="R123" s="6">
        <v>2602</v>
      </c>
      <c r="U123">
        <v>2135</v>
      </c>
      <c r="X123"/>
      <c r="AF123" s="99">
        <v>3615</v>
      </c>
      <c r="AG123" s="109">
        <v>772</v>
      </c>
      <c r="AO123">
        <v>1875</v>
      </c>
      <c r="AQ123" s="168" t="s">
        <v>125</v>
      </c>
      <c r="AR123" s="168" t="s">
        <v>128</v>
      </c>
      <c r="AS123" s="168" t="s">
        <v>129</v>
      </c>
    </row>
    <row r="124" spans="3:45" x14ac:dyDescent="0.3">
      <c r="C124">
        <v>2278</v>
      </c>
      <c r="F124" s="99">
        <v>1434</v>
      </c>
      <c r="I124" s="99">
        <v>1221</v>
      </c>
      <c r="L124" s="99">
        <v>1089</v>
      </c>
      <c r="N124" s="84"/>
      <c r="O124" s="60"/>
      <c r="R124" s="6">
        <v>2539</v>
      </c>
      <c r="U124">
        <v>2123</v>
      </c>
      <c r="X124"/>
      <c r="AF124" s="99">
        <v>3546</v>
      </c>
      <c r="AG124" s="109">
        <v>759</v>
      </c>
      <c r="AO124">
        <v>1845</v>
      </c>
      <c r="AQ124" s="168" t="s">
        <v>125</v>
      </c>
      <c r="AR124" s="168" t="s">
        <v>128</v>
      </c>
      <c r="AS124" s="168" t="s">
        <v>129</v>
      </c>
    </row>
    <row r="125" spans="3:45" x14ac:dyDescent="0.3">
      <c r="C125">
        <v>2229</v>
      </c>
      <c r="F125" s="99">
        <v>1431</v>
      </c>
      <c r="I125" s="99">
        <v>1200</v>
      </c>
      <c r="L125" s="99">
        <v>865</v>
      </c>
      <c r="N125" s="84"/>
      <c r="O125" s="60"/>
      <c r="R125" s="6">
        <v>2535</v>
      </c>
      <c r="U125">
        <v>2105</v>
      </c>
      <c r="X125"/>
      <c r="AF125" s="99">
        <v>3511</v>
      </c>
      <c r="AG125" s="109">
        <v>730</v>
      </c>
      <c r="AO125">
        <v>1822</v>
      </c>
      <c r="AQ125" s="168" t="s">
        <v>125</v>
      </c>
      <c r="AR125" s="168" t="s">
        <v>128</v>
      </c>
      <c r="AS125" s="168" t="s">
        <v>129</v>
      </c>
    </row>
    <row r="126" spans="3:45" x14ac:dyDescent="0.3">
      <c r="C126">
        <v>2146</v>
      </c>
      <c r="F126" s="99">
        <v>1379</v>
      </c>
      <c r="I126" s="99">
        <v>1199</v>
      </c>
      <c r="L126" s="99">
        <v>796</v>
      </c>
      <c r="N126" s="84"/>
      <c r="O126" s="60"/>
      <c r="R126" s="6">
        <v>2417</v>
      </c>
      <c r="U126">
        <v>2102</v>
      </c>
      <c r="X126"/>
      <c r="AF126" s="99">
        <v>3495</v>
      </c>
      <c r="AG126" s="109">
        <v>722</v>
      </c>
      <c r="AO126">
        <v>1799</v>
      </c>
      <c r="AQ126" s="168" t="s">
        <v>125</v>
      </c>
      <c r="AR126" s="168" t="s">
        <v>128</v>
      </c>
      <c r="AS126" s="168" t="s">
        <v>129</v>
      </c>
    </row>
    <row r="127" spans="3:45" x14ac:dyDescent="0.3">
      <c r="C127">
        <v>2113</v>
      </c>
      <c r="F127" s="99">
        <v>1327</v>
      </c>
      <c r="I127" s="99">
        <v>1185</v>
      </c>
      <c r="L127" s="99">
        <v>594</v>
      </c>
      <c r="N127" s="84"/>
      <c r="O127" s="60"/>
      <c r="R127" s="6">
        <v>2345</v>
      </c>
      <c r="U127">
        <v>2085</v>
      </c>
      <c r="X127"/>
      <c r="AF127" s="99">
        <v>3465</v>
      </c>
      <c r="AG127" s="109">
        <v>649</v>
      </c>
      <c r="AO127">
        <v>1797</v>
      </c>
      <c r="AQ127" s="168" t="s">
        <v>125</v>
      </c>
      <c r="AR127" s="168" t="s">
        <v>128</v>
      </c>
      <c r="AS127" s="168" t="s">
        <v>129</v>
      </c>
    </row>
    <row r="128" spans="3:45" x14ac:dyDescent="0.3">
      <c r="C128">
        <v>2029</v>
      </c>
      <c r="F128" s="99">
        <v>1312</v>
      </c>
      <c r="I128" s="99">
        <v>1159</v>
      </c>
      <c r="L128" s="99">
        <v>584</v>
      </c>
      <c r="N128" s="84"/>
      <c r="O128" s="60"/>
      <c r="R128" s="6">
        <v>2344</v>
      </c>
      <c r="U128">
        <v>2076</v>
      </c>
      <c r="X128"/>
      <c r="AF128" s="99">
        <v>3436</v>
      </c>
      <c r="AG128" s="109">
        <v>621</v>
      </c>
      <c r="AO128">
        <v>1704</v>
      </c>
      <c r="AQ128" s="168" t="s">
        <v>125</v>
      </c>
      <c r="AR128" s="168" t="s">
        <v>128</v>
      </c>
      <c r="AS128" s="168" t="s">
        <v>129</v>
      </c>
    </row>
    <row r="129" spans="3:45" x14ac:dyDescent="0.3">
      <c r="C129">
        <v>2028</v>
      </c>
      <c r="F129" s="99">
        <v>1270</v>
      </c>
      <c r="I129" s="99">
        <v>1117</v>
      </c>
      <c r="L129">
        <v>2811</v>
      </c>
      <c r="N129" s="84"/>
      <c r="O129" s="60"/>
      <c r="R129" s="6">
        <v>2317</v>
      </c>
      <c r="U129">
        <v>2063</v>
      </c>
      <c r="X129"/>
      <c r="AF129" s="99">
        <v>3305</v>
      </c>
      <c r="AG129" s="110">
        <v>5323</v>
      </c>
      <c r="AO129">
        <v>1661</v>
      </c>
      <c r="AQ129" s="168" t="s">
        <v>125</v>
      </c>
      <c r="AR129" s="168" t="s">
        <v>128</v>
      </c>
      <c r="AS129" s="168" t="s">
        <v>129</v>
      </c>
    </row>
    <row r="130" spans="3:45" x14ac:dyDescent="0.3">
      <c r="C130">
        <v>2026</v>
      </c>
      <c r="F130" s="99">
        <v>1258</v>
      </c>
      <c r="I130" s="99">
        <v>1078</v>
      </c>
      <c r="L130">
        <v>2496</v>
      </c>
      <c r="N130" s="84"/>
      <c r="O130" s="60"/>
      <c r="R130" s="6">
        <v>2282</v>
      </c>
      <c r="U130">
        <v>2033</v>
      </c>
      <c r="X130"/>
      <c r="AF130" s="99">
        <v>3283</v>
      </c>
      <c r="AG130" s="110">
        <v>4752</v>
      </c>
      <c r="AO130">
        <v>1643</v>
      </c>
      <c r="AQ130" s="168" t="s">
        <v>125</v>
      </c>
      <c r="AR130" s="168" t="s">
        <v>128</v>
      </c>
      <c r="AS130" s="168" t="s">
        <v>129</v>
      </c>
    </row>
    <row r="131" spans="3:45" x14ac:dyDescent="0.3">
      <c r="C131">
        <v>1980</v>
      </c>
      <c r="F131" s="99">
        <v>1191</v>
      </c>
      <c r="I131" s="99">
        <v>1067</v>
      </c>
      <c r="L131">
        <v>2397</v>
      </c>
      <c r="N131" s="84"/>
      <c r="O131" s="60"/>
      <c r="R131" s="6">
        <v>2280</v>
      </c>
      <c r="U131">
        <v>1992</v>
      </c>
      <c r="X131"/>
      <c r="AF131" s="99">
        <v>3268</v>
      </c>
      <c r="AG131" s="110">
        <v>4481</v>
      </c>
      <c r="AO131">
        <v>1614</v>
      </c>
      <c r="AQ131" s="168" t="s">
        <v>125</v>
      </c>
      <c r="AR131" s="168" t="s">
        <v>128</v>
      </c>
      <c r="AS131" s="168" t="s">
        <v>129</v>
      </c>
    </row>
    <row r="132" spans="3:45" x14ac:dyDescent="0.3">
      <c r="C132">
        <v>1956</v>
      </c>
      <c r="F132" s="99">
        <v>1186</v>
      </c>
      <c r="I132" s="99">
        <v>1050</v>
      </c>
      <c r="L132">
        <v>2310</v>
      </c>
      <c r="N132" s="84"/>
      <c r="O132" s="60"/>
      <c r="R132" s="6">
        <v>2211</v>
      </c>
      <c r="U132">
        <v>1955</v>
      </c>
      <c r="X132"/>
      <c r="AF132" s="99">
        <v>3251</v>
      </c>
      <c r="AG132" s="110">
        <v>4471</v>
      </c>
      <c r="AO132">
        <v>1613</v>
      </c>
      <c r="AQ132" s="168" t="s">
        <v>125</v>
      </c>
      <c r="AR132" s="168" t="s">
        <v>128</v>
      </c>
      <c r="AS132" s="168" t="s">
        <v>129</v>
      </c>
    </row>
    <row r="133" spans="3:45" x14ac:dyDescent="0.3">
      <c r="C133">
        <v>1945</v>
      </c>
      <c r="F133" s="99">
        <v>1184</v>
      </c>
      <c r="I133" s="99">
        <v>1028</v>
      </c>
      <c r="L133">
        <v>2181</v>
      </c>
      <c r="N133" s="84"/>
      <c r="O133" s="60"/>
      <c r="R133" s="6">
        <v>2198</v>
      </c>
      <c r="U133">
        <v>1834</v>
      </c>
      <c r="X133"/>
      <c r="AF133" s="99">
        <v>3228</v>
      </c>
      <c r="AG133" s="110">
        <v>4261</v>
      </c>
      <c r="AO133">
        <v>1561</v>
      </c>
      <c r="AQ133" s="168" t="s">
        <v>125</v>
      </c>
      <c r="AR133" s="168" t="s">
        <v>128</v>
      </c>
      <c r="AS133" s="168" t="s">
        <v>129</v>
      </c>
    </row>
    <row r="134" spans="3:45" x14ac:dyDescent="0.3">
      <c r="C134">
        <v>1918</v>
      </c>
      <c r="F134" s="99">
        <v>1173</v>
      </c>
      <c r="I134" s="99">
        <v>1016</v>
      </c>
      <c r="L134">
        <v>2038</v>
      </c>
      <c r="N134" s="84"/>
      <c r="O134" s="60"/>
      <c r="R134" s="6">
        <v>2129</v>
      </c>
      <c r="U134">
        <v>1793</v>
      </c>
      <c r="X134"/>
      <c r="AF134" s="99">
        <v>3209</v>
      </c>
      <c r="AG134" s="110">
        <v>3986</v>
      </c>
      <c r="AO134">
        <v>1483</v>
      </c>
      <c r="AQ134" s="168" t="s">
        <v>125</v>
      </c>
      <c r="AR134" s="168" t="s">
        <v>128</v>
      </c>
      <c r="AS134" s="168" t="s">
        <v>129</v>
      </c>
    </row>
    <row r="135" spans="3:45" x14ac:dyDescent="0.3">
      <c r="C135">
        <v>1821</v>
      </c>
      <c r="F135" s="99">
        <v>1168</v>
      </c>
      <c r="I135" s="99">
        <v>915</v>
      </c>
      <c r="L135">
        <v>2003</v>
      </c>
      <c r="N135" s="84"/>
      <c r="O135" s="60"/>
      <c r="R135" s="6">
        <v>2109</v>
      </c>
      <c r="U135">
        <v>1781</v>
      </c>
      <c r="X135"/>
      <c r="AF135" s="99">
        <v>3205</v>
      </c>
      <c r="AG135" s="110">
        <v>3871</v>
      </c>
      <c r="AO135">
        <v>1441</v>
      </c>
      <c r="AQ135" s="168" t="s">
        <v>125</v>
      </c>
      <c r="AR135" s="168" t="s">
        <v>128</v>
      </c>
      <c r="AS135" s="168" t="s">
        <v>129</v>
      </c>
    </row>
    <row r="136" spans="3:45" x14ac:dyDescent="0.3">
      <c r="C136">
        <v>1818</v>
      </c>
      <c r="F136" s="99">
        <v>1131</v>
      </c>
      <c r="I136" s="99">
        <v>913</v>
      </c>
      <c r="L136">
        <v>1950</v>
      </c>
      <c r="N136" s="84"/>
      <c r="O136" s="60"/>
      <c r="R136" s="6">
        <v>2076</v>
      </c>
      <c r="U136">
        <v>1738</v>
      </c>
      <c r="AF136" s="99">
        <v>2980</v>
      </c>
      <c r="AG136" s="110">
        <v>3817</v>
      </c>
      <c r="AO136">
        <v>1431</v>
      </c>
      <c r="AQ136" s="168" t="s">
        <v>125</v>
      </c>
      <c r="AR136" s="168" t="s">
        <v>128</v>
      </c>
      <c r="AS136" s="168" t="s">
        <v>129</v>
      </c>
    </row>
    <row r="137" spans="3:45" x14ac:dyDescent="0.3">
      <c r="C137">
        <v>1807</v>
      </c>
      <c r="F137" s="99">
        <v>1127</v>
      </c>
      <c r="I137" s="99">
        <v>902</v>
      </c>
      <c r="L137">
        <v>1936</v>
      </c>
      <c r="N137" s="84"/>
      <c r="O137" s="60"/>
      <c r="R137" s="6">
        <v>2044</v>
      </c>
      <c r="U137">
        <v>1523</v>
      </c>
      <c r="AF137" s="99">
        <v>2907</v>
      </c>
      <c r="AG137" s="110">
        <v>3530</v>
      </c>
      <c r="AO137">
        <v>1428</v>
      </c>
      <c r="AQ137" s="168" t="s">
        <v>125</v>
      </c>
      <c r="AR137" s="168" t="s">
        <v>128</v>
      </c>
      <c r="AS137" s="168" t="s">
        <v>129</v>
      </c>
    </row>
    <row r="138" spans="3:45" x14ac:dyDescent="0.3">
      <c r="C138">
        <v>1795</v>
      </c>
      <c r="F138" s="99">
        <v>1119</v>
      </c>
      <c r="I138" s="99">
        <v>842</v>
      </c>
      <c r="L138">
        <v>1933</v>
      </c>
      <c r="N138" s="84"/>
      <c r="O138" s="60"/>
      <c r="R138" s="6">
        <v>2025</v>
      </c>
      <c r="U138">
        <v>1304</v>
      </c>
      <c r="AF138" s="99">
        <v>2843</v>
      </c>
      <c r="AG138" s="110">
        <v>3490</v>
      </c>
      <c r="AO138">
        <v>1425</v>
      </c>
      <c r="AQ138" s="168" t="s">
        <v>125</v>
      </c>
      <c r="AR138" s="168" t="s">
        <v>128</v>
      </c>
      <c r="AS138" s="168" t="s">
        <v>129</v>
      </c>
    </row>
    <row r="139" spans="3:45" x14ac:dyDescent="0.3">
      <c r="C139">
        <v>1780</v>
      </c>
      <c r="F139" s="99">
        <v>1113</v>
      </c>
      <c r="I139" s="99">
        <v>786</v>
      </c>
      <c r="L139">
        <v>1859</v>
      </c>
      <c r="N139" s="84"/>
      <c r="O139" s="60"/>
      <c r="R139" s="6">
        <v>2016</v>
      </c>
      <c r="U139">
        <v>1282</v>
      </c>
      <c r="AF139" s="99">
        <v>2839</v>
      </c>
      <c r="AG139" s="110">
        <v>3433</v>
      </c>
      <c r="AO139">
        <v>1413</v>
      </c>
      <c r="AQ139" s="168" t="s">
        <v>125</v>
      </c>
      <c r="AR139" s="168" t="s">
        <v>128</v>
      </c>
      <c r="AS139" s="168" t="s">
        <v>129</v>
      </c>
    </row>
    <row r="140" spans="3:45" x14ac:dyDescent="0.3">
      <c r="C140">
        <v>1748</v>
      </c>
      <c r="F140" s="99">
        <v>1107</v>
      </c>
      <c r="I140" s="99">
        <v>763</v>
      </c>
      <c r="L140">
        <v>1806</v>
      </c>
      <c r="N140" s="84"/>
      <c r="O140" s="60"/>
      <c r="R140" s="6">
        <v>1967</v>
      </c>
      <c r="U140">
        <v>1266</v>
      </c>
      <c r="AF140" s="99">
        <v>2783</v>
      </c>
      <c r="AG140" s="110">
        <v>3431</v>
      </c>
      <c r="AO140">
        <v>1403</v>
      </c>
      <c r="AQ140" s="168" t="s">
        <v>125</v>
      </c>
      <c r="AR140" s="168" t="s">
        <v>128</v>
      </c>
      <c r="AS140" s="168" t="s">
        <v>129</v>
      </c>
    </row>
    <row r="141" spans="3:45" x14ac:dyDescent="0.3">
      <c r="C141">
        <v>1706</v>
      </c>
      <c r="F141" s="99">
        <v>1106</v>
      </c>
      <c r="I141" s="99">
        <v>731</v>
      </c>
      <c r="L141">
        <v>1794</v>
      </c>
      <c r="N141" s="84"/>
      <c r="O141" s="60"/>
      <c r="R141" s="6">
        <v>1886</v>
      </c>
      <c r="U141">
        <v>1223</v>
      </c>
      <c r="AF141" s="99">
        <v>2672</v>
      </c>
      <c r="AG141" s="110">
        <v>3094</v>
      </c>
      <c r="AO141">
        <v>1402</v>
      </c>
      <c r="AQ141" s="168" t="s">
        <v>125</v>
      </c>
      <c r="AR141" s="168" t="s">
        <v>128</v>
      </c>
      <c r="AS141" s="168" t="s">
        <v>129</v>
      </c>
    </row>
    <row r="142" spans="3:45" x14ac:dyDescent="0.3">
      <c r="C142">
        <v>1685</v>
      </c>
      <c r="F142" s="99">
        <v>1105</v>
      </c>
      <c r="I142" s="99">
        <v>684</v>
      </c>
      <c r="L142">
        <v>1784</v>
      </c>
      <c r="N142" s="84"/>
      <c r="O142" s="60"/>
      <c r="R142" s="6">
        <v>1841</v>
      </c>
      <c r="U142">
        <v>1104</v>
      </c>
      <c r="AF142" s="99">
        <v>2649</v>
      </c>
      <c r="AG142" s="110">
        <v>3092</v>
      </c>
      <c r="AO142">
        <v>1362</v>
      </c>
      <c r="AQ142" s="168" t="s">
        <v>125</v>
      </c>
      <c r="AR142" s="168" t="s">
        <v>128</v>
      </c>
      <c r="AS142" s="168" t="s">
        <v>129</v>
      </c>
    </row>
    <row r="143" spans="3:45" x14ac:dyDescent="0.3">
      <c r="C143">
        <v>1669</v>
      </c>
      <c r="F143" s="99">
        <v>1081</v>
      </c>
      <c r="I143" s="99">
        <v>650</v>
      </c>
      <c r="L143">
        <v>1784</v>
      </c>
      <c r="N143" s="84"/>
      <c r="O143" s="60"/>
      <c r="R143" s="6">
        <v>1786</v>
      </c>
      <c r="U143">
        <v>1070</v>
      </c>
      <c r="AF143" s="99">
        <v>2616</v>
      </c>
      <c r="AG143" s="110">
        <v>3012</v>
      </c>
      <c r="AO143">
        <v>1350</v>
      </c>
      <c r="AQ143" s="168" t="s">
        <v>125</v>
      </c>
      <c r="AR143" s="168" t="s">
        <v>128</v>
      </c>
      <c r="AS143" s="168" t="s">
        <v>129</v>
      </c>
    </row>
    <row r="144" spans="3:45" x14ac:dyDescent="0.3">
      <c r="C144">
        <v>1635</v>
      </c>
      <c r="F144" s="99">
        <v>1080</v>
      </c>
      <c r="I144" s="99">
        <v>614</v>
      </c>
      <c r="L144">
        <v>1761</v>
      </c>
      <c r="N144" s="84"/>
      <c r="O144" s="60"/>
      <c r="R144" s="6">
        <v>1749</v>
      </c>
      <c r="U144">
        <v>1061</v>
      </c>
      <c r="AF144" s="99">
        <v>2456</v>
      </c>
      <c r="AG144" s="110">
        <v>2885</v>
      </c>
      <c r="AO144">
        <v>1342</v>
      </c>
      <c r="AQ144" s="168" t="s">
        <v>125</v>
      </c>
      <c r="AR144" s="168" t="s">
        <v>128</v>
      </c>
      <c r="AS144" s="168" t="s">
        <v>129</v>
      </c>
    </row>
    <row r="145" spans="3:45" x14ac:dyDescent="0.3">
      <c r="C145">
        <v>1538</v>
      </c>
      <c r="F145" s="99">
        <v>1069</v>
      </c>
      <c r="I145" s="99">
        <v>603</v>
      </c>
      <c r="L145">
        <v>1691</v>
      </c>
      <c r="N145" s="84"/>
      <c r="O145" s="60"/>
      <c r="R145" s="6">
        <v>1743</v>
      </c>
      <c r="U145">
        <v>788</v>
      </c>
      <c r="AF145" s="99">
        <v>2377</v>
      </c>
      <c r="AG145" s="110">
        <v>2785</v>
      </c>
      <c r="AO145">
        <v>1315</v>
      </c>
      <c r="AQ145" s="168" t="s">
        <v>125</v>
      </c>
      <c r="AR145" s="168" t="s">
        <v>128</v>
      </c>
      <c r="AS145" s="168" t="s">
        <v>129</v>
      </c>
    </row>
    <row r="146" spans="3:45" x14ac:dyDescent="0.3">
      <c r="C146">
        <v>1468</v>
      </c>
      <c r="F146" s="99">
        <v>1056</v>
      </c>
      <c r="I146">
        <v>3734</v>
      </c>
      <c r="L146">
        <v>1667</v>
      </c>
      <c r="N146" s="84"/>
      <c r="O146" s="60"/>
      <c r="R146" s="6">
        <v>1719</v>
      </c>
      <c r="U146">
        <v>698</v>
      </c>
      <c r="AF146" s="99">
        <v>2362</v>
      </c>
      <c r="AG146" s="110">
        <v>2512</v>
      </c>
      <c r="AO146">
        <v>1289</v>
      </c>
      <c r="AQ146" s="168" t="s">
        <v>125</v>
      </c>
      <c r="AR146" s="168" t="s">
        <v>128</v>
      </c>
      <c r="AS146" s="168" t="s">
        <v>129</v>
      </c>
    </row>
    <row r="147" spans="3:45" x14ac:dyDescent="0.3">
      <c r="C147">
        <v>1453</v>
      </c>
      <c r="F147" s="99">
        <v>1035</v>
      </c>
      <c r="I147">
        <v>3424</v>
      </c>
      <c r="L147">
        <v>1655</v>
      </c>
      <c r="N147" s="84"/>
      <c r="O147" s="60"/>
      <c r="R147" s="6">
        <v>1617</v>
      </c>
      <c r="U147">
        <v>696</v>
      </c>
      <c r="AF147" s="99">
        <v>2263</v>
      </c>
      <c r="AG147" s="110">
        <v>2379</v>
      </c>
      <c r="AO147">
        <v>1280</v>
      </c>
      <c r="AQ147" s="168" t="s">
        <v>125</v>
      </c>
      <c r="AR147" s="168" t="s">
        <v>128</v>
      </c>
      <c r="AS147" s="168" t="s">
        <v>129</v>
      </c>
    </row>
    <row r="148" spans="3:45" x14ac:dyDescent="0.3">
      <c r="C148">
        <v>1430</v>
      </c>
      <c r="F148" s="99">
        <v>1011</v>
      </c>
      <c r="I148">
        <v>2869</v>
      </c>
      <c r="L148">
        <v>1654</v>
      </c>
      <c r="N148" s="84"/>
      <c r="O148" s="60"/>
      <c r="R148" s="6">
        <v>1557</v>
      </c>
      <c r="U148">
        <v>688</v>
      </c>
      <c r="AF148" s="99">
        <v>2250</v>
      </c>
      <c r="AG148" s="110">
        <v>2369</v>
      </c>
      <c r="AO148">
        <v>1268</v>
      </c>
      <c r="AQ148" s="168" t="s">
        <v>125</v>
      </c>
      <c r="AR148" s="168" t="s">
        <v>128</v>
      </c>
      <c r="AS148" s="168" t="s">
        <v>129</v>
      </c>
    </row>
    <row r="149" spans="3:45" x14ac:dyDescent="0.3">
      <c r="C149">
        <v>1424</v>
      </c>
      <c r="F149" s="99">
        <v>994</v>
      </c>
      <c r="I149">
        <v>2689</v>
      </c>
      <c r="L149">
        <v>1646</v>
      </c>
      <c r="N149" s="84"/>
      <c r="O149" s="60"/>
      <c r="R149" s="6">
        <v>1554</v>
      </c>
      <c r="U149">
        <v>660</v>
      </c>
      <c r="AF149" s="99">
        <v>2186</v>
      </c>
      <c r="AG149" s="110">
        <v>2347</v>
      </c>
      <c r="AO149">
        <v>1260</v>
      </c>
      <c r="AQ149" s="168" t="s">
        <v>125</v>
      </c>
      <c r="AR149" s="168" t="s">
        <v>128</v>
      </c>
      <c r="AS149" s="168" t="s">
        <v>129</v>
      </c>
    </row>
    <row r="150" spans="3:45" x14ac:dyDescent="0.3">
      <c r="C150">
        <v>1395</v>
      </c>
      <c r="F150" s="99">
        <v>974</v>
      </c>
      <c r="I150">
        <v>2658</v>
      </c>
      <c r="L150">
        <v>1586</v>
      </c>
      <c r="N150" s="84"/>
      <c r="O150" s="60"/>
      <c r="R150" s="6">
        <v>1501</v>
      </c>
      <c r="U150"/>
      <c r="AF150" s="99">
        <v>2182</v>
      </c>
      <c r="AG150" s="110">
        <v>2335</v>
      </c>
      <c r="AO150">
        <v>1251</v>
      </c>
      <c r="AQ150" s="168" t="s">
        <v>125</v>
      </c>
      <c r="AR150" s="168" t="s">
        <v>128</v>
      </c>
      <c r="AS150" s="168" t="s">
        <v>129</v>
      </c>
    </row>
    <row r="151" spans="3:45" x14ac:dyDescent="0.3">
      <c r="C151">
        <v>1344</v>
      </c>
      <c r="F151" s="99">
        <v>968</v>
      </c>
      <c r="I151">
        <v>2565</v>
      </c>
      <c r="L151">
        <v>1502</v>
      </c>
      <c r="N151" s="84"/>
      <c r="O151" s="60"/>
      <c r="R151" s="6">
        <v>1148</v>
      </c>
      <c r="U151"/>
      <c r="AF151" s="99">
        <v>2079</v>
      </c>
      <c r="AG151" s="110">
        <v>2169</v>
      </c>
      <c r="AO151">
        <v>1228</v>
      </c>
      <c r="AQ151" s="168" t="s">
        <v>125</v>
      </c>
      <c r="AR151" s="168" t="s">
        <v>128</v>
      </c>
      <c r="AS151" s="168" t="s">
        <v>129</v>
      </c>
    </row>
    <row r="152" spans="3:45" x14ac:dyDescent="0.3">
      <c r="C152">
        <v>1342</v>
      </c>
      <c r="F152" s="99">
        <v>963</v>
      </c>
      <c r="I152">
        <v>2345</v>
      </c>
      <c r="L152">
        <v>1500</v>
      </c>
      <c r="N152" s="84"/>
      <c r="O152" s="60"/>
      <c r="R152" s="6">
        <v>1128</v>
      </c>
      <c r="U152"/>
      <c r="AF152" s="99">
        <v>1835</v>
      </c>
      <c r="AG152" s="110">
        <v>2145</v>
      </c>
      <c r="AO152">
        <v>1224</v>
      </c>
      <c r="AQ152" s="168" t="s">
        <v>125</v>
      </c>
      <c r="AR152" s="168" t="s">
        <v>128</v>
      </c>
      <c r="AS152" s="168" t="s">
        <v>129</v>
      </c>
    </row>
    <row r="153" spans="3:45" x14ac:dyDescent="0.3">
      <c r="C153">
        <v>1339</v>
      </c>
      <c r="F153" s="99">
        <v>948</v>
      </c>
      <c r="I153">
        <v>2342</v>
      </c>
      <c r="L153">
        <v>1500</v>
      </c>
      <c r="N153" s="84"/>
      <c r="O153" s="60"/>
      <c r="R153" s="6">
        <v>1064</v>
      </c>
      <c r="U153"/>
      <c r="AF153" s="99">
        <v>1833</v>
      </c>
      <c r="AG153" s="110">
        <v>2078</v>
      </c>
      <c r="AO153">
        <v>1202</v>
      </c>
      <c r="AQ153" s="168" t="s">
        <v>125</v>
      </c>
      <c r="AR153" s="168" t="s">
        <v>128</v>
      </c>
      <c r="AS153" s="168" t="s">
        <v>129</v>
      </c>
    </row>
    <row r="154" spans="3:45" x14ac:dyDescent="0.3">
      <c r="C154">
        <v>1334</v>
      </c>
      <c r="F154" s="99">
        <v>882</v>
      </c>
      <c r="I154">
        <v>2338</v>
      </c>
      <c r="L154">
        <v>1486</v>
      </c>
      <c r="N154" s="84"/>
      <c r="O154" s="60"/>
      <c r="R154" s="6">
        <v>1006</v>
      </c>
      <c r="U154"/>
      <c r="AF154" s="99">
        <v>1805</v>
      </c>
      <c r="AG154" s="110">
        <v>1997</v>
      </c>
      <c r="AO154">
        <v>1193</v>
      </c>
      <c r="AQ154" s="168" t="s">
        <v>125</v>
      </c>
      <c r="AR154" s="168" t="s">
        <v>128</v>
      </c>
      <c r="AS154" s="168" t="s">
        <v>129</v>
      </c>
    </row>
    <row r="155" spans="3:45" x14ac:dyDescent="0.3">
      <c r="C155">
        <v>1262</v>
      </c>
      <c r="F155" s="99">
        <v>865</v>
      </c>
      <c r="I155">
        <v>2289</v>
      </c>
      <c r="L155">
        <v>1484</v>
      </c>
      <c r="N155" s="84"/>
      <c r="O155" s="60"/>
      <c r="R155" s="6">
        <v>910</v>
      </c>
      <c r="U155"/>
      <c r="AF155" s="99">
        <v>1763</v>
      </c>
      <c r="AG155" s="110">
        <v>1972</v>
      </c>
      <c r="AO155">
        <v>1188</v>
      </c>
      <c r="AQ155" s="168" t="s">
        <v>125</v>
      </c>
      <c r="AR155" s="168" t="s">
        <v>128</v>
      </c>
      <c r="AS155" s="168" t="s">
        <v>129</v>
      </c>
    </row>
    <row r="156" spans="3:45" x14ac:dyDescent="0.3">
      <c r="C156">
        <v>1244</v>
      </c>
      <c r="F156" s="99">
        <v>843</v>
      </c>
      <c r="I156">
        <v>2263</v>
      </c>
      <c r="L156">
        <v>1479</v>
      </c>
      <c r="N156" s="84"/>
      <c r="O156" s="60"/>
      <c r="R156" s="6">
        <v>871</v>
      </c>
      <c r="U156"/>
      <c r="AF156" s="99">
        <v>1723</v>
      </c>
      <c r="AG156" s="110">
        <v>1942</v>
      </c>
      <c r="AO156">
        <v>1182</v>
      </c>
      <c r="AQ156" s="168" t="s">
        <v>125</v>
      </c>
      <c r="AR156" s="168" t="s">
        <v>128</v>
      </c>
      <c r="AS156" s="168" t="s">
        <v>129</v>
      </c>
    </row>
    <row r="157" spans="3:45" x14ac:dyDescent="0.3">
      <c r="C157">
        <v>1226</v>
      </c>
      <c r="F157" s="99">
        <v>791</v>
      </c>
      <c r="I157">
        <v>2215</v>
      </c>
      <c r="L157">
        <v>1456</v>
      </c>
      <c r="N157" s="84"/>
      <c r="O157" s="60"/>
      <c r="R157" s="6">
        <v>771</v>
      </c>
      <c r="AF157" s="99">
        <v>1415</v>
      </c>
      <c r="AG157" s="110">
        <v>1913</v>
      </c>
      <c r="AO157">
        <v>1166</v>
      </c>
      <c r="AQ157" s="168" t="s">
        <v>125</v>
      </c>
      <c r="AR157" s="168" t="s">
        <v>128</v>
      </c>
      <c r="AS157" s="168" t="s">
        <v>129</v>
      </c>
    </row>
    <row r="158" spans="3:45" x14ac:dyDescent="0.3">
      <c r="C158">
        <v>1051</v>
      </c>
      <c r="F158" s="99">
        <v>787</v>
      </c>
      <c r="I158">
        <v>2153</v>
      </c>
      <c r="L158">
        <v>1447</v>
      </c>
      <c r="N158" s="84"/>
      <c r="O158" s="60"/>
      <c r="R158" s="6">
        <v>692</v>
      </c>
      <c r="AF158" s="99">
        <v>1413</v>
      </c>
      <c r="AG158" s="110">
        <v>1884</v>
      </c>
      <c r="AO158">
        <v>1164</v>
      </c>
      <c r="AQ158" s="168" t="s">
        <v>125</v>
      </c>
      <c r="AR158" s="168" t="s">
        <v>128</v>
      </c>
      <c r="AS158" s="168" t="s">
        <v>129</v>
      </c>
    </row>
    <row r="159" spans="3:45" x14ac:dyDescent="0.3">
      <c r="C159">
        <v>977</v>
      </c>
      <c r="F159" s="99">
        <v>778</v>
      </c>
      <c r="I159">
        <v>2149</v>
      </c>
      <c r="L159">
        <v>1428</v>
      </c>
      <c r="N159" s="84"/>
      <c r="O159" s="60"/>
      <c r="R159" s="6">
        <v>644</v>
      </c>
      <c r="AF159" s="99">
        <v>1323</v>
      </c>
      <c r="AG159" s="110">
        <v>1878</v>
      </c>
      <c r="AO159">
        <v>1160</v>
      </c>
      <c r="AQ159" s="168" t="s">
        <v>125</v>
      </c>
      <c r="AR159" s="168" t="s">
        <v>128</v>
      </c>
      <c r="AS159" s="168" t="s">
        <v>129</v>
      </c>
    </row>
    <row r="160" spans="3:45" x14ac:dyDescent="0.3">
      <c r="C160">
        <v>971</v>
      </c>
      <c r="F160" s="99">
        <v>772</v>
      </c>
      <c r="I160">
        <v>2144</v>
      </c>
      <c r="L160">
        <v>1405</v>
      </c>
      <c r="N160" s="84"/>
      <c r="O160" s="60"/>
      <c r="R160" s="6">
        <v>542</v>
      </c>
      <c r="AF160" s="99">
        <v>1196</v>
      </c>
      <c r="AG160" s="110">
        <v>1814</v>
      </c>
      <c r="AO160">
        <v>1142</v>
      </c>
      <c r="AQ160" s="168" t="s">
        <v>125</v>
      </c>
      <c r="AR160" s="168" t="s">
        <v>128</v>
      </c>
      <c r="AS160" s="168" t="s">
        <v>129</v>
      </c>
    </row>
    <row r="161" spans="3:45" x14ac:dyDescent="0.3">
      <c r="C161">
        <v>871</v>
      </c>
      <c r="F161" s="99">
        <v>747</v>
      </c>
      <c r="I161">
        <v>2118</v>
      </c>
      <c r="L161">
        <v>1378</v>
      </c>
      <c r="N161" s="84"/>
      <c r="O161" s="60"/>
      <c r="R161" s="6">
        <v>522</v>
      </c>
      <c r="AF161" s="99">
        <v>1179</v>
      </c>
      <c r="AG161" s="110">
        <v>1775</v>
      </c>
      <c r="AO161">
        <v>1138</v>
      </c>
      <c r="AQ161" s="168" t="s">
        <v>125</v>
      </c>
      <c r="AR161" s="168" t="s">
        <v>128</v>
      </c>
      <c r="AS161" s="168" t="s">
        <v>129</v>
      </c>
    </row>
    <row r="162" spans="3:45" x14ac:dyDescent="0.3">
      <c r="C162"/>
      <c r="F162" s="99">
        <v>744</v>
      </c>
      <c r="I162">
        <v>2065</v>
      </c>
      <c r="L162">
        <v>1375</v>
      </c>
      <c r="N162" s="84"/>
      <c r="O162" s="60"/>
      <c r="AF162" s="99">
        <v>1103</v>
      </c>
      <c r="AG162" s="110">
        <v>1699</v>
      </c>
      <c r="AO162">
        <v>1133</v>
      </c>
      <c r="AQ162" s="168" t="s">
        <v>125</v>
      </c>
      <c r="AR162" s="168" t="s">
        <v>128</v>
      </c>
      <c r="AS162" s="168" t="s">
        <v>129</v>
      </c>
    </row>
    <row r="163" spans="3:45" x14ac:dyDescent="0.3">
      <c r="C163"/>
      <c r="F163" s="99">
        <v>730</v>
      </c>
      <c r="I163">
        <v>2034</v>
      </c>
      <c r="L163">
        <v>1373</v>
      </c>
      <c r="N163" s="84"/>
      <c r="O163" s="60"/>
      <c r="AF163" s="99">
        <v>975</v>
      </c>
      <c r="AG163" s="110">
        <v>1693</v>
      </c>
      <c r="AO163">
        <v>1129</v>
      </c>
      <c r="AQ163" s="168" t="s">
        <v>125</v>
      </c>
      <c r="AR163" s="168" t="s">
        <v>128</v>
      </c>
      <c r="AS163" s="168" t="s">
        <v>129</v>
      </c>
    </row>
    <row r="164" spans="3:45" x14ac:dyDescent="0.3">
      <c r="C164"/>
      <c r="F164" s="99">
        <v>708</v>
      </c>
      <c r="I164">
        <v>2014</v>
      </c>
      <c r="L164">
        <v>1372</v>
      </c>
      <c r="N164" s="84"/>
      <c r="O164" s="60"/>
      <c r="AF164" s="99">
        <v>937</v>
      </c>
      <c r="AG164" s="110">
        <v>1646</v>
      </c>
      <c r="AO164">
        <v>1123</v>
      </c>
      <c r="AQ164" s="168" t="s">
        <v>125</v>
      </c>
      <c r="AR164" s="168" t="s">
        <v>128</v>
      </c>
      <c r="AS164" s="168" t="s">
        <v>129</v>
      </c>
    </row>
    <row r="165" spans="3:45" x14ac:dyDescent="0.3">
      <c r="C165"/>
      <c r="F165" s="99">
        <v>610</v>
      </c>
      <c r="I165">
        <v>1995</v>
      </c>
      <c r="L165">
        <v>1358</v>
      </c>
      <c r="N165" s="84"/>
      <c r="O165" s="60"/>
      <c r="AF165" s="99">
        <v>890</v>
      </c>
      <c r="AG165" s="110">
        <v>1605</v>
      </c>
      <c r="AO165">
        <v>1122</v>
      </c>
      <c r="AQ165" s="168" t="s">
        <v>125</v>
      </c>
      <c r="AR165" s="168" t="s">
        <v>128</v>
      </c>
      <c r="AS165" s="168" t="s">
        <v>129</v>
      </c>
    </row>
    <row r="166" spans="3:45" x14ac:dyDescent="0.3">
      <c r="C166"/>
      <c r="F166" s="99">
        <v>602</v>
      </c>
      <c r="I166">
        <v>1986</v>
      </c>
      <c r="L166">
        <v>1357</v>
      </c>
      <c r="N166" s="84"/>
      <c r="O166" s="60"/>
      <c r="AF166" s="99">
        <v>868</v>
      </c>
      <c r="AG166" s="110">
        <v>1521</v>
      </c>
      <c r="AO166">
        <v>1120</v>
      </c>
      <c r="AQ166" s="168" t="s">
        <v>125</v>
      </c>
      <c r="AR166" s="168" t="s">
        <v>128</v>
      </c>
      <c r="AS166" s="168" t="s">
        <v>129</v>
      </c>
    </row>
    <row r="167" spans="3:45" x14ac:dyDescent="0.3">
      <c r="C167"/>
      <c r="F167">
        <v>3539</v>
      </c>
      <c r="I167">
        <v>1944</v>
      </c>
      <c r="L167">
        <v>1355</v>
      </c>
      <c r="N167" s="84"/>
      <c r="O167" s="60"/>
      <c r="AF167" s="99">
        <v>645</v>
      </c>
      <c r="AG167" s="110">
        <v>1439</v>
      </c>
      <c r="AO167">
        <v>1114</v>
      </c>
      <c r="AQ167" s="168" t="s">
        <v>125</v>
      </c>
      <c r="AR167" s="168" t="s">
        <v>128</v>
      </c>
      <c r="AS167" s="168" t="s">
        <v>129</v>
      </c>
    </row>
    <row r="168" spans="3:45" x14ac:dyDescent="0.3">
      <c r="C168"/>
      <c r="F168">
        <v>2418</v>
      </c>
      <c r="I168">
        <v>1930</v>
      </c>
      <c r="L168">
        <v>1352</v>
      </c>
      <c r="N168" s="84"/>
      <c r="O168" s="60"/>
      <c r="AF168" s="99">
        <v>643</v>
      </c>
      <c r="AG168" s="110">
        <v>1228</v>
      </c>
      <c r="AO168">
        <v>1104</v>
      </c>
      <c r="AQ168" s="168" t="s">
        <v>125</v>
      </c>
      <c r="AR168" s="168" t="s">
        <v>128</v>
      </c>
      <c r="AS168" s="168" t="s">
        <v>129</v>
      </c>
    </row>
    <row r="169" spans="3:45" x14ac:dyDescent="0.3">
      <c r="C169"/>
      <c r="F169">
        <v>2271</v>
      </c>
      <c r="I169">
        <v>1898</v>
      </c>
      <c r="L169">
        <v>1351</v>
      </c>
      <c r="N169" s="84"/>
      <c r="O169" s="60"/>
      <c r="AF169" s="99">
        <v>617</v>
      </c>
      <c r="AG169" s="110">
        <v>1115</v>
      </c>
      <c r="AO169">
        <v>1094</v>
      </c>
      <c r="AQ169" s="168" t="s">
        <v>125</v>
      </c>
      <c r="AR169" s="168" t="s">
        <v>128</v>
      </c>
      <c r="AS169" s="168" t="s">
        <v>129</v>
      </c>
    </row>
    <row r="170" spans="3:45" x14ac:dyDescent="0.3">
      <c r="C170"/>
      <c r="F170">
        <v>2216</v>
      </c>
      <c r="I170">
        <v>1839</v>
      </c>
      <c r="L170">
        <v>1315</v>
      </c>
      <c r="N170" s="84"/>
      <c r="O170" s="60"/>
      <c r="AF170">
        <v>3629</v>
      </c>
      <c r="AG170" s="110">
        <v>1006</v>
      </c>
      <c r="AO170">
        <v>1073</v>
      </c>
      <c r="AQ170" s="168" t="s">
        <v>125</v>
      </c>
      <c r="AR170" s="168" t="s">
        <v>128</v>
      </c>
      <c r="AS170" s="168" t="s">
        <v>129</v>
      </c>
    </row>
    <row r="171" spans="3:45" x14ac:dyDescent="0.3">
      <c r="C171"/>
      <c r="F171">
        <v>1945</v>
      </c>
      <c r="I171">
        <v>1708</v>
      </c>
      <c r="L171">
        <v>1314</v>
      </c>
      <c r="N171" s="84"/>
      <c r="O171" s="60"/>
      <c r="AF171">
        <v>3339</v>
      </c>
      <c r="AG171" s="110">
        <v>988</v>
      </c>
      <c r="AO171">
        <v>1034</v>
      </c>
      <c r="AQ171" s="168" t="s">
        <v>125</v>
      </c>
      <c r="AR171" s="168" t="s">
        <v>128</v>
      </c>
      <c r="AS171" s="168" t="s">
        <v>129</v>
      </c>
    </row>
    <row r="172" spans="3:45" x14ac:dyDescent="0.3">
      <c r="C172"/>
      <c r="F172">
        <v>1941</v>
      </c>
      <c r="I172">
        <v>1674</v>
      </c>
      <c r="L172">
        <v>1314</v>
      </c>
      <c r="N172" s="84"/>
      <c r="O172" s="60"/>
      <c r="AF172">
        <v>3151</v>
      </c>
      <c r="AG172" s="110">
        <v>975</v>
      </c>
      <c r="AO172">
        <v>1015</v>
      </c>
      <c r="AQ172" s="168" t="s">
        <v>125</v>
      </c>
      <c r="AR172" s="168" t="s">
        <v>128</v>
      </c>
      <c r="AS172" s="168" t="s">
        <v>129</v>
      </c>
    </row>
    <row r="173" spans="3:45" x14ac:dyDescent="0.3">
      <c r="C173"/>
      <c r="F173">
        <v>1919</v>
      </c>
      <c r="I173">
        <v>1659</v>
      </c>
      <c r="L173">
        <v>1303</v>
      </c>
      <c r="N173" s="84"/>
      <c r="O173" s="60"/>
      <c r="AF173">
        <v>3146</v>
      </c>
      <c r="AG173" s="110">
        <v>946</v>
      </c>
      <c r="AO173">
        <v>1010</v>
      </c>
      <c r="AQ173" s="168" t="s">
        <v>125</v>
      </c>
      <c r="AR173" s="168" t="s">
        <v>128</v>
      </c>
      <c r="AS173" s="168" t="s">
        <v>129</v>
      </c>
    </row>
    <row r="174" spans="3:45" x14ac:dyDescent="0.3">
      <c r="C174"/>
      <c r="F174">
        <v>1894</v>
      </c>
      <c r="I174">
        <v>1610</v>
      </c>
      <c r="L174">
        <v>1297</v>
      </c>
      <c r="N174" s="84"/>
      <c r="O174" s="60"/>
      <c r="AF174">
        <v>3093</v>
      </c>
      <c r="AG174" s="110">
        <v>886</v>
      </c>
      <c r="AO174">
        <v>991</v>
      </c>
      <c r="AQ174" s="168" t="s">
        <v>125</v>
      </c>
      <c r="AR174" s="168" t="s">
        <v>128</v>
      </c>
      <c r="AS174" s="168" t="s">
        <v>129</v>
      </c>
    </row>
    <row r="175" spans="3:45" x14ac:dyDescent="0.3">
      <c r="F175">
        <v>1875</v>
      </c>
      <c r="I175">
        <v>1593</v>
      </c>
      <c r="L175">
        <v>1245</v>
      </c>
      <c r="N175" s="84"/>
      <c r="O175" s="60"/>
      <c r="AF175">
        <v>2855</v>
      </c>
      <c r="AG175" s="110">
        <v>878</v>
      </c>
      <c r="AO175">
        <v>980</v>
      </c>
      <c r="AQ175" s="168" t="s">
        <v>125</v>
      </c>
      <c r="AR175" s="168" t="s">
        <v>128</v>
      </c>
      <c r="AS175" s="168" t="s">
        <v>129</v>
      </c>
    </row>
    <row r="176" spans="3:45" x14ac:dyDescent="0.3">
      <c r="F176">
        <v>1845</v>
      </c>
      <c r="I176">
        <v>1576</v>
      </c>
      <c r="L176">
        <v>1243</v>
      </c>
      <c r="N176" s="84"/>
      <c r="O176" s="60"/>
      <c r="AF176">
        <v>2849</v>
      </c>
      <c r="AG176" s="110">
        <v>805</v>
      </c>
      <c r="AO176">
        <v>948</v>
      </c>
      <c r="AQ176" s="168" t="s">
        <v>125</v>
      </c>
      <c r="AR176" s="168" t="s">
        <v>128</v>
      </c>
      <c r="AS176" s="168" t="s">
        <v>129</v>
      </c>
    </row>
    <row r="177" spans="6:45" x14ac:dyDescent="0.3">
      <c r="F177">
        <v>1822</v>
      </c>
      <c r="I177">
        <v>1522</v>
      </c>
      <c r="L177">
        <v>1240</v>
      </c>
      <c r="N177" s="84"/>
      <c r="O177" s="60"/>
      <c r="AF177">
        <v>2495</v>
      </c>
      <c r="AG177" s="110">
        <v>775</v>
      </c>
      <c r="AO177">
        <v>930</v>
      </c>
      <c r="AQ177" s="168" t="s">
        <v>125</v>
      </c>
      <c r="AR177" s="168" t="s">
        <v>128</v>
      </c>
      <c r="AS177" s="168" t="s">
        <v>129</v>
      </c>
    </row>
    <row r="178" spans="6:45" x14ac:dyDescent="0.3">
      <c r="F178">
        <v>1799</v>
      </c>
      <c r="I178">
        <v>1500</v>
      </c>
      <c r="L178">
        <v>1234</v>
      </c>
      <c r="N178" s="84"/>
      <c r="O178" s="60"/>
      <c r="AF178">
        <v>2430</v>
      </c>
      <c r="AG178" s="110">
        <v>680</v>
      </c>
      <c r="AO178">
        <v>927</v>
      </c>
      <c r="AQ178" s="168" t="s">
        <v>125</v>
      </c>
      <c r="AR178" s="168" t="s">
        <v>128</v>
      </c>
      <c r="AS178" s="168" t="s">
        <v>129</v>
      </c>
    </row>
    <row r="179" spans="6:45" x14ac:dyDescent="0.3">
      <c r="F179">
        <v>1797</v>
      </c>
      <c r="I179">
        <v>1464</v>
      </c>
      <c r="L179">
        <v>1228</v>
      </c>
      <c r="N179" s="84"/>
      <c r="O179" s="60"/>
      <c r="AF179">
        <v>2376</v>
      </c>
      <c r="AG179" s="110">
        <v>635</v>
      </c>
      <c r="AO179">
        <v>922</v>
      </c>
      <c r="AQ179" s="168" t="s">
        <v>125</v>
      </c>
      <c r="AR179" s="168" t="s">
        <v>128</v>
      </c>
      <c r="AS179" s="168" t="s">
        <v>129</v>
      </c>
    </row>
    <row r="180" spans="6:45" x14ac:dyDescent="0.3">
      <c r="F180">
        <v>1704</v>
      </c>
      <c r="I180">
        <v>1464</v>
      </c>
      <c r="L180">
        <v>1225</v>
      </c>
      <c r="N180" s="84"/>
      <c r="O180" s="60"/>
      <c r="AF180">
        <v>2354</v>
      </c>
      <c r="AG180" s="110">
        <v>618</v>
      </c>
      <c r="AO180">
        <v>904</v>
      </c>
      <c r="AQ180" s="168" t="s">
        <v>125</v>
      </c>
      <c r="AR180" s="168" t="s">
        <v>128</v>
      </c>
      <c r="AS180" s="168" t="s">
        <v>129</v>
      </c>
    </row>
    <row r="181" spans="6:45" x14ac:dyDescent="0.3">
      <c r="F181">
        <v>1661</v>
      </c>
      <c r="I181">
        <v>1462</v>
      </c>
      <c r="L181">
        <v>1221</v>
      </c>
      <c r="N181" s="84"/>
      <c r="O181" s="60"/>
      <c r="AF181">
        <v>2278</v>
      </c>
      <c r="AG181" s="110">
        <v>595</v>
      </c>
      <c r="AO181">
        <v>881</v>
      </c>
      <c r="AQ181" s="168" t="s">
        <v>125</v>
      </c>
      <c r="AR181" s="168" t="s">
        <v>128</v>
      </c>
      <c r="AS181" s="168" t="s">
        <v>129</v>
      </c>
    </row>
    <row r="182" spans="6:45" x14ac:dyDescent="0.3">
      <c r="F182">
        <v>1643</v>
      </c>
      <c r="I182">
        <v>1429</v>
      </c>
      <c r="L182">
        <v>1208</v>
      </c>
      <c r="N182" s="84"/>
      <c r="O182" s="60"/>
      <c r="AF182">
        <v>2229</v>
      </c>
      <c r="AG182" s="110">
        <v>588</v>
      </c>
      <c r="AO182">
        <v>872</v>
      </c>
      <c r="AQ182" s="168" t="s">
        <v>125</v>
      </c>
      <c r="AR182" s="168" t="s">
        <v>128</v>
      </c>
      <c r="AS182" s="168" t="s">
        <v>129</v>
      </c>
    </row>
    <row r="183" spans="6:45" x14ac:dyDescent="0.3">
      <c r="F183">
        <v>1614</v>
      </c>
      <c r="I183">
        <v>1419</v>
      </c>
      <c r="L183">
        <v>1187</v>
      </c>
      <c r="N183" s="84"/>
      <c r="O183" s="60"/>
      <c r="AF183">
        <v>2146</v>
      </c>
      <c r="AG183" s="6">
        <v>4179</v>
      </c>
      <c r="AO183">
        <v>871</v>
      </c>
      <c r="AQ183" s="168" t="s">
        <v>125</v>
      </c>
      <c r="AR183" s="168" t="s">
        <v>128</v>
      </c>
      <c r="AS183" s="168" t="s">
        <v>129</v>
      </c>
    </row>
    <row r="184" spans="6:45" x14ac:dyDescent="0.3">
      <c r="F184">
        <v>1613</v>
      </c>
      <c r="I184">
        <v>1407</v>
      </c>
      <c r="L184">
        <v>1176</v>
      </c>
      <c r="N184" s="84"/>
      <c r="O184" s="60"/>
      <c r="AF184">
        <v>2113</v>
      </c>
      <c r="AG184" s="6">
        <v>3794</v>
      </c>
      <c r="AO184">
        <v>870</v>
      </c>
      <c r="AQ184" s="168" t="s">
        <v>125</v>
      </c>
      <c r="AR184" s="168" t="s">
        <v>128</v>
      </c>
      <c r="AS184" s="168" t="s">
        <v>129</v>
      </c>
    </row>
    <row r="185" spans="6:45" x14ac:dyDescent="0.3">
      <c r="F185">
        <v>1561</v>
      </c>
      <c r="I185">
        <v>1376</v>
      </c>
      <c r="L185">
        <v>1147</v>
      </c>
      <c r="N185" s="84"/>
      <c r="O185" s="60"/>
      <c r="AF185">
        <v>2029</v>
      </c>
      <c r="AG185" s="6">
        <v>3632</v>
      </c>
      <c r="AO185">
        <v>864</v>
      </c>
      <c r="AQ185" s="168" t="s">
        <v>125</v>
      </c>
      <c r="AR185" s="168" t="s">
        <v>128</v>
      </c>
      <c r="AS185" s="168" t="s">
        <v>129</v>
      </c>
    </row>
    <row r="186" spans="6:45" x14ac:dyDescent="0.3">
      <c r="F186">
        <v>1483</v>
      </c>
      <c r="I186">
        <v>1374</v>
      </c>
      <c r="L186">
        <v>1104</v>
      </c>
      <c r="N186" s="84"/>
      <c r="O186" s="60"/>
      <c r="AF186">
        <v>2028</v>
      </c>
      <c r="AG186" s="6">
        <v>3457</v>
      </c>
      <c r="AO186">
        <v>838</v>
      </c>
      <c r="AQ186" s="168" t="s">
        <v>125</v>
      </c>
      <c r="AR186" s="168" t="s">
        <v>128</v>
      </c>
      <c r="AS186" s="168" t="s">
        <v>129</v>
      </c>
    </row>
    <row r="187" spans="6:45" x14ac:dyDescent="0.3">
      <c r="F187">
        <v>1441</v>
      </c>
      <c r="I187">
        <v>1367</v>
      </c>
      <c r="L187">
        <v>1083</v>
      </c>
      <c r="N187" s="84"/>
      <c r="O187" s="60"/>
      <c r="AF187">
        <v>2026</v>
      </c>
      <c r="AG187" s="6">
        <v>3160</v>
      </c>
      <c r="AO187">
        <v>828</v>
      </c>
      <c r="AQ187" s="168" t="s">
        <v>125</v>
      </c>
      <c r="AR187" s="168" t="s">
        <v>128</v>
      </c>
      <c r="AS187" s="168" t="s">
        <v>129</v>
      </c>
    </row>
    <row r="188" spans="6:45" x14ac:dyDescent="0.3">
      <c r="F188">
        <v>1431</v>
      </c>
      <c r="I188">
        <v>1362</v>
      </c>
      <c r="L188">
        <v>1071</v>
      </c>
      <c r="N188" s="84"/>
      <c r="O188" s="60"/>
      <c r="AF188">
        <v>1980</v>
      </c>
      <c r="AG188" s="6">
        <v>3154</v>
      </c>
      <c r="AO188">
        <v>819</v>
      </c>
      <c r="AQ188" s="168" t="s">
        <v>125</v>
      </c>
      <c r="AR188" s="168" t="s">
        <v>128</v>
      </c>
      <c r="AS188" s="168" t="s">
        <v>129</v>
      </c>
    </row>
    <row r="189" spans="6:45" x14ac:dyDescent="0.3">
      <c r="F189">
        <v>1428</v>
      </c>
      <c r="I189">
        <v>1339</v>
      </c>
      <c r="L189">
        <v>1070</v>
      </c>
      <c r="N189" s="84"/>
      <c r="O189" s="60"/>
      <c r="AF189">
        <v>1956</v>
      </c>
      <c r="AG189" s="6">
        <v>3121</v>
      </c>
      <c r="AO189">
        <v>818</v>
      </c>
      <c r="AQ189" s="168" t="s">
        <v>125</v>
      </c>
      <c r="AR189" s="168" t="s">
        <v>128</v>
      </c>
      <c r="AS189" s="168" t="s">
        <v>129</v>
      </c>
    </row>
    <row r="190" spans="6:45" x14ac:dyDescent="0.3">
      <c r="F190">
        <v>1425</v>
      </c>
      <c r="I190">
        <v>1306</v>
      </c>
      <c r="L190">
        <v>1065</v>
      </c>
      <c r="N190" s="84"/>
      <c r="O190" s="60"/>
      <c r="AF190">
        <v>1945</v>
      </c>
      <c r="AG190" s="6">
        <v>2900</v>
      </c>
      <c r="AO190">
        <v>809</v>
      </c>
      <c r="AQ190" s="168" t="s">
        <v>125</v>
      </c>
      <c r="AR190" s="168" t="s">
        <v>128</v>
      </c>
      <c r="AS190" s="168" t="s">
        <v>129</v>
      </c>
    </row>
    <row r="191" spans="6:45" x14ac:dyDescent="0.3">
      <c r="F191">
        <v>1413</v>
      </c>
      <c r="I191">
        <v>1272</v>
      </c>
      <c r="L191">
        <v>1050</v>
      </c>
      <c r="N191" s="84"/>
      <c r="O191" s="60"/>
      <c r="AF191">
        <v>1918</v>
      </c>
      <c r="AG191" s="6">
        <v>2864</v>
      </c>
      <c r="AO191">
        <v>791</v>
      </c>
      <c r="AQ191" s="168" t="s">
        <v>125</v>
      </c>
      <c r="AR191" s="168" t="s">
        <v>128</v>
      </c>
      <c r="AS191" s="168" t="s">
        <v>129</v>
      </c>
    </row>
    <row r="192" spans="6:45" x14ac:dyDescent="0.3">
      <c r="F192">
        <v>1403</v>
      </c>
      <c r="I192">
        <v>1227</v>
      </c>
      <c r="L192">
        <v>1001</v>
      </c>
      <c r="N192" s="84"/>
      <c r="O192" s="60"/>
      <c r="AF192">
        <v>1821</v>
      </c>
      <c r="AG192" s="6">
        <v>2782</v>
      </c>
      <c r="AO192">
        <v>778</v>
      </c>
      <c r="AQ192" s="168" t="s">
        <v>125</v>
      </c>
      <c r="AR192" s="168" t="s">
        <v>128</v>
      </c>
      <c r="AS192" s="168" t="s">
        <v>129</v>
      </c>
    </row>
    <row r="193" spans="6:45" x14ac:dyDescent="0.3">
      <c r="F193">
        <v>1402</v>
      </c>
      <c r="I193">
        <v>1218</v>
      </c>
      <c r="L193">
        <v>997</v>
      </c>
      <c r="N193" s="84"/>
      <c r="O193" s="60"/>
      <c r="AF193">
        <v>1818</v>
      </c>
      <c r="AG193" s="6">
        <v>2676</v>
      </c>
      <c r="AO193">
        <v>770</v>
      </c>
      <c r="AQ193" s="168" t="s">
        <v>125</v>
      </c>
      <c r="AR193" s="168" t="s">
        <v>128</v>
      </c>
      <c r="AS193" s="168" t="s">
        <v>129</v>
      </c>
    </row>
    <row r="194" spans="6:45" x14ac:dyDescent="0.3">
      <c r="F194">
        <v>1362</v>
      </c>
      <c r="I194">
        <v>1143</v>
      </c>
      <c r="L194">
        <v>990</v>
      </c>
      <c r="N194" s="84"/>
      <c r="O194" s="60"/>
      <c r="AF194">
        <v>1807</v>
      </c>
      <c r="AG194" s="6">
        <v>2602</v>
      </c>
      <c r="AO194">
        <v>763</v>
      </c>
      <c r="AQ194" s="168" t="s">
        <v>125</v>
      </c>
      <c r="AR194" s="168" t="s">
        <v>128</v>
      </c>
      <c r="AS194" s="168" t="s">
        <v>129</v>
      </c>
    </row>
    <row r="195" spans="6:45" x14ac:dyDescent="0.3">
      <c r="F195">
        <v>1350</v>
      </c>
      <c r="I195">
        <v>1124</v>
      </c>
      <c r="L195">
        <v>988</v>
      </c>
      <c r="N195" s="84"/>
      <c r="O195" s="60"/>
      <c r="AF195">
        <v>1795</v>
      </c>
      <c r="AG195" s="6">
        <v>2539</v>
      </c>
      <c r="AO195">
        <v>741</v>
      </c>
      <c r="AQ195" s="168" t="s">
        <v>125</v>
      </c>
      <c r="AR195" s="168" t="s">
        <v>128</v>
      </c>
      <c r="AS195" s="168" t="s">
        <v>129</v>
      </c>
    </row>
    <row r="196" spans="6:45" x14ac:dyDescent="0.3">
      <c r="F196">
        <v>1342</v>
      </c>
      <c r="I196">
        <v>1107</v>
      </c>
      <c r="L196">
        <v>922</v>
      </c>
      <c r="N196" s="84"/>
      <c r="O196" s="60"/>
      <c r="AF196">
        <v>1780</v>
      </c>
      <c r="AG196" s="6">
        <v>2535</v>
      </c>
      <c r="AO196">
        <v>739</v>
      </c>
      <c r="AQ196" s="168" t="s">
        <v>125</v>
      </c>
      <c r="AR196" s="168" t="s">
        <v>128</v>
      </c>
      <c r="AS196" s="168" t="s">
        <v>129</v>
      </c>
    </row>
    <row r="197" spans="6:45" x14ac:dyDescent="0.3">
      <c r="F197">
        <v>1315</v>
      </c>
      <c r="I197">
        <v>1104</v>
      </c>
      <c r="L197">
        <v>911</v>
      </c>
      <c r="N197" s="84"/>
      <c r="O197" s="60"/>
      <c r="AF197">
        <v>1748</v>
      </c>
      <c r="AG197" s="6">
        <v>2417</v>
      </c>
      <c r="AO197">
        <v>732</v>
      </c>
      <c r="AQ197" s="168" t="s">
        <v>125</v>
      </c>
      <c r="AR197" s="168" t="s">
        <v>128</v>
      </c>
      <c r="AS197" s="168" t="s">
        <v>129</v>
      </c>
    </row>
    <row r="198" spans="6:45" x14ac:dyDescent="0.3">
      <c r="F198">
        <v>1289</v>
      </c>
      <c r="I198">
        <v>1102</v>
      </c>
      <c r="L198">
        <v>875</v>
      </c>
      <c r="N198" s="84"/>
      <c r="O198" s="60"/>
      <c r="AF198">
        <v>1706</v>
      </c>
      <c r="AG198" s="6">
        <v>2345</v>
      </c>
      <c r="AO198">
        <v>729</v>
      </c>
      <c r="AQ198" s="168" t="s">
        <v>125</v>
      </c>
      <c r="AR198" s="168" t="s">
        <v>128</v>
      </c>
      <c r="AS198" s="168" t="s">
        <v>129</v>
      </c>
    </row>
    <row r="199" spans="6:45" x14ac:dyDescent="0.3">
      <c r="F199">
        <v>1280</v>
      </c>
      <c r="I199">
        <v>1083</v>
      </c>
      <c r="L199">
        <v>847</v>
      </c>
      <c r="N199" s="84"/>
      <c r="O199" s="60"/>
      <c r="AF199">
        <v>1685</v>
      </c>
      <c r="AG199" s="6">
        <v>2344</v>
      </c>
      <c r="AO199">
        <v>726</v>
      </c>
      <c r="AQ199" s="168" t="s">
        <v>125</v>
      </c>
      <c r="AR199" s="168" t="s">
        <v>128</v>
      </c>
      <c r="AS199" s="168" t="s">
        <v>129</v>
      </c>
    </row>
    <row r="200" spans="6:45" x14ac:dyDescent="0.3">
      <c r="F200">
        <v>1268</v>
      </c>
      <c r="I200">
        <v>989</v>
      </c>
      <c r="L200">
        <v>839</v>
      </c>
      <c r="N200" s="84"/>
      <c r="O200" s="60"/>
      <c r="AF200">
        <v>1669</v>
      </c>
      <c r="AG200" s="6">
        <v>2317</v>
      </c>
      <c r="AO200">
        <v>667</v>
      </c>
      <c r="AQ200" s="168" t="s">
        <v>125</v>
      </c>
      <c r="AR200" s="168" t="s">
        <v>128</v>
      </c>
      <c r="AS200" s="168" t="s">
        <v>129</v>
      </c>
    </row>
    <row r="201" spans="6:45" x14ac:dyDescent="0.3">
      <c r="F201">
        <v>1260</v>
      </c>
      <c r="I201">
        <v>932</v>
      </c>
      <c r="L201">
        <v>836</v>
      </c>
      <c r="N201" s="84"/>
      <c r="O201" s="60"/>
      <c r="AF201">
        <v>1635</v>
      </c>
      <c r="AG201" s="6">
        <v>2282</v>
      </c>
      <c r="AO201">
        <v>653</v>
      </c>
      <c r="AQ201" s="168" t="s">
        <v>125</v>
      </c>
      <c r="AR201" s="168" t="s">
        <v>128</v>
      </c>
      <c r="AS201" s="168" t="s">
        <v>129</v>
      </c>
    </row>
    <row r="202" spans="6:45" x14ac:dyDescent="0.3">
      <c r="F202">
        <v>1251</v>
      </c>
      <c r="I202">
        <v>742</v>
      </c>
      <c r="L202">
        <v>821</v>
      </c>
      <c r="N202" s="84"/>
      <c r="O202" s="60"/>
      <c r="AF202">
        <v>1538</v>
      </c>
      <c r="AG202" s="6">
        <v>2280</v>
      </c>
      <c r="AO202">
        <v>648</v>
      </c>
      <c r="AQ202" s="168" t="s">
        <v>125</v>
      </c>
      <c r="AR202" s="168" t="s">
        <v>128</v>
      </c>
      <c r="AS202" s="168" t="s">
        <v>129</v>
      </c>
    </row>
    <row r="203" spans="6:45" x14ac:dyDescent="0.3">
      <c r="F203">
        <v>1228</v>
      </c>
      <c r="I203">
        <v>742</v>
      </c>
      <c r="L203">
        <v>795</v>
      </c>
      <c r="N203" s="84"/>
      <c r="O203" s="60"/>
      <c r="AF203">
        <v>1468</v>
      </c>
      <c r="AG203" s="6">
        <v>2211</v>
      </c>
      <c r="AO203">
        <v>643</v>
      </c>
      <c r="AQ203" s="168" t="s">
        <v>125</v>
      </c>
      <c r="AR203" s="168" t="s">
        <v>128</v>
      </c>
      <c r="AS203" s="168" t="s">
        <v>129</v>
      </c>
    </row>
    <row r="204" spans="6:45" x14ac:dyDescent="0.3">
      <c r="F204">
        <v>1224</v>
      </c>
      <c r="I204">
        <v>629</v>
      </c>
      <c r="L204">
        <v>755</v>
      </c>
      <c r="N204" s="84"/>
      <c r="O204" s="60"/>
      <c r="AF204">
        <v>1453</v>
      </c>
      <c r="AG204" s="6">
        <v>2198</v>
      </c>
      <c r="AO204">
        <v>642</v>
      </c>
      <c r="AQ204" s="168" t="s">
        <v>125</v>
      </c>
      <c r="AR204" s="168" t="s">
        <v>128</v>
      </c>
      <c r="AS204" s="168" t="s">
        <v>129</v>
      </c>
    </row>
    <row r="205" spans="6:45" x14ac:dyDescent="0.3">
      <c r="F205">
        <v>1202</v>
      </c>
      <c r="I205"/>
      <c r="L205">
        <v>648</v>
      </c>
      <c r="N205" s="84"/>
      <c r="O205" s="60"/>
      <c r="AF205">
        <v>1430</v>
      </c>
      <c r="AG205" s="6">
        <v>2129</v>
      </c>
      <c r="AO205">
        <v>641</v>
      </c>
      <c r="AQ205" s="168" t="s">
        <v>125</v>
      </c>
      <c r="AR205" s="168" t="s">
        <v>128</v>
      </c>
      <c r="AS205" s="168" t="s">
        <v>129</v>
      </c>
    </row>
    <row r="206" spans="6:45" x14ac:dyDescent="0.3">
      <c r="F206">
        <v>1193</v>
      </c>
      <c r="I206"/>
      <c r="L206">
        <v>594</v>
      </c>
      <c r="N206" s="84"/>
      <c r="O206" s="60"/>
      <c r="AF206">
        <v>1424</v>
      </c>
      <c r="AG206" s="6">
        <v>2109</v>
      </c>
      <c r="AO206">
        <v>626</v>
      </c>
      <c r="AQ206" s="168" t="s">
        <v>125</v>
      </c>
      <c r="AR206" s="168" t="s">
        <v>128</v>
      </c>
      <c r="AS206" s="168" t="s">
        <v>129</v>
      </c>
    </row>
    <row r="207" spans="6:45" x14ac:dyDescent="0.3">
      <c r="F207">
        <v>1188</v>
      </c>
      <c r="I207"/>
      <c r="L207"/>
      <c r="N207" s="84"/>
      <c r="O207" s="60"/>
      <c r="AF207">
        <v>1395</v>
      </c>
      <c r="AG207" s="6">
        <v>2076</v>
      </c>
      <c r="AO207">
        <v>1005</v>
      </c>
      <c r="AQ207" s="168" t="s">
        <v>125</v>
      </c>
      <c r="AR207" s="168" t="s">
        <v>128</v>
      </c>
      <c r="AS207" s="168" t="s">
        <v>129</v>
      </c>
    </row>
    <row r="208" spans="6:45" x14ac:dyDescent="0.3">
      <c r="F208">
        <v>1182</v>
      </c>
      <c r="I208"/>
      <c r="L208"/>
      <c r="N208" s="84"/>
      <c r="O208" s="60"/>
      <c r="AF208">
        <v>1344</v>
      </c>
      <c r="AG208" s="6">
        <v>2044</v>
      </c>
      <c r="AO208">
        <v>790</v>
      </c>
      <c r="AQ208" s="168" t="s">
        <v>125</v>
      </c>
      <c r="AR208" s="168" t="s">
        <v>128</v>
      </c>
      <c r="AS208" s="168" t="s">
        <v>129</v>
      </c>
    </row>
    <row r="209" spans="6:45" x14ac:dyDescent="0.3">
      <c r="F209">
        <v>1166</v>
      </c>
      <c r="I209"/>
      <c r="L209"/>
      <c r="N209" s="84"/>
      <c r="O209" s="60"/>
      <c r="AF209">
        <v>1342</v>
      </c>
      <c r="AG209" s="6">
        <v>2025</v>
      </c>
      <c r="AO209">
        <v>673</v>
      </c>
      <c r="AQ209" s="168" t="s">
        <v>125</v>
      </c>
      <c r="AR209" s="168" t="s">
        <v>128</v>
      </c>
      <c r="AS209" s="168" t="s">
        <v>129</v>
      </c>
    </row>
    <row r="210" spans="6:45" x14ac:dyDescent="0.3">
      <c r="F210">
        <v>1164</v>
      </c>
      <c r="I210"/>
      <c r="L210"/>
      <c r="N210" s="84"/>
      <c r="O210" s="60"/>
      <c r="AF210">
        <v>1339</v>
      </c>
      <c r="AG210" s="6">
        <v>2016</v>
      </c>
      <c r="AO210">
        <v>613</v>
      </c>
      <c r="AQ210" s="168" t="s">
        <v>125</v>
      </c>
      <c r="AR210" s="168" t="s">
        <v>128</v>
      </c>
      <c r="AS210" s="168" t="s">
        <v>129</v>
      </c>
    </row>
    <row r="211" spans="6:45" x14ac:dyDescent="0.3">
      <c r="F211">
        <v>1160</v>
      </c>
      <c r="I211"/>
      <c r="L211"/>
      <c r="N211" s="84"/>
      <c r="O211" s="60"/>
      <c r="AF211">
        <v>1334</v>
      </c>
      <c r="AG211" s="6">
        <v>1967</v>
      </c>
      <c r="AO211">
        <v>507</v>
      </c>
      <c r="AQ211" s="168" t="s">
        <v>125</v>
      </c>
      <c r="AR211" s="168" t="s">
        <v>128</v>
      </c>
      <c r="AS211" s="168" t="s">
        <v>129</v>
      </c>
    </row>
    <row r="212" spans="6:45" x14ac:dyDescent="0.3">
      <c r="F212">
        <v>1142</v>
      </c>
      <c r="L212"/>
      <c r="N212" s="84"/>
      <c r="O212" s="60"/>
      <c r="AF212">
        <v>1262</v>
      </c>
      <c r="AG212" s="6">
        <v>1886</v>
      </c>
      <c r="AO212">
        <v>1385</v>
      </c>
      <c r="AQ212" s="168" t="s">
        <v>125</v>
      </c>
      <c r="AR212" s="168" t="s">
        <v>128</v>
      </c>
      <c r="AS212" s="168" t="s">
        <v>129</v>
      </c>
    </row>
    <row r="213" spans="6:45" x14ac:dyDescent="0.3">
      <c r="F213">
        <v>1138</v>
      </c>
      <c r="L213"/>
      <c r="N213" s="84"/>
      <c r="O213" s="60"/>
      <c r="AF213">
        <v>1244</v>
      </c>
      <c r="AG213" s="6">
        <v>1841</v>
      </c>
      <c r="AO213">
        <v>1151</v>
      </c>
      <c r="AQ213" s="168" t="s">
        <v>125</v>
      </c>
      <c r="AR213" s="168" t="s">
        <v>128</v>
      </c>
      <c r="AS213" s="168" t="s">
        <v>129</v>
      </c>
    </row>
    <row r="214" spans="6:45" x14ac:dyDescent="0.3">
      <c r="F214">
        <v>1133</v>
      </c>
      <c r="N214" s="84"/>
      <c r="O214" s="60"/>
      <c r="AF214">
        <v>1226</v>
      </c>
      <c r="AG214" s="6">
        <v>1786</v>
      </c>
      <c r="AO214">
        <v>1098</v>
      </c>
      <c r="AQ214" s="168" t="s">
        <v>125</v>
      </c>
      <c r="AR214" s="168" t="s">
        <v>128</v>
      </c>
      <c r="AS214" s="168" t="s">
        <v>129</v>
      </c>
    </row>
    <row r="215" spans="6:45" x14ac:dyDescent="0.3">
      <c r="F215">
        <v>1129</v>
      </c>
      <c r="N215" s="84"/>
      <c r="O215" s="60"/>
      <c r="AF215">
        <v>1051</v>
      </c>
      <c r="AG215" s="6">
        <v>1749</v>
      </c>
      <c r="AO215">
        <v>1075</v>
      </c>
      <c r="AQ215" s="168" t="s">
        <v>125</v>
      </c>
      <c r="AR215" s="168" t="s">
        <v>128</v>
      </c>
      <c r="AS215" s="168" t="s">
        <v>129</v>
      </c>
    </row>
    <row r="216" spans="6:45" x14ac:dyDescent="0.3">
      <c r="F216">
        <v>1123</v>
      </c>
      <c r="N216" s="84"/>
      <c r="O216" s="60"/>
      <c r="AF216">
        <v>977</v>
      </c>
      <c r="AG216" s="6">
        <v>1743</v>
      </c>
      <c r="AO216">
        <v>1072</v>
      </c>
      <c r="AQ216" s="168" t="s">
        <v>125</v>
      </c>
      <c r="AR216" s="168" t="s">
        <v>128</v>
      </c>
      <c r="AS216" s="168" t="s">
        <v>129</v>
      </c>
    </row>
    <row r="217" spans="6:45" x14ac:dyDescent="0.3">
      <c r="F217">
        <v>1122</v>
      </c>
      <c r="N217" s="84"/>
      <c r="O217" s="60"/>
      <c r="AF217">
        <v>971</v>
      </c>
      <c r="AG217" s="6">
        <v>1719</v>
      </c>
      <c r="AO217">
        <v>1042</v>
      </c>
      <c r="AQ217" s="168" t="s">
        <v>125</v>
      </c>
      <c r="AR217" s="168" t="s">
        <v>128</v>
      </c>
      <c r="AS217" s="168" t="s">
        <v>129</v>
      </c>
    </row>
    <row r="218" spans="6:45" x14ac:dyDescent="0.3">
      <c r="F218">
        <v>1120</v>
      </c>
      <c r="N218" s="84"/>
      <c r="O218" s="60"/>
      <c r="AF218">
        <v>871</v>
      </c>
      <c r="AG218" s="6">
        <v>1617</v>
      </c>
      <c r="AO218">
        <v>1023</v>
      </c>
      <c r="AQ218" s="168" t="s">
        <v>125</v>
      </c>
      <c r="AR218" s="168" t="s">
        <v>128</v>
      </c>
      <c r="AS218" s="168" t="s">
        <v>129</v>
      </c>
    </row>
    <row r="219" spans="6:45" x14ac:dyDescent="0.3">
      <c r="F219">
        <v>1114</v>
      </c>
      <c r="N219" s="84"/>
      <c r="O219" s="60"/>
      <c r="AF219">
        <v>891</v>
      </c>
      <c r="AG219" s="6">
        <v>1557</v>
      </c>
      <c r="AO219">
        <v>1016</v>
      </c>
      <c r="AQ219" s="168" t="s">
        <v>125</v>
      </c>
      <c r="AR219" s="168" t="s">
        <v>128</v>
      </c>
      <c r="AS219" s="168" t="s">
        <v>129</v>
      </c>
    </row>
    <row r="220" spans="6:45" x14ac:dyDescent="0.3">
      <c r="F220">
        <v>1104</v>
      </c>
      <c r="N220" s="84"/>
      <c r="O220" s="60"/>
      <c r="AF220">
        <v>871</v>
      </c>
      <c r="AG220" s="6">
        <v>1554</v>
      </c>
      <c r="AO220">
        <v>963</v>
      </c>
      <c r="AQ220" s="168" t="s">
        <v>125</v>
      </c>
      <c r="AR220" s="168" t="s">
        <v>128</v>
      </c>
      <c r="AS220" s="168" t="s">
        <v>129</v>
      </c>
    </row>
    <row r="221" spans="6:45" x14ac:dyDescent="0.3">
      <c r="F221">
        <v>1094</v>
      </c>
      <c r="N221" s="84"/>
      <c r="O221" s="60"/>
      <c r="AF221">
        <v>767</v>
      </c>
      <c r="AG221" s="6">
        <v>1501</v>
      </c>
      <c r="AO221">
        <v>960</v>
      </c>
      <c r="AQ221" s="168" t="s">
        <v>125</v>
      </c>
      <c r="AR221" s="168" t="s">
        <v>128</v>
      </c>
      <c r="AS221" s="168" t="s">
        <v>129</v>
      </c>
    </row>
    <row r="222" spans="6:45" x14ac:dyDescent="0.3">
      <c r="F222">
        <v>1073</v>
      </c>
      <c r="N222" s="84"/>
      <c r="O222" s="60"/>
      <c r="AF222">
        <v>749</v>
      </c>
      <c r="AG222" s="6">
        <v>1148</v>
      </c>
      <c r="AO222">
        <v>900</v>
      </c>
      <c r="AQ222" s="168" t="s">
        <v>125</v>
      </c>
      <c r="AR222" s="168" t="s">
        <v>128</v>
      </c>
      <c r="AS222" s="168" t="s">
        <v>129</v>
      </c>
    </row>
    <row r="223" spans="6:45" x14ac:dyDescent="0.3">
      <c r="F223">
        <v>1034</v>
      </c>
      <c r="N223" s="84"/>
      <c r="O223" s="60"/>
      <c r="AF223">
        <v>579</v>
      </c>
      <c r="AG223" s="6">
        <v>1128</v>
      </c>
      <c r="AO223">
        <v>866</v>
      </c>
      <c r="AQ223" s="168" t="s">
        <v>125</v>
      </c>
      <c r="AR223" s="168" t="s">
        <v>128</v>
      </c>
      <c r="AS223" s="168" t="s">
        <v>129</v>
      </c>
    </row>
    <row r="224" spans="6:45" x14ac:dyDescent="0.3">
      <c r="F224">
        <v>1015</v>
      </c>
      <c r="N224" s="84"/>
      <c r="O224" s="60"/>
      <c r="AF224">
        <v>576</v>
      </c>
      <c r="AG224" s="6">
        <v>1064</v>
      </c>
      <c r="AO224">
        <v>863</v>
      </c>
      <c r="AQ224" s="168" t="s">
        <v>125</v>
      </c>
      <c r="AR224" s="168" t="s">
        <v>128</v>
      </c>
      <c r="AS224" s="168" t="s">
        <v>129</v>
      </c>
    </row>
    <row r="225" spans="6:45" x14ac:dyDescent="0.3">
      <c r="F225">
        <v>1010</v>
      </c>
      <c r="N225" s="84"/>
      <c r="O225" s="60"/>
      <c r="AF225">
        <v>372</v>
      </c>
      <c r="AG225" s="6">
        <v>1006</v>
      </c>
      <c r="AO225">
        <v>863</v>
      </c>
      <c r="AQ225" s="168" t="s">
        <v>125</v>
      </c>
      <c r="AR225" s="168" t="s">
        <v>128</v>
      </c>
      <c r="AS225" s="168" t="s">
        <v>129</v>
      </c>
    </row>
    <row r="226" spans="6:45" x14ac:dyDescent="0.3">
      <c r="F226">
        <v>991</v>
      </c>
      <c r="N226" s="84"/>
      <c r="O226" s="60"/>
      <c r="AF226" s="98">
        <v>676</v>
      </c>
      <c r="AG226" s="6">
        <v>910</v>
      </c>
      <c r="AO226">
        <v>830</v>
      </c>
      <c r="AQ226" s="168" t="s">
        <v>125</v>
      </c>
      <c r="AR226" s="168" t="s">
        <v>128</v>
      </c>
      <c r="AS226" s="168" t="s">
        <v>129</v>
      </c>
    </row>
    <row r="227" spans="6:45" x14ac:dyDescent="0.3">
      <c r="F227">
        <v>980</v>
      </c>
      <c r="N227" s="84"/>
      <c r="O227" s="60"/>
      <c r="AF227" s="98">
        <v>918</v>
      </c>
      <c r="AG227" s="6">
        <v>871</v>
      </c>
      <c r="AO227">
        <v>806</v>
      </c>
      <c r="AQ227" s="168" t="s">
        <v>125</v>
      </c>
      <c r="AR227" s="168" t="s">
        <v>128</v>
      </c>
      <c r="AS227" s="168" t="s">
        <v>129</v>
      </c>
    </row>
    <row r="228" spans="6:45" x14ac:dyDescent="0.3">
      <c r="F228">
        <v>948</v>
      </c>
      <c r="N228" s="84"/>
      <c r="O228" s="60"/>
      <c r="AF228" s="98">
        <v>741</v>
      </c>
      <c r="AG228" s="6">
        <v>771</v>
      </c>
      <c r="AO228">
        <v>767</v>
      </c>
      <c r="AQ228" s="168" t="s">
        <v>125</v>
      </c>
      <c r="AR228" s="168" t="s">
        <v>128</v>
      </c>
      <c r="AS228" s="168" t="s">
        <v>129</v>
      </c>
    </row>
    <row r="229" spans="6:45" x14ac:dyDescent="0.3">
      <c r="F229">
        <v>930</v>
      </c>
      <c r="N229" s="84"/>
      <c r="O229" s="60"/>
      <c r="AF229" s="98">
        <v>793</v>
      </c>
      <c r="AG229" s="6">
        <v>692</v>
      </c>
      <c r="AO229">
        <v>757</v>
      </c>
      <c r="AQ229" s="168" t="s">
        <v>125</v>
      </c>
      <c r="AR229" s="168" t="s">
        <v>128</v>
      </c>
      <c r="AS229" s="168" t="s">
        <v>129</v>
      </c>
    </row>
    <row r="230" spans="6:45" x14ac:dyDescent="0.3">
      <c r="F230">
        <v>927</v>
      </c>
      <c r="N230" s="84"/>
      <c r="O230" s="60"/>
      <c r="AF230" s="98">
        <v>830</v>
      </c>
      <c r="AG230" s="6">
        <v>644</v>
      </c>
      <c r="AO230">
        <v>753</v>
      </c>
      <c r="AQ230" s="168" t="s">
        <v>125</v>
      </c>
      <c r="AR230" s="168" t="s">
        <v>128</v>
      </c>
      <c r="AS230" s="168" t="s">
        <v>129</v>
      </c>
    </row>
    <row r="231" spans="6:45" x14ac:dyDescent="0.3">
      <c r="F231">
        <v>922</v>
      </c>
      <c r="N231" s="84"/>
      <c r="O231" s="60"/>
      <c r="AF231" s="98">
        <v>671</v>
      </c>
      <c r="AG231" s="6">
        <v>542</v>
      </c>
      <c r="AO231">
        <v>731</v>
      </c>
      <c r="AQ231" s="168" t="s">
        <v>125</v>
      </c>
      <c r="AR231" s="168" t="s">
        <v>128</v>
      </c>
      <c r="AS231" s="168" t="s">
        <v>129</v>
      </c>
    </row>
    <row r="232" spans="6:45" x14ac:dyDescent="0.3">
      <c r="F232">
        <v>904</v>
      </c>
      <c r="N232" s="84"/>
      <c r="O232" s="60"/>
      <c r="AF232" s="98">
        <v>748</v>
      </c>
      <c r="AG232" s="6">
        <v>522</v>
      </c>
      <c r="AO232">
        <v>731</v>
      </c>
      <c r="AQ232" s="168" t="s">
        <v>125</v>
      </c>
      <c r="AR232" s="168" t="s">
        <v>128</v>
      </c>
      <c r="AS232" s="168" t="s">
        <v>129</v>
      </c>
    </row>
    <row r="233" spans="6:45" x14ac:dyDescent="0.3">
      <c r="F233">
        <v>881</v>
      </c>
      <c r="N233" s="84"/>
      <c r="O233" s="60"/>
      <c r="AF233" s="98">
        <v>877</v>
      </c>
      <c r="AG233" s="99">
        <v>1265</v>
      </c>
      <c r="AO233">
        <v>718</v>
      </c>
      <c r="AQ233" s="168" t="s">
        <v>125</v>
      </c>
      <c r="AR233" s="168" t="s">
        <v>128</v>
      </c>
      <c r="AS233" s="168" t="s">
        <v>129</v>
      </c>
    </row>
    <row r="234" spans="6:45" x14ac:dyDescent="0.3">
      <c r="F234">
        <v>872</v>
      </c>
      <c r="N234" s="84"/>
      <c r="O234" s="60"/>
      <c r="AF234" s="98">
        <v>687</v>
      </c>
      <c r="AG234" s="99">
        <v>720</v>
      </c>
      <c r="AO234">
        <v>717</v>
      </c>
      <c r="AQ234" s="168" t="s">
        <v>125</v>
      </c>
      <c r="AR234" s="168" t="s">
        <v>128</v>
      </c>
      <c r="AS234" s="168" t="s">
        <v>129</v>
      </c>
    </row>
    <row r="235" spans="6:45" x14ac:dyDescent="0.3">
      <c r="F235">
        <v>871</v>
      </c>
      <c r="N235" s="84"/>
      <c r="O235" s="60"/>
      <c r="AF235" s="98">
        <v>810</v>
      </c>
      <c r="AG235">
        <v>788</v>
      </c>
      <c r="AO235">
        <v>698</v>
      </c>
      <c r="AQ235" s="168" t="s">
        <v>125</v>
      </c>
      <c r="AR235" s="168" t="s">
        <v>128</v>
      </c>
      <c r="AS235" s="168" t="s">
        <v>129</v>
      </c>
    </row>
    <row r="236" spans="6:45" x14ac:dyDescent="0.3">
      <c r="F236">
        <v>870</v>
      </c>
      <c r="N236" s="84"/>
      <c r="O236" s="60"/>
      <c r="AF236" s="98">
        <v>779</v>
      </c>
      <c r="AG236">
        <v>1178</v>
      </c>
      <c r="AO236">
        <v>693</v>
      </c>
      <c r="AQ236" s="168" t="s">
        <v>125</v>
      </c>
      <c r="AR236" s="168" t="s">
        <v>128</v>
      </c>
      <c r="AS236" s="168" t="s">
        <v>129</v>
      </c>
    </row>
    <row r="237" spans="6:45" x14ac:dyDescent="0.3">
      <c r="F237">
        <v>864</v>
      </c>
      <c r="N237" s="84"/>
      <c r="O237" s="60"/>
      <c r="AF237" s="98">
        <v>813</v>
      </c>
      <c r="AG237">
        <v>1151</v>
      </c>
      <c r="AO237">
        <v>684</v>
      </c>
      <c r="AQ237" s="168" t="s">
        <v>125</v>
      </c>
      <c r="AR237" s="168" t="s">
        <v>128</v>
      </c>
      <c r="AS237" s="168" t="s">
        <v>129</v>
      </c>
    </row>
    <row r="238" spans="6:45" x14ac:dyDescent="0.3">
      <c r="F238">
        <v>838</v>
      </c>
      <c r="N238" s="84"/>
      <c r="O238" s="60"/>
      <c r="AF238" s="98">
        <v>710</v>
      </c>
      <c r="AG238">
        <v>1277</v>
      </c>
      <c r="AO238">
        <v>669</v>
      </c>
      <c r="AQ238" s="168" t="s">
        <v>125</v>
      </c>
      <c r="AR238" s="168" t="s">
        <v>128</v>
      </c>
      <c r="AS238" s="168" t="s">
        <v>129</v>
      </c>
    </row>
    <row r="239" spans="6:45" x14ac:dyDescent="0.3">
      <c r="F239">
        <v>828</v>
      </c>
      <c r="N239" s="84"/>
      <c r="O239" s="60"/>
      <c r="AF239" s="99">
        <v>1147</v>
      </c>
      <c r="AG239">
        <v>1502</v>
      </c>
      <c r="AO239">
        <v>657</v>
      </c>
      <c r="AQ239" s="168" t="s">
        <v>125</v>
      </c>
      <c r="AR239" s="168" t="s">
        <v>128</v>
      </c>
      <c r="AS239" s="168" t="s">
        <v>129</v>
      </c>
    </row>
    <row r="240" spans="6:45" x14ac:dyDescent="0.3">
      <c r="F240">
        <v>819</v>
      </c>
      <c r="N240" s="84"/>
      <c r="O240" s="60"/>
      <c r="AF240" s="99">
        <v>1106</v>
      </c>
      <c r="AG240">
        <v>1503</v>
      </c>
      <c r="AO240">
        <v>617</v>
      </c>
      <c r="AQ240" s="168" t="s">
        <v>125</v>
      </c>
      <c r="AR240" s="168" t="s">
        <v>128</v>
      </c>
      <c r="AS240" s="168" t="s">
        <v>129</v>
      </c>
    </row>
    <row r="241" spans="6:45" x14ac:dyDescent="0.3">
      <c r="F241">
        <v>818</v>
      </c>
      <c r="N241" s="84"/>
      <c r="O241" s="60"/>
      <c r="AF241" s="99">
        <v>1093</v>
      </c>
      <c r="AG241" s="98">
        <v>1136</v>
      </c>
      <c r="AO241">
        <v>592</v>
      </c>
      <c r="AQ241" s="168" t="s">
        <v>125</v>
      </c>
      <c r="AR241" s="168" t="s">
        <v>128</v>
      </c>
      <c r="AS241" s="168" t="s">
        <v>129</v>
      </c>
    </row>
    <row r="242" spans="6:45" x14ac:dyDescent="0.3">
      <c r="F242">
        <v>809</v>
      </c>
      <c r="N242" s="84"/>
      <c r="O242" s="60"/>
      <c r="AF242" s="99">
        <v>1080</v>
      </c>
      <c r="AG242" s="98">
        <v>1558</v>
      </c>
      <c r="AO242">
        <v>580</v>
      </c>
      <c r="AQ242" s="168" t="s">
        <v>125</v>
      </c>
      <c r="AR242" s="168" t="s">
        <v>128</v>
      </c>
      <c r="AS242" s="168" t="s">
        <v>129</v>
      </c>
    </row>
    <row r="243" spans="6:45" x14ac:dyDescent="0.3">
      <c r="F243">
        <v>791</v>
      </c>
      <c r="N243" s="84"/>
      <c r="O243" s="60"/>
      <c r="AF243" s="99">
        <v>947</v>
      </c>
      <c r="AG243" s="98">
        <v>787</v>
      </c>
      <c r="AO243">
        <v>580</v>
      </c>
      <c r="AQ243" s="168" t="s">
        <v>125</v>
      </c>
      <c r="AR243" s="168" t="s">
        <v>128</v>
      </c>
      <c r="AS243" s="168" t="s">
        <v>129</v>
      </c>
    </row>
    <row r="244" spans="6:45" x14ac:dyDescent="0.3">
      <c r="F244">
        <v>778</v>
      </c>
      <c r="N244" s="84"/>
      <c r="O244" s="60"/>
      <c r="AF244" s="99">
        <v>915</v>
      </c>
      <c r="AG244" s="98">
        <v>1323</v>
      </c>
      <c r="AO244">
        <v>553</v>
      </c>
      <c r="AQ244" s="168" t="s">
        <v>125</v>
      </c>
      <c r="AR244" s="168" t="s">
        <v>128</v>
      </c>
      <c r="AS244" s="168" t="s">
        <v>129</v>
      </c>
    </row>
    <row r="245" spans="6:45" x14ac:dyDescent="0.3">
      <c r="F245">
        <v>770</v>
      </c>
      <c r="N245" s="84"/>
      <c r="O245" s="60"/>
      <c r="AF245" s="99">
        <v>897</v>
      </c>
      <c r="AG245" s="98">
        <v>1178</v>
      </c>
      <c r="AO245">
        <v>546</v>
      </c>
      <c r="AQ245" s="168" t="s">
        <v>125</v>
      </c>
      <c r="AR245" s="168" t="s">
        <v>128</v>
      </c>
      <c r="AS245" s="168" t="s">
        <v>129</v>
      </c>
    </row>
    <row r="246" spans="6:45" x14ac:dyDescent="0.3">
      <c r="F246">
        <v>763</v>
      </c>
      <c r="N246" s="84"/>
      <c r="O246" s="60"/>
      <c r="AF246" s="99">
        <v>885</v>
      </c>
      <c r="AG246" s="98">
        <v>773</v>
      </c>
      <c r="AO246">
        <v>3734</v>
      </c>
      <c r="AQ246" s="168" t="s">
        <v>125</v>
      </c>
      <c r="AR246" s="168" t="s">
        <v>128</v>
      </c>
      <c r="AS246" s="168" t="s">
        <v>129</v>
      </c>
    </row>
    <row r="247" spans="6:45" x14ac:dyDescent="0.3">
      <c r="F247">
        <v>741</v>
      </c>
      <c r="N247" s="84"/>
      <c r="O247" s="60"/>
      <c r="AF247" s="99">
        <v>872</v>
      </c>
      <c r="AG247" s="98">
        <v>1052</v>
      </c>
      <c r="AO247">
        <v>3424</v>
      </c>
      <c r="AQ247" s="168" t="s">
        <v>125</v>
      </c>
      <c r="AR247" s="168" t="s">
        <v>128</v>
      </c>
      <c r="AS247" s="168" t="s">
        <v>129</v>
      </c>
    </row>
    <row r="248" spans="6:45" x14ac:dyDescent="0.3">
      <c r="F248">
        <v>739</v>
      </c>
      <c r="N248" s="84"/>
      <c r="O248" s="60"/>
      <c r="AF248" s="99">
        <v>855</v>
      </c>
      <c r="AG248" s="98">
        <v>1136</v>
      </c>
      <c r="AO248">
        <v>2869</v>
      </c>
      <c r="AQ248" s="168" t="s">
        <v>125</v>
      </c>
      <c r="AR248" s="168" t="s">
        <v>128</v>
      </c>
      <c r="AS248" s="168" t="s">
        <v>129</v>
      </c>
    </row>
    <row r="249" spans="6:45" x14ac:dyDescent="0.3">
      <c r="F249">
        <v>732</v>
      </c>
      <c r="N249" s="84"/>
      <c r="O249" s="60"/>
      <c r="AF249" s="99">
        <v>832</v>
      </c>
      <c r="AG249" s="98">
        <v>1225</v>
      </c>
      <c r="AO249">
        <v>2689</v>
      </c>
      <c r="AQ249" s="168" t="s">
        <v>125</v>
      </c>
      <c r="AR249" s="168" t="s">
        <v>128</v>
      </c>
      <c r="AS249" s="168" t="s">
        <v>129</v>
      </c>
    </row>
    <row r="250" spans="6:45" x14ac:dyDescent="0.3">
      <c r="F250">
        <v>729</v>
      </c>
      <c r="N250" s="84"/>
      <c r="O250" s="60"/>
      <c r="AF250" s="99">
        <v>813</v>
      </c>
      <c r="AG250" s="98">
        <v>715</v>
      </c>
      <c r="AO250">
        <v>2658</v>
      </c>
      <c r="AQ250" s="168" t="s">
        <v>125</v>
      </c>
      <c r="AR250" s="168" t="s">
        <v>128</v>
      </c>
      <c r="AS250" s="168" t="s">
        <v>129</v>
      </c>
    </row>
    <row r="251" spans="6:45" x14ac:dyDescent="0.3">
      <c r="F251">
        <v>726</v>
      </c>
      <c r="N251" s="84"/>
      <c r="O251" s="60"/>
      <c r="AF251" s="99">
        <v>811</v>
      </c>
      <c r="AG251" s="98">
        <v>1011</v>
      </c>
      <c r="AO251">
        <v>2565</v>
      </c>
      <c r="AQ251" s="168" t="s">
        <v>125</v>
      </c>
      <c r="AR251" s="168" t="s">
        <v>128</v>
      </c>
      <c r="AS251" s="168" t="s">
        <v>129</v>
      </c>
    </row>
    <row r="252" spans="6:45" x14ac:dyDescent="0.3">
      <c r="F252">
        <v>667</v>
      </c>
      <c r="N252" s="84"/>
      <c r="O252" s="60"/>
      <c r="AF252" s="99">
        <v>800</v>
      </c>
      <c r="AG252" s="114">
        <v>1831</v>
      </c>
      <c r="AO252">
        <v>2345</v>
      </c>
      <c r="AQ252" s="168" t="s">
        <v>125</v>
      </c>
      <c r="AR252" s="168" t="s">
        <v>128</v>
      </c>
      <c r="AS252" s="168" t="s">
        <v>129</v>
      </c>
    </row>
    <row r="253" spans="6:45" x14ac:dyDescent="0.3">
      <c r="F253">
        <v>653</v>
      </c>
      <c r="N253" s="84"/>
      <c r="O253" s="60"/>
      <c r="AF253" s="99">
        <v>796</v>
      </c>
      <c r="AG253" s="114">
        <v>1808</v>
      </c>
      <c r="AO253">
        <v>2342</v>
      </c>
      <c r="AQ253" s="168" t="s">
        <v>125</v>
      </c>
      <c r="AR253" s="168" t="s">
        <v>128</v>
      </c>
      <c r="AS253" s="168" t="s">
        <v>129</v>
      </c>
    </row>
    <row r="254" spans="6:45" x14ac:dyDescent="0.3">
      <c r="F254">
        <v>648</v>
      </c>
      <c r="N254" s="84"/>
      <c r="O254" s="60"/>
      <c r="AF254" s="99">
        <v>792</v>
      </c>
      <c r="AG254" s="114">
        <v>1781</v>
      </c>
      <c r="AO254">
        <v>2338</v>
      </c>
      <c r="AQ254" s="168" t="s">
        <v>125</v>
      </c>
      <c r="AR254" s="168" t="s">
        <v>128</v>
      </c>
      <c r="AS254" s="168" t="s">
        <v>129</v>
      </c>
    </row>
    <row r="255" spans="6:45" x14ac:dyDescent="0.3">
      <c r="F255">
        <v>643</v>
      </c>
      <c r="N255" s="84"/>
      <c r="O255" s="60"/>
      <c r="AF255" s="99">
        <v>771</v>
      </c>
      <c r="AG255" s="114">
        <v>1746</v>
      </c>
      <c r="AO255">
        <v>2289</v>
      </c>
      <c r="AQ255" s="168" t="s">
        <v>125</v>
      </c>
      <c r="AR255" s="168" t="s">
        <v>128</v>
      </c>
      <c r="AS255" s="168" t="s">
        <v>129</v>
      </c>
    </row>
    <row r="256" spans="6:45" x14ac:dyDescent="0.3">
      <c r="F256">
        <v>642</v>
      </c>
      <c r="N256" s="84"/>
      <c r="O256" s="60"/>
      <c r="AF256" s="99">
        <v>757</v>
      </c>
      <c r="AG256" s="99">
        <v>1708</v>
      </c>
      <c r="AO256">
        <v>2263</v>
      </c>
      <c r="AQ256" s="168" t="s">
        <v>125</v>
      </c>
      <c r="AR256" s="168" t="s">
        <v>128</v>
      </c>
      <c r="AS256" s="168" t="s">
        <v>129</v>
      </c>
    </row>
    <row r="257" spans="6:45" x14ac:dyDescent="0.3">
      <c r="F257">
        <v>641</v>
      </c>
      <c r="N257" s="84"/>
      <c r="O257" s="60"/>
      <c r="AF257" s="99">
        <v>738</v>
      </c>
      <c r="AG257" s="99">
        <v>1689</v>
      </c>
      <c r="AO257">
        <v>2215</v>
      </c>
      <c r="AQ257" s="168" t="s">
        <v>125</v>
      </c>
      <c r="AR257" s="168" t="s">
        <v>128</v>
      </c>
      <c r="AS257" s="168" t="s">
        <v>129</v>
      </c>
    </row>
    <row r="258" spans="6:45" x14ac:dyDescent="0.3">
      <c r="F258">
        <v>626</v>
      </c>
      <c r="N258" s="84"/>
      <c r="O258" s="60"/>
      <c r="AF258" s="99">
        <v>736</v>
      </c>
      <c r="AG258" s="99">
        <v>1447</v>
      </c>
      <c r="AO258">
        <v>2153</v>
      </c>
      <c r="AQ258" s="168" t="s">
        <v>125</v>
      </c>
      <c r="AR258" s="168" t="s">
        <v>128</v>
      </c>
      <c r="AS258" s="168" t="s">
        <v>129</v>
      </c>
    </row>
    <row r="259" spans="6:45" x14ac:dyDescent="0.3">
      <c r="F259"/>
      <c r="N259" s="84"/>
      <c r="O259" s="60"/>
      <c r="AF259" s="99">
        <v>681</v>
      </c>
      <c r="AG259" s="99">
        <v>1364</v>
      </c>
      <c r="AO259">
        <v>2149</v>
      </c>
      <c r="AQ259" s="168" t="s">
        <v>125</v>
      </c>
      <c r="AR259" s="168" t="s">
        <v>128</v>
      </c>
      <c r="AS259" s="168" t="s">
        <v>129</v>
      </c>
    </row>
    <row r="260" spans="6:45" x14ac:dyDescent="0.3">
      <c r="F260"/>
      <c r="N260" s="84"/>
      <c r="O260" s="60"/>
      <c r="AF260">
        <v>874</v>
      </c>
      <c r="AG260" s="99">
        <v>1329</v>
      </c>
      <c r="AO260">
        <v>2144</v>
      </c>
      <c r="AQ260" s="168" t="s">
        <v>125</v>
      </c>
      <c r="AR260" s="168" t="s">
        <v>128</v>
      </c>
      <c r="AS260" s="168" t="s">
        <v>129</v>
      </c>
    </row>
    <row r="261" spans="6:45" x14ac:dyDescent="0.3">
      <c r="F261"/>
      <c r="N261" s="84"/>
      <c r="O261" s="60"/>
      <c r="AF261">
        <v>866</v>
      </c>
      <c r="AG261" s="99">
        <v>1283</v>
      </c>
      <c r="AO261">
        <v>2118</v>
      </c>
      <c r="AQ261" s="168" t="s">
        <v>125</v>
      </c>
      <c r="AR261" s="168" t="s">
        <v>128</v>
      </c>
      <c r="AS261" s="168" t="s">
        <v>129</v>
      </c>
    </row>
    <row r="262" spans="6:45" x14ac:dyDescent="0.3">
      <c r="F262"/>
      <c r="N262" s="84"/>
      <c r="O262" s="60"/>
      <c r="AF262">
        <v>851</v>
      </c>
      <c r="AG262" s="99">
        <v>1275</v>
      </c>
      <c r="AO262">
        <v>2065</v>
      </c>
      <c r="AQ262" s="168" t="s">
        <v>125</v>
      </c>
      <c r="AR262" s="168" t="s">
        <v>128</v>
      </c>
      <c r="AS262" s="168" t="s">
        <v>129</v>
      </c>
    </row>
    <row r="263" spans="6:45" x14ac:dyDescent="0.3">
      <c r="F263"/>
      <c r="N263" s="84"/>
      <c r="O263" s="60"/>
      <c r="AF263">
        <v>851</v>
      </c>
      <c r="AG263" s="99">
        <v>1216</v>
      </c>
      <c r="AO263">
        <v>2034</v>
      </c>
      <c r="AQ263" s="168" t="s">
        <v>125</v>
      </c>
      <c r="AR263" s="168" t="s">
        <v>128</v>
      </c>
      <c r="AS263" s="168" t="s">
        <v>129</v>
      </c>
    </row>
    <row r="264" spans="6:45" x14ac:dyDescent="0.3">
      <c r="F264"/>
      <c r="N264" s="84"/>
      <c r="O264" s="60"/>
      <c r="AF264">
        <v>850</v>
      </c>
      <c r="AG264" s="99">
        <v>1196</v>
      </c>
      <c r="AO264">
        <v>2014</v>
      </c>
      <c r="AQ264" s="168" t="s">
        <v>125</v>
      </c>
      <c r="AR264" s="168" t="s">
        <v>128</v>
      </c>
      <c r="AS264" s="168" t="s">
        <v>129</v>
      </c>
    </row>
    <row r="265" spans="6:45" x14ac:dyDescent="0.3">
      <c r="F265"/>
      <c r="N265" s="84"/>
      <c r="O265" s="60"/>
      <c r="AF265">
        <v>822</v>
      </c>
      <c r="AG265" s="99">
        <v>1094</v>
      </c>
      <c r="AO265">
        <v>1995</v>
      </c>
      <c r="AQ265" s="168" t="s">
        <v>125</v>
      </c>
      <c r="AR265" s="168" t="s">
        <v>128</v>
      </c>
      <c r="AS265" s="168" t="s">
        <v>129</v>
      </c>
    </row>
    <row r="266" spans="6:45" x14ac:dyDescent="0.3">
      <c r="F266"/>
      <c r="N266" s="84"/>
      <c r="O266" s="60"/>
      <c r="AF266">
        <v>790</v>
      </c>
      <c r="AG266" s="99">
        <v>1060</v>
      </c>
      <c r="AO266">
        <v>1986</v>
      </c>
      <c r="AQ266" s="168" t="s">
        <v>125</v>
      </c>
      <c r="AR266" s="168" t="s">
        <v>128</v>
      </c>
      <c r="AS266" s="168" t="s">
        <v>129</v>
      </c>
    </row>
    <row r="267" spans="6:45" x14ac:dyDescent="0.3">
      <c r="N267" s="84"/>
      <c r="O267" s="60"/>
      <c r="AF267">
        <v>754</v>
      </c>
      <c r="AG267" s="99">
        <v>1036</v>
      </c>
      <c r="AO267">
        <v>1944</v>
      </c>
      <c r="AQ267" s="168" t="s">
        <v>125</v>
      </c>
      <c r="AR267" s="168" t="s">
        <v>128</v>
      </c>
      <c r="AS267" s="168" t="s">
        <v>129</v>
      </c>
    </row>
    <row r="268" spans="6:45" x14ac:dyDescent="0.3">
      <c r="N268" s="84"/>
      <c r="O268" s="60"/>
      <c r="AF268">
        <v>711</v>
      </c>
      <c r="AG268" s="99">
        <v>991</v>
      </c>
      <c r="AO268">
        <v>1930</v>
      </c>
      <c r="AQ268" s="168" t="s">
        <v>125</v>
      </c>
      <c r="AR268" s="168" t="s">
        <v>128</v>
      </c>
      <c r="AS268" s="168" t="s">
        <v>129</v>
      </c>
    </row>
    <row r="269" spans="6:45" x14ac:dyDescent="0.3">
      <c r="N269" s="84"/>
      <c r="O269" s="60"/>
      <c r="AF269">
        <v>691</v>
      </c>
      <c r="AG269" s="99">
        <v>942</v>
      </c>
      <c r="AO269">
        <v>1898</v>
      </c>
      <c r="AQ269" s="168" t="s">
        <v>125</v>
      </c>
      <c r="AR269" s="168" t="s">
        <v>128</v>
      </c>
      <c r="AS269" s="168" t="s">
        <v>129</v>
      </c>
    </row>
    <row r="270" spans="6:45" x14ac:dyDescent="0.3">
      <c r="N270" s="84"/>
      <c r="O270" s="60"/>
      <c r="AF270">
        <v>636</v>
      </c>
      <c r="AG270" s="99">
        <v>894</v>
      </c>
      <c r="AO270">
        <v>1839</v>
      </c>
      <c r="AQ270" s="168" t="s">
        <v>125</v>
      </c>
      <c r="AR270" s="168" t="s">
        <v>128</v>
      </c>
      <c r="AS270" s="168" t="s">
        <v>129</v>
      </c>
    </row>
    <row r="271" spans="6:45" x14ac:dyDescent="0.3">
      <c r="N271" s="84"/>
      <c r="O271" s="60"/>
      <c r="AF271">
        <v>633</v>
      </c>
      <c r="AG271" s="99">
        <v>820</v>
      </c>
      <c r="AO271">
        <v>1708</v>
      </c>
      <c r="AQ271" s="168" t="s">
        <v>125</v>
      </c>
      <c r="AR271" s="168" t="s">
        <v>128</v>
      </c>
      <c r="AS271" s="168" t="s">
        <v>129</v>
      </c>
    </row>
    <row r="272" spans="6:45" x14ac:dyDescent="0.3">
      <c r="N272" s="84"/>
      <c r="O272" s="60"/>
      <c r="AF272">
        <v>624</v>
      </c>
      <c r="AG272" s="99">
        <v>700</v>
      </c>
      <c r="AO272">
        <v>1674</v>
      </c>
      <c r="AQ272" s="168" t="s">
        <v>125</v>
      </c>
      <c r="AR272" s="168" t="s">
        <v>128</v>
      </c>
      <c r="AS272" s="168" t="s">
        <v>129</v>
      </c>
    </row>
    <row r="273" spans="14:45" x14ac:dyDescent="0.3">
      <c r="N273" s="84"/>
      <c r="O273" s="60"/>
      <c r="AF273">
        <v>618</v>
      </c>
      <c r="AG273">
        <v>1289</v>
      </c>
      <c r="AO273">
        <v>1659</v>
      </c>
      <c r="AQ273" s="168" t="s">
        <v>125</v>
      </c>
      <c r="AR273" s="168" t="s">
        <v>128</v>
      </c>
      <c r="AS273" s="168" t="s">
        <v>129</v>
      </c>
    </row>
    <row r="274" spans="14:45" x14ac:dyDescent="0.3">
      <c r="N274" s="84"/>
      <c r="O274" s="60"/>
      <c r="AF274">
        <v>586</v>
      </c>
      <c r="AG274">
        <v>720</v>
      </c>
      <c r="AO274">
        <v>1610</v>
      </c>
      <c r="AQ274" s="168" t="s">
        <v>125</v>
      </c>
      <c r="AR274" s="168" t="s">
        <v>128</v>
      </c>
      <c r="AS274" s="168" t="s">
        <v>129</v>
      </c>
    </row>
    <row r="275" spans="14:45" x14ac:dyDescent="0.3">
      <c r="N275" s="84"/>
      <c r="O275" s="60"/>
      <c r="AF275">
        <v>526</v>
      </c>
      <c r="AG275">
        <v>1317</v>
      </c>
      <c r="AO275">
        <v>1593</v>
      </c>
      <c r="AQ275" s="168" t="s">
        <v>125</v>
      </c>
      <c r="AR275" s="168" t="s">
        <v>128</v>
      </c>
      <c r="AS275" s="168" t="s">
        <v>129</v>
      </c>
    </row>
    <row r="276" spans="14:45" x14ac:dyDescent="0.3">
      <c r="N276" s="84"/>
      <c r="O276" s="60"/>
      <c r="AF276" s="98">
        <v>2871</v>
      </c>
      <c r="AG276">
        <v>953</v>
      </c>
      <c r="AO276">
        <v>1576</v>
      </c>
      <c r="AQ276" s="168" t="s">
        <v>125</v>
      </c>
      <c r="AR276" s="168" t="s">
        <v>128</v>
      </c>
      <c r="AS276" s="168" t="s">
        <v>129</v>
      </c>
    </row>
    <row r="277" spans="14:45" x14ac:dyDescent="0.3">
      <c r="N277" s="84"/>
      <c r="O277" s="60"/>
      <c r="AF277" s="98">
        <v>2612</v>
      </c>
      <c r="AG277">
        <v>731</v>
      </c>
      <c r="AO277">
        <v>1522</v>
      </c>
      <c r="AQ277" s="168" t="s">
        <v>125</v>
      </c>
      <c r="AR277" s="168" t="s">
        <v>128</v>
      </c>
      <c r="AS277" s="168" t="s">
        <v>129</v>
      </c>
    </row>
    <row r="278" spans="14:45" x14ac:dyDescent="0.3">
      <c r="N278" s="84"/>
      <c r="O278" s="60"/>
      <c r="AF278" s="98">
        <v>2452</v>
      </c>
      <c r="AG278">
        <v>603</v>
      </c>
      <c r="AO278">
        <v>1500</v>
      </c>
      <c r="AQ278" s="168" t="s">
        <v>125</v>
      </c>
      <c r="AR278" s="168" t="s">
        <v>128</v>
      </c>
      <c r="AS278" s="168" t="s">
        <v>129</v>
      </c>
    </row>
    <row r="279" spans="14:45" x14ac:dyDescent="0.3">
      <c r="N279" s="84"/>
      <c r="O279" s="60"/>
      <c r="AF279" s="98">
        <v>2423</v>
      </c>
      <c r="AG279">
        <v>1045</v>
      </c>
      <c r="AO279">
        <v>1464</v>
      </c>
      <c r="AQ279" s="168" t="s">
        <v>125</v>
      </c>
      <c r="AR279" s="168" t="s">
        <v>128</v>
      </c>
      <c r="AS279" s="168" t="s">
        <v>129</v>
      </c>
    </row>
    <row r="280" spans="14:45" x14ac:dyDescent="0.3">
      <c r="N280" s="84"/>
      <c r="O280" s="60"/>
      <c r="AF280" s="98">
        <v>2418</v>
      </c>
      <c r="AG280">
        <v>2156</v>
      </c>
      <c r="AO280">
        <v>1464</v>
      </c>
      <c r="AQ280" s="168" t="s">
        <v>125</v>
      </c>
      <c r="AR280" s="168" t="s">
        <v>128</v>
      </c>
      <c r="AS280" s="168" t="s">
        <v>129</v>
      </c>
    </row>
    <row r="281" spans="14:45" x14ac:dyDescent="0.3">
      <c r="N281" s="84"/>
      <c r="O281" s="60"/>
      <c r="AF281" s="98">
        <v>2409</v>
      </c>
      <c r="AG281">
        <v>1314</v>
      </c>
      <c r="AO281">
        <v>1462</v>
      </c>
      <c r="AQ281" s="168" t="s">
        <v>125</v>
      </c>
      <c r="AR281" s="168" t="s">
        <v>128</v>
      </c>
      <c r="AS281" s="168" t="s">
        <v>129</v>
      </c>
    </row>
    <row r="282" spans="14:45" x14ac:dyDescent="0.3">
      <c r="N282" s="84"/>
      <c r="O282" s="60"/>
      <c r="AF282" s="98">
        <v>2206</v>
      </c>
      <c r="AG282">
        <v>1205</v>
      </c>
      <c r="AO282">
        <v>1429</v>
      </c>
      <c r="AQ282" s="168" t="s">
        <v>125</v>
      </c>
      <c r="AR282" s="168" t="s">
        <v>128</v>
      </c>
      <c r="AS282" s="168" t="s">
        <v>129</v>
      </c>
    </row>
    <row r="283" spans="14:45" x14ac:dyDescent="0.3">
      <c r="N283" s="84"/>
      <c r="O283" s="60"/>
      <c r="AF283" s="98">
        <v>2113</v>
      </c>
      <c r="AG283">
        <v>797</v>
      </c>
      <c r="AO283">
        <v>1419</v>
      </c>
      <c r="AQ283" s="168" t="s">
        <v>125</v>
      </c>
      <c r="AR283" s="168" t="s">
        <v>128</v>
      </c>
      <c r="AS283" s="168" t="s">
        <v>129</v>
      </c>
    </row>
    <row r="284" spans="14:45" x14ac:dyDescent="0.3">
      <c r="N284" s="84"/>
      <c r="O284" s="60"/>
      <c r="AF284" s="98">
        <v>2113</v>
      </c>
      <c r="AG284">
        <v>1433</v>
      </c>
      <c r="AO284">
        <v>1407</v>
      </c>
      <c r="AQ284" s="168" t="s">
        <v>125</v>
      </c>
      <c r="AR284" s="168" t="s">
        <v>128</v>
      </c>
      <c r="AS284" s="168" t="s">
        <v>129</v>
      </c>
    </row>
    <row r="285" spans="14:45" x14ac:dyDescent="0.3">
      <c r="N285" s="84"/>
      <c r="O285" s="60"/>
      <c r="AF285" s="98">
        <v>2074</v>
      </c>
      <c r="AG285">
        <v>1768</v>
      </c>
      <c r="AO285">
        <v>1376</v>
      </c>
      <c r="AQ285" s="168" t="s">
        <v>125</v>
      </c>
      <c r="AR285" s="168" t="s">
        <v>128</v>
      </c>
      <c r="AS285" s="168" t="s">
        <v>129</v>
      </c>
    </row>
    <row r="286" spans="14:45" x14ac:dyDescent="0.3">
      <c r="N286" s="84"/>
      <c r="O286" s="60"/>
      <c r="AF286" s="98">
        <v>2070</v>
      </c>
      <c r="AG286">
        <v>1465</v>
      </c>
      <c r="AO286">
        <v>1374</v>
      </c>
      <c r="AQ286" s="168" t="s">
        <v>125</v>
      </c>
      <c r="AR286" s="168" t="s">
        <v>128</v>
      </c>
      <c r="AS286" s="168" t="s">
        <v>129</v>
      </c>
    </row>
    <row r="287" spans="14:45" x14ac:dyDescent="0.3">
      <c r="N287" s="84"/>
      <c r="O287" s="60"/>
      <c r="AF287" s="98">
        <v>2039</v>
      </c>
      <c r="AG287">
        <v>689</v>
      </c>
      <c r="AO287">
        <v>1367</v>
      </c>
      <c r="AQ287" s="168" t="s">
        <v>125</v>
      </c>
      <c r="AR287" s="168" t="s">
        <v>128</v>
      </c>
      <c r="AS287" s="168" t="s">
        <v>129</v>
      </c>
    </row>
    <row r="288" spans="14:45" x14ac:dyDescent="0.3">
      <c r="N288" s="84"/>
      <c r="O288" s="60"/>
      <c r="AF288" s="98">
        <v>2034</v>
      </c>
      <c r="AG288">
        <v>979</v>
      </c>
      <c r="AO288">
        <v>1362</v>
      </c>
      <c r="AQ288" s="168" t="s">
        <v>125</v>
      </c>
      <c r="AR288" s="168" t="s">
        <v>128</v>
      </c>
      <c r="AS288" s="168" t="s">
        <v>129</v>
      </c>
    </row>
    <row r="289" spans="14:45" x14ac:dyDescent="0.3">
      <c r="N289" s="84"/>
      <c r="O289" s="60"/>
      <c r="AF289" s="98">
        <v>2012</v>
      </c>
      <c r="AG289">
        <v>1607</v>
      </c>
      <c r="AO289">
        <v>1339</v>
      </c>
      <c r="AQ289" s="168" t="s">
        <v>125</v>
      </c>
      <c r="AR289" s="168" t="s">
        <v>128</v>
      </c>
      <c r="AS289" s="168" t="s">
        <v>129</v>
      </c>
    </row>
    <row r="290" spans="14:45" x14ac:dyDescent="0.3">
      <c r="N290" s="84"/>
      <c r="O290" s="60"/>
      <c r="AF290" s="98">
        <v>1999</v>
      </c>
      <c r="AG290">
        <v>1890</v>
      </c>
      <c r="AO290">
        <v>1306</v>
      </c>
      <c r="AQ290" s="168" t="s">
        <v>125</v>
      </c>
      <c r="AR290" s="168" t="s">
        <v>128</v>
      </c>
      <c r="AS290" s="168" t="s">
        <v>129</v>
      </c>
    </row>
    <row r="291" spans="14:45" x14ac:dyDescent="0.3">
      <c r="N291" s="84"/>
      <c r="O291" s="60"/>
      <c r="AF291" s="98">
        <v>1954</v>
      </c>
      <c r="AG291">
        <v>2143</v>
      </c>
      <c r="AO291">
        <v>1272</v>
      </c>
      <c r="AQ291" s="168" t="s">
        <v>125</v>
      </c>
      <c r="AR291" s="168" t="s">
        <v>128</v>
      </c>
      <c r="AS291" s="168" t="s">
        <v>129</v>
      </c>
    </row>
    <row r="292" spans="14:45" x14ac:dyDescent="0.3">
      <c r="N292" s="84"/>
      <c r="O292" s="60"/>
      <c r="AF292" s="98">
        <v>1943</v>
      </c>
      <c r="AG292">
        <v>1071</v>
      </c>
      <c r="AO292">
        <v>1227</v>
      </c>
      <c r="AQ292" s="168" t="s">
        <v>125</v>
      </c>
      <c r="AR292" s="168" t="s">
        <v>128</v>
      </c>
      <c r="AS292" s="168" t="s">
        <v>129</v>
      </c>
    </row>
    <row r="293" spans="14:45" x14ac:dyDescent="0.3">
      <c r="N293" s="84"/>
      <c r="O293" s="60"/>
      <c r="AF293" s="98">
        <v>1941</v>
      </c>
      <c r="AG293">
        <v>1830</v>
      </c>
      <c r="AO293">
        <v>1218</v>
      </c>
      <c r="AQ293" s="168" t="s">
        <v>125</v>
      </c>
      <c r="AR293" s="168" t="s">
        <v>128</v>
      </c>
      <c r="AS293" s="168" t="s">
        <v>129</v>
      </c>
    </row>
    <row r="294" spans="14:45" x14ac:dyDescent="0.3">
      <c r="N294" s="84"/>
      <c r="O294" s="60"/>
      <c r="AF294" s="98">
        <v>1930</v>
      </c>
      <c r="AG294">
        <v>1713</v>
      </c>
      <c r="AO294">
        <v>1143</v>
      </c>
      <c r="AQ294" s="168" t="s">
        <v>125</v>
      </c>
      <c r="AR294" s="168" t="s">
        <v>128</v>
      </c>
      <c r="AS294" s="168" t="s">
        <v>129</v>
      </c>
    </row>
    <row r="295" spans="14:45" x14ac:dyDescent="0.3">
      <c r="N295" s="84"/>
      <c r="O295" s="60"/>
      <c r="AF295" s="98">
        <v>1891</v>
      </c>
      <c r="AG295">
        <v>1827</v>
      </c>
      <c r="AO295">
        <v>1124</v>
      </c>
      <c r="AQ295" s="168" t="s">
        <v>125</v>
      </c>
      <c r="AR295" s="168" t="s">
        <v>128</v>
      </c>
      <c r="AS295" s="168" t="s">
        <v>129</v>
      </c>
    </row>
    <row r="296" spans="14:45" x14ac:dyDescent="0.3">
      <c r="N296" s="84"/>
      <c r="O296" s="60"/>
      <c r="AF296" s="98">
        <v>1884</v>
      </c>
      <c r="AG296">
        <v>703</v>
      </c>
      <c r="AO296">
        <v>1107</v>
      </c>
      <c r="AQ296" s="168" t="s">
        <v>125</v>
      </c>
      <c r="AR296" s="168" t="s">
        <v>128</v>
      </c>
      <c r="AS296" s="168" t="s">
        <v>129</v>
      </c>
    </row>
    <row r="297" spans="14:45" x14ac:dyDescent="0.3">
      <c r="N297" s="84"/>
      <c r="O297" s="60"/>
      <c r="AF297" s="98">
        <v>1874</v>
      </c>
      <c r="AG297" s="98">
        <v>4905</v>
      </c>
      <c r="AO297">
        <v>1104</v>
      </c>
      <c r="AQ297" s="168" t="s">
        <v>125</v>
      </c>
      <c r="AR297" s="168" t="s">
        <v>128</v>
      </c>
      <c r="AS297" s="168" t="s">
        <v>129</v>
      </c>
    </row>
    <row r="298" spans="14:45" x14ac:dyDescent="0.3">
      <c r="N298" s="84"/>
      <c r="O298" s="60"/>
      <c r="AF298" s="98">
        <v>1863</v>
      </c>
      <c r="AG298" s="98">
        <v>4880</v>
      </c>
      <c r="AO298">
        <v>1102</v>
      </c>
      <c r="AQ298" s="168" t="s">
        <v>125</v>
      </c>
      <c r="AR298" s="168" t="s">
        <v>128</v>
      </c>
      <c r="AS298" s="168" t="s">
        <v>129</v>
      </c>
    </row>
    <row r="299" spans="14:45" x14ac:dyDescent="0.3">
      <c r="N299" s="84"/>
      <c r="O299" s="60"/>
      <c r="AF299" s="98">
        <v>1839</v>
      </c>
      <c r="AG299" s="98">
        <v>4142</v>
      </c>
      <c r="AO299">
        <v>1083</v>
      </c>
      <c r="AQ299" s="168" t="s">
        <v>125</v>
      </c>
      <c r="AR299" s="168" t="s">
        <v>128</v>
      </c>
      <c r="AS299" s="168" t="s">
        <v>129</v>
      </c>
    </row>
    <row r="300" spans="14:45" x14ac:dyDescent="0.3">
      <c r="N300" s="84"/>
      <c r="O300" s="60"/>
      <c r="AF300" s="98">
        <v>1833</v>
      </c>
      <c r="AG300" s="98">
        <v>3939</v>
      </c>
      <c r="AO300">
        <v>989</v>
      </c>
      <c r="AQ300" s="168" t="s">
        <v>125</v>
      </c>
      <c r="AR300" s="168" t="s">
        <v>128</v>
      </c>
      <c r="AS300" s="168" t="s">
        <v>129</v>
      </c>
    </row>
    <row r="301" spans="14:45" x14ac:dyDescent="0.3">
      <c r="N301" s="84"/>
      <c r="O301" s="60"/>
      <c r="AF301" s="98">
        <v>1833</v>
      </c>
      <c r="AG301" s="98">
        <v>3812</v>
      </c>
      <c r="AO301">
        <v>932</v>
      </c>
      <c r="AQ301" s="168" t="s">
        <v>125</v>
      </c>
      <c r="AR301" s="168" t="s">
        <v>128</v>
      </c>
      <c r="AS301" s="168" t="s">
        <v>129</v>
      </c>
    </row>
    <row r="302" spans="14:45" x14ac:dyDescent="0.3">
      <c r="N302" s="84"/>
      <c r="O302" s="60"/>
      <c r="AF302" s="98">
        <v>1812</v>
      </c>
      <c r="AG302" s="98">
        <v>3772</v>
      </c>
      <c r="AO302">
        <v>742</v>
      </c>
      <c r="AQ302" s="168" t="s">
        <v>125</v>
      </c>
      <c r="AR302" s="168" t="s">
        <v>128</v>
      </c>
      <c r="AS302" s="168" t="s">
        <v>129</v>
      </c>
    </row>
    <row r="303" spans="14:45" x14ac:dyDescent="0.3">
      <c r="N303" s="84"/>
      <c r="O303" s="60"/>
      <c r="AF303" s="98">
        <v>1796</v>
      </c>
      <c r="AG303" s="98">
        <v>3763</v>
      </c>
      <c r="AO303">
        <v>742</v>
      </c>
      <c r="AQ303" s="168" t="s">
        <v>125</v>
      </c>
      <c r="AR303" s="168" t="s">
        <v>128</v>
      </c>
      <c r="AS303" s="168" t="s">
        <v>129</v>
      </c>
    </row>
    <row r="304" spans="14:45" x14ac:dyDescent="0.3">
      <c r="N304" s="84"/>
      <c r="O304" s="60"/>
      <c r="AF304" s="98">
        <v>1733</v>
      </c>
      <c r="AG304" s="98">
        <v>3676</v>
      </c>
      <c r="AO304">
        <v>629</v>
      </c>
      <c r="AQ304" s="168" t="s">
        <v>125</v>
      </c>
      <c r="AR304" s="168" t="s">
        <v>128</v>
      </c>
      <c r="AS304" s="168" t="s">
        <v>129</v>
      </c>
    </row>
    <row r="305" spans="14:45" x14ac:dyDescent="0.3">
      <c r="N305" s="84"/>
      <c r="O305" s="60"/>
      <c r="AF305" s="98">
        <v>1730</v>
      </c>
      <c r="AG305" s="98">
        <v>3672</v>
      </c>
      <c r="AO305">
        <v>411</v>
      </c>
      <c r="AQ305" s="168" t="s">
        <v>125</v>
      </c>
      <c r="AR305" s="168" t="s">
        <v>128</v>
      </c>
      <c r="AS305" s="168" t="s">
        <v>129</v>
      </c>
    </row>
    <row r="306" spans="14:45" x14ac:dyDescent="0.3">
      <c r="N306" s="84"/>
      <c r="O306" s="60"/>
      <c r="AF306" s="98">
        <v>1711</v>
      </c>
      <c r="AG306" s="98">
        <v>3641</v>
      </c>
      <c r="AO306">
        <v>840</v>
      </c>
      <c r="AQ306" s="168" t="s">
        <v>125</v>
      </c>
      <c r="AR306" s="168" t="s">
        <v>128</v>
      </c>
      <c r="AS306" s="168" t="s">
        <v>129</v>
      </c>
    </row>
    <row r="307" spans="14:45" x14ac:dyDescent="0.3">
      <c r="N307" s="84"/>
      <c r="O307" s="60"/>
      <c r="AF307" s="98">
        <v>1681</v>
      </c>
      <c r="AG307" s="98">
        <v>3581</v>
      </c>
      <c r="AO307">
        <v>887</v>
      </c>
      <c r="AQ307" s="168" t="s">
        <v>125</v>
      </c>
      <c r="AR307" s="168" t="s">
        <v>128</v>
      </c>
      <c r="AS307" s="168" t="s">
        <v>129</v>
      </c>
    </row>
    <row r="308" spans="14:45" x14ac:dyDescent="0.3">
      <c r="N308" s="84"/>
      <c r="O308" s="60"/>
      <c r="AF308" s="98">
        <v>1675</v>
      </c>
      <c r="AG308" s="98">
        <v>3358</v>
      </c>
      <c r="AO308">
        <v>859</v>
      </c>
      <c r="AQ308" s="168" t="s">
        <v>125</v>
      </c>
      <c r="AR308" s="168" t="s">
        <v>128</v>
      </c>
      <c r="AS308" s="168" t="s">
        <v>129</v>
      </c>
    </row>
    <row r="309" spans="14:45" x14ac:dyDescent="0.3">
      <c r="N309" s="84"/>
      <c r="O309" s="60"/>
      <c r="AF309" s="98">
        <v>1674</v>
      </c>
      <c r="AG309" s="98">
        <v>3346</v>
      </c>
      <c r="AO309">
        <v>598</v>
      </c>
      <c r="AQ309" s="168" t="s">
        <v>125</v>
      </c>
      <c r="AR309" s="168" t="s">
        <v>128</v>
      </c>
      <c r="AS309" s="168" t="s">
        <v>129</v>
      </c>
    </row>
    <row r="310" spans="14:45" x14ac:dyDescent="0.3">
      <c r="N310" s="84"/>
      <c r="O310" s="60"/>
      <c r="AF310" s="98">
        <v>1672</v>
      </c>
      <c r="AG310" s="98">
        <v>3289</v>
      </c>
      <c r="AO310">
        <v>736</v>
      </c>
      <c r="AQ310" s="168" t="s">
        <v>125</v>
      </c>
      <c r="AR310" s="168" t="s">
        <v>128</v>
      </c>
      <c r="AS310" s="168" t="s">
        <v>129</v>
      </c>
    </row>
    <row r="311" spans="14:45" x14ac:dyDescent="0.3">
      <c r="N311" s="84"/>
      <c r="O311" s="60"/>
      <c r="AF311" s="98">
        <v>1667</v>
      </c>
      <c r="AG311" s="98">
        <v>3061</v>
      </c>
      <c r="AO311">
        <v>647</v>
      </c>
      <c r="AQ311" s="168" t="s">
        <v>125</v>
      </c>
      <c r="AR311" s="168" t="s">
        <v>128</v>
      </c>
      <c r="AS311" s="168" t="s">
        <v>129</v>
      </c>
    </row>
    <row r="312" spans="14:45" x14ac:dyDescent="0.3">
      <c r="N312" s="84"/>
      <c r="O312" s="60"/>
      <c r="AF312" s="98">
        <v>1627</v>
      </c>
      <c r="AG312" s="98">
        <v>2915</v>
      </c>
      <c r="AO312">
        <v>736</v>
      </c>
      <c r="AQ312" s="168" t="s">
        <v>125</v>
      </c>
      <c r="AR312" s="168" t="s">
        <v>128</v>
      </c>
      <c r="AS312" s="168" t="s">
        <v>129</v>
      </c>
    </row>
    <row r="313" spans="14:45" x14ac:dyDescent="0.3">
      <c r="N313" s="84"/>
      <c r="O313" s="60"/>
      <c r="AF313" s="98">
        <v>1626</v>
      </c>
      <c r="AG313" s="98">
        <v>2897</v>
      </c>
      <c r="AO313">
        <v>994</v>
      </c>
      <c r="AQ313" s="168" t="s">
        <v>125</v>
      </c>
      <c r="AR313" s="168" t="s">
        <v>128</v>
      </c>
      <c r="AS313" s="168" t="s">
        <v>129</v>
      </c>
    </row>
    <row r="314" spans="14:45" x14ac:dyDescent="0.3">
      <c r="N314" s="84"/>
      <c r="O314" s="60"/>
      <c r="AF314" s="98">
        <v>1586</v>
      </c>
      <c r="AG314" s="98">
        <v>2825</v>
      </c>
      <c r="AO314">
        <v>964</v>
      </c>
      <c r="AQ314" s="168" t="s">
        <v>125</v>
      </c>
      <c r="AR314" s="168" t="s">
        <v>128</v>
      </c>
      <c r="AS314" s="168" t="s">
        <v>129</v>
      </c>
    </row>
    <row r="315" spans="14:45" x14ac:dyDescent="0.3">
      <c r="N315" s="84"/>
      <c r="O315" s="60"/>
      <c r="AF315" s="98">
        <v>1571</v>
      </c>
      <c r="AG315" s="113">
        <v>2818</v>
      </c>
      <c r="AO315">
        <v>956</v>
      </c>
      <c r="AQ315" s="168" t="s">
        <v>125</v>
      </c>
      <c r="AR315" s="168" t="s">
        <v>128</v>
      </c>
      <c r="AS315" s="168" t="s">
        <v>129</v>
      </c>
    </row>
    <row r="316" spans="14:45" x14ac:dyDescent="0.3">
      <c r="N316" s="84"/>
      <c r="O316" s="60"/>
      <c r="AF316" s="98">
        <v>1557</v>
      </c>
      <c r="AG316" s="113">
        <v>2787</v>
      </c>
      <c r="AO316">
        <v>931</v>
      </c>
      <c r="AQ316" s="168" t="s">
        <v>125</v>
      </c>
      <c r="AR316" s="168" t="s">
        <v>128</v>
      </c>
      <c r="AS316" s="168" t="s">
        <v>129</v>
      </c>
    </row>
    <row r="317" spans="14:45" x14ac:dyDescent="0.3">
      <c r="N317" s="84"/>
      <c r="O317" s="60"/>
      <c r="AF317" s="98">
        <v>1528</v>
      </c>
      <c r="AG317" s="98">
        <v>2783</v>
      </c>
      <c r="AO317">
        <v>919</v>
      </c>
      <c r="AQ317" s="168" t="s">
        <v>125</v>
      </c>
      <c r="AR317" s="168" t="s">
        <v>128</v>
      </c>
      <c r="AS317" s="168" t="s">
        <v>129</v>
      </c>
    </row>
    <row r="318" spans="14:45" x14ac:dyDescent="0.3">
      <c r="N318" s="84"/>
      <c r="O318" s="60"/>
      <c r="AF318" s="98">
        <v>1496</v>
      </c>
      <c r="AG318" s="98">
        <v>2748</v>
      </c>
      <c r="AO318">
        <v>914</v>
      </c>
      <c r="AQ318" s="168" t="s">
        <v>125</v>
      </c>
      <c r="AR318" s="168" t="s">
        <v>128</v>
      </c>
      <c r="AS318" s="168" t="s">
        <v>129</v>
      </c>
    </row>
    <row r="319" spans="14:45" x14ac:dyDescent="0.3">
      <c r="N319" s="84"/>
      <c r="O319" s="60"/>
      <c r="AF319" s="98">
        <v>1490</v>
      </c>
      <c r="AG319" s="98">
        <v>2584</v>
      </c>
      <c r="AO319">
        <v>913</v>
      </c>
      <c r="AQ319" s="168" t="s">
        <v>125</v>
      </c>
      <c r="AR319" s="168" t="s">
        <v>128</v>
      </c>
      <c r="AS319" s="168" t="s">
        <v>129</v>
      </c>
    </row>
    <row r="320" spans="14:45" x14ac:dyDescent="0.3">
      <c r="N320" s="84"/>
      <c r="O320" s="60"/>
      <c r="AF320" s="98">
        <v>1443</v>
      </c>
      <c r="AG320" s="98">
        <v>2457</v>
      </c>
      <c r="AO320">
        <v>876</v>
      </c>
      <c r="AQ320" s="168" t="s">
        <v>125</v>
      </c>
      <c r="AR320" s="168" t="s">
        <v>128</v>
      </c>
      <c r="AS320" s="168" t="s">
        <v>129</v>
      </c>
    </row>
    <row r="321" spans="14:45" x14ac:dyDescent="0.3">
      <c r="N321" s="84"/>
      <c r="O321" s="60"/>
      <c r="AF321" s="98">
        <v>1426</v>
      </c>
      <c r="AG321" s="98">
        <v>2455</v>
      </c>
      <c r="AO321">
        <v>875</v>
      </c>
      <c r="AQ321" s="168" t="s">
        <v>125</v>
      </c>
      <c r="AR321" s="168" t="s">
        <v>128</v>
      </c>
      <c r="AS321" s="168" t="s">
        <v>129</v>
      </c>
    </row>
    <row r="322" spans="14:45" x14ac:dyDescent="0.3">
      <c r="N322" s="84"/>
      <c r="O322" s="60"/>
      <c r="AF322" s="98">
        <v>1420</v>
      </c>
      <c r="AG322" s="113">
        <v>2434</v>
      </c>
      <c r="AO322">
        <v>813</v>
      </c>
      <c r="AQ322" s="168" t="s">
        <v>125</v>
      </c>
      <c r="AR322" s="168" t="s">
        <v>128</v>
      </c>
      <c r="AS322" s="168" t="s">
        <v>129</v>
      </c>
    </row>
    <row r="323" spans="14:45" x14ac:dyDescent="0.3">
      <c r="N323" s="84"/>
      <c r="O323" s="60"/>
      <c r="AF323" s="98">
        <v>1414</v>
      </c>
      <c r="AG323" s="98">
        <v>2407</v>
      </c>
      <c r="AO323">
        <v>812</v>
      </c>
      <c r="AQ323" s="168" t="s">
        <v>125</v>
      </c>
      <c r="AR323" s="168" t="s">
        <v>128</v>
      </c>
      <c r="AS323" s="168" t="s">
        <v>129</v>
      </c>
    </row>
    <row r="324" spans="14:45" x14ac:dyDescent="0.3">
      <c r="N324" s="84"/>
      <c r="O324" s="60"/>
      <c r="AF324" s="98">
        <v>1396</v>
      </c>
      <c r="AG324" s="98">
        <v>2339</v>
      </c>
      <c r="AO324">
        <v>806</v>
      </c>
      <c r="AQ324" s="168" t="s">
        <v>125</v>
      </c>
      <c r="AR324" s="168" t="s">
        <v>128</v>
      </c>
      <c r="AS324" s="168" t="s">
        <v>129</v>
      </c>
    </row>
    <row r="325" spans="14:45" x14ac:dyDescent="0.3">
      <c r="N325" s="84"/>
      <c r="O325" s="60"/>
      <c r="AF325" s="98">
        <v>1359</v>
      </c>
      <c r="AG325" s="98">
        <v>2286</v>
      </c>
      <c r="AO325">
        <v>799</v>
      </c>
      <c r="AQ325" s="168" t="s">
        <v>125</v>
      </c>
      <c r="AR325" s="168" t="s">
        <v>128</v>
      </c>
      <c r="AS325" s="168" t="s">
        <v>129</v>
      </c>
    </row>
    <row r="326" spans="14:45" x14ac:dyDescent="0.3">
      <c r="N326" s="84"/>
      <c r="O326" s="60"/>
      <c r="AF326" s="98">
        <v>1351</v>
      </c>
      <c r="AG326" s="98">
        <v>2180</v>
      </c>
      <c r="AO326">
        <v>783</v>
      </c>
      <c r="AQ326" s="168" t="s">
        <v>125</v>
      </c>
      <c r="AR326" s="168" t="s">
        <v>128</v>
      </c>
      <c r="AS326" s="168" t="s">
        <v>129</v>
      </c>
    </row>
    <row r="327" spans="14:45" x14ac:dyDescent="0.3">
      <c r="N327" s="84"/>
      <c r="O327" s="60"/>
      <c r="AF327" s="98">
        <v>1326</v>
      </c>
      <c r="AG327" s="98">
        <v>2108</v>
      </c>
      <c r="AO327">
        <v>757</v>
      </c>
      <c r="AQ327" s="168" t="s">
        <v>125</v>
      </c>
      <c r="AR327" s="168" t="s">
        <v>128</v>
      </c>
      <c r="AS327" s="168" t="s">
        <v>129</v>
      </c>
    </row>
    <row r="328" spans="14:45" x14ac:dyDescent="0.3">
      <c r="N328" s="84"/>
      <c r="O328" s="60"/>
      <c r="AF328" s="98">
        <v>1310</v>
      </c>
      <c r="AG328" s="113">
        <v>2069</v>
      </c>
      <c r="AO328">
        <v>735</v>
      </c>
      <c r="AQ328" s="168" t="s">
        <v>125</v>
      </c>
      <c r="AR328" s="168" t="s">
        <v>128</v>
      </c>
      <c r="AS328" s="168" t="s">
        <v>129</v>
      </c>
    </row>
    <row r="329" spans="14:45" x14ac:dyDescent="0.3">
      <c r="N329" s="84"/>
      <c r="O329" s="60"/>
      <c r="AF329" s="98">
        <v>1308</v>
      </c>
      <c r="AG329" s="98">
        <v>2062</v>
      </c>
      <c r="AO329">
        <v>727</v>
      </c>
      <c r="AQ329" s="168" t="s">
        <v>125</v>
      </c>
      <c r="AR329" s="168" t="s">
        <v>128</v>
      </c>
      <c r="AS329" s="168" t="s">
        <v>129</v>
      </c>
    </row>
    <row r="330" spans="14:45" x14ac:dyDescent="0.3">
      <c r="N330" s="84"/>
      <c r="O330" s="60"/>
      <c r="AF330" s="98">
        <v>1298</v>
      </c>
      <c r="AG330" s="98">
        <v>1958</v>
      </c>
      <c r="AO330">
        <v>724</v>
      </c>
      <c r="AQ330" s="168" t="s">
        <v>125</v>
      </c>
      <c r="AR330" s="168" t="s">
        <v>128</v>
      </c>
      <c r="AS330" s="168" t="s">
        <v>129</v>
      </c>
    </row>
    <row r="331" spans="14:45" x14ac:dyDescent="0.3">
      <c r="N331" s="84"/>
      <c r="O331" s="60"/>
      <c r="AF331" s="98">
        <v>1254</v>
      </c>
      <c r="AG331" s="98">
        <v>1936</v>
      </c>
      <c r="AO331">
        <v>705</v>
      </c>
      <c r="AQ331" s="168" t="s">
        <v>125</v>
      </c>
      <c r="AR331" s="168" t="s">
        <v>128</v>
      </c>
      <c r="AS331" s="168" t="s">
        <v>129</v>
      </c>
    </row>
    <row r="332" spans="14:45" x14ac:dyDescent="0.3">
      <c r="N332" s="84"/>
      <c r="O332" s="60"/>
      <c r="AF332" s="98">
        <v>1235</v>
      </c>
      <c r="AG332" s="98">
        <v>1683</v>
      </c>
      <c r="AO332">
        <v>697</v>
      </c>
      <c r="AQ332" s="168" t="s">
        <v>125</v>
      </c>
      <c r="AR332" s="168" t="s">
        <v>128</v>
      </c>
      <c r="AS332" s="168" t="s">
        <v>129</v>
      </c>
    </row>
    <row r="333" spans="14:45" x14ac:dyDescent="0.3">
      <c r="N333" s="84"/>
      <c r="O333" s="60"/>
      <c r="AF333" s="98">
        <v>1183</v>
      </c>
      <c r="AG333" s="98">
        <v>1662</v>
      </c>
      <c r="AO333">
        <v>685</v>
      </c>
      <c r="AQ333" s="168" t="s">
        <v>125</v>
      </c>
      <c r="AR333" s="168" t="s">
        <v>128</v>
      </c>
      <c r="AS333" s="168" t="s">
        <v>129</v>
      </c>
    </row>
    <row r="334" spans="14:45" x14ac:dyDescent="0.3">
      <c r="N334" s="84"/>
      <c r="O334" s="60"/>
      <c r="AF334" s="98">
        <v>1167</v>
      </c>
      <c r="AG334" s="98">
        <v>1520</v>
      </c>
      <c r="AO334">
        <v>666</v>
      </c>
      <c r="AQ334" s="168" t="s">
        <v>125</v>
      </c>
      <c r="AR334" s="168" t="s">
        <v>128</v>
      </c>
      <c r="AS334" s="168" t="s">
        <v>129</v>
      </c>
    </row>
    <row r="335" spans="14:45" x14ac:dyDescent="0.3">
      <c r="N335" s="84"/>
      <c r="O335" s="60"/>
      <c r="AF335" s="98">
        <v>1144</v>
      </c>
      <c r="AG335" s="98">
        <v>1507</v>
      </c>
      <c r="AO335">
        <v>629</v>
      </c>
      <c r="AQ335" s="168" t="s">
        <v>125</v>
      </c>
      <c r="AR335" s="168" t="s">
        <v>128</v>
      </c>
      <c r="AS335" s="168" t="s">
        <v>129</v>
      </c>
    </row>
    <row r="336" spans="14:45" x14ac:dyDescent="0.3">
      <c r="N336" s="84"/>
      <c r="O336" s="60"/>
      <c r="AF336" s="98">
        <v>1138</v>
      </c>
      <c r="AG336" s="98">
        <v>1477</v>
      </c>
      <c r="AO336">
        <v>558</v>
      </c>
      <c r="AQ336" s="168" t="s">
        <v>125</v>
      </c>
      <c r="AR336" s="168" t="s">
        <v>128</v>
      </c>
      <c r="AS336" s="168" t="s">
        <v>129</v>
      </c>
    </row>
    <row r="337" spans="32:45" x14ac:dyDescent="0.3">
      <c r="AF337" s="98">
        <v>1098</v>
      </c>
      <c r="AG337" s="98">
        <v>1373</v>
      </c>
      <c r="AO337">
        <v>2811</v>
      </c>
      <c r="AQ337" s="168" t="s">
        <v>125</v>
      </c>
      <c r="AR337" s="168" t="s">
        <v>128</v>
      </c>
      <c r="AS337" s="168" t="s">
        <v>129</v>
      </c>
    </row>
    <row r="338" spans="32:45" x14ac:dyDescent="0.3">
      <c r="AF338" s="98">
        <v>1059</v>
      </c>
      <c r="AG338" s="98">
        <v>1355</v>
      </c>
      <c r="AO338">
        <v>2496</v>
      </c>
      <c r="AQ338" s="168" t="s">
        <v>125</v>
      </c>
      <c r="AR338" s="168" t="s">
        <v>128</v>
      </c>
      <c r="AS338" s="168" t="s">
        <v>129</v>
      </c>
    </row>
    <row r="339" spans="32:45" x14ac:dyDescent="0.3">
      <c r="AF339" s="98">
        <v>1038</v>
      </c>
      <c r="AG339" s="98">
        <v>1282</v>
      </c>
      <c r="AO339">
        <v>2397</v>
      </c>
      <c r="AQ339" s="168" t="s">
        <v>125</v>
      </c>
      <c r="AR339" s="168" t="s">
        <v>128</v>
      </c>
      <c r="AS339" s="168" t="s">
        <v>129</v>
      </c>
    </row>
    <row r="340" spans="32:45" x14ac:dyDescent="0.3">
      <c r="AF340" s="98">
        <v>1036</v>
      </c>
      <c r="AG340" s="98">
        <v>1205</v>
      </c>
      <c r="AO340">
        <v>2310</v>
      </c>
      <c r="AQ340" s="168" t="s">
        <v>125</v>
      </c>
      <c r="AR340" s="168" t="s">
        <v>128</v>
      </c>
      <c r="AS340" s="168" t="s">
        <v>129</v>
      </c>
    </row>
    <row r="341" spans="32:45" x14ac:dyDescent="0.3">
      <c r="AF341" s="98">
        <v>1033</v>
      </c>
      <c r="AG341" s="98">
        <v>1188</v>
      </c>
      <c r="AO341">
        <v>2181</v>
      </c>
      <c r="AQ341" s="168" t="s">
        <v>125</v>
      </c>
      <c r="AR341" s="168" t="s">
        <v>128</v>
      </c>
      <c r="AS341" s="168" t="s">
        <v>129</v>
      </c>
    </row>
    <row r="342" spans="32:45" x14ac:dyDescent="0.3">
      <c r="AF342" s="98">
        <v>999</v>
      </c>
      <c r="AG342" s="98">
        <v>1143</v>
      </c>
      <c r="AO342">
        <v>2038</v>
      </c>
      <c r="AQ342" s="168" t="s">
        <v>125</v>
      </c>
      <c r="AR342" s="168" t="s">
        <v>128</v>
      </c>
      <c r="AS342" s="168" t="s">
        <v>129</v>
      </c>
    </row>
    <row r="343" spans="32:45" x14ac:dyDescent="0.3">
      <c r="AF343" s="98">
        <v>988</v>
      </c>
      <c r="AG343" s="98">
        <v>1062</v>
      </c>
      <c r="AO343">
        <v>2003</v>
      </c>
      <c r="AQ343" s="168" t="s">
        <v>125</v>
      </c>
      <c r="AR343" s="168" t="s">
        <v>128</v>
      </c>
      <c r="AS343" s="168" t="s">
        <v>129</v>
      </c>
    </row>
    <row r="344" spans="32:45" x14ac:dyDescent="0.3">
      <c r="AF344" s="98">
        <v>943</v>
      </c>
      <c r="AG344" s="98">
        <v>763</v>
      </c>
      <c r="AO344">
        <v>1950</v>
      </c>
      <c r="AQ344" s="168" t="s">
        <v>125</v>
      </c>
      <c r="AR344" s="168" t="s">
        <v>128</v>
      </c>
      <c r="AS344" s="168" t="s">
        <v>129</v>
      </c>
    </row>
    <row r="345" spans="32:45" x14ac:dyDescent="0.3">
      <c r="AF345" s="98">
        <v>940</v>
      </c>
      <c r="AG345" s="98">
        <v>620</v>
      </c>
      <c r="AO345">
        <v>1936</v>
      </c>
      <c r="AQ345" s="168" t="s">
        <v>125</v>
      </c>
      <c r="AR345" s="168" t="s">
        <v>128</v>
      </c>
      <c r="AS345" s="168" t="s">
        <v>129</v>
      </c>
    </row>
    <row r="346" spans="32:45" x14ac:dyDescent="0.3">
      <c r="AF346" s="98">
        <v>935</v>
      </c>
      <c r="AG346" s="99">
        <v>3648</v>
      </c>
      <c r="AO346">
        <v>1933</v>
      </c>
      <c r="AQ346" s="168" t="s">
        <v>125</v>
      </c>
      <c r="AR346" s="168" t="s">
        <v>128</v>
      </c>
      <c r="AS346" s="168" t="s">
        <v>129</v>
      </c>
    </row>
    <row r="347" spans="32:45" x14ac:dyDescent="0.3">
      <c r="AF347" s="98">
        <v>903</v>
      </c>
      <c r="AG347" s="99">
        <v>3381</v>
      </c>
      <c r="AO347">
        <v>1859</v>
      </c>
      <c r="AQ347" s="168" t="s">
        <v>125</v>
      </c>
      <c r="AR347" s="168" t="s">
        <v>128</v>
      </c>
      <c r="AS347" s="168" t="s">
        <v>129</v>
      </c>
    </row>
    <row r="348" spans="32:45" x14ac:dyDescent="0.3">
      <c r="AF348" s="98">
        <v>878</v>
      </c>
      <c r="AG348" s="99">
        <v>3284</v>
      </c>
      <c r="AO348">
        <v>1806</v>
      </c>
      <c r="AQ348" s="168" t="s">
        <v>125</v>
      </c>
      <c r="AR348" s="168" t="s">
        <v>128</v>
      </c>
      <c r="AS348" s="168" t="s">
        <v>129</v>
      </c>
    </row>
    <row r="349" spans="32:45" x14ac:dyDescent="0.3">
      <c r="AF349" s="98">
        <v>781</v>
      </c>
      <c r="AG349" s="99">
        <v>3217</v>
      </c>
      <c r="AO349">
        <v>1794</v>
      </c>
      <c r="AQ349" s="168" t="s">
        <v>125</v>
      </c>
      <c r="AR349" s="168" t="s">
        <v>128</v>
      </c>
      <c r="AS349" s="168" t="s">
        <v>129</v>
      </c>
    </row>
    <row r="350" spans="32:45" x14ac:dyDescent="0.3">
      <c r="AF350" s="98">
        <v>758</v>
      </c>
      <c r="AG350" s="99">
        <v>3021</v>
      </c>
      <c r="AO350">
        <v>1784</v>
      </c>
      <c r="AQ350" s="168" t="s">
        <v>125</v>
      </c>
      <c r="AR350" s="168" t="s">
        <v>128</v>
      </c>
      <c r="AS350" s="168" t="s">
        <v>129</v>
      </c>
    </row>
    <row r="351" spans="32:45" x14ac:dyDescent="0.3">
      <c r="AF351" s="98">
        <v>750</v>
      </c>
      <c r="AG351" s="99">
        <v>3005</v>
      </c>
      <c r="AO351">
        <v>1784</v>
      </c>
      <c r="AQ351" s="168" t="s">
        <v>125</v>
      </c>
      <c r="AR351" s="168" t="s">
        <v>128</v>
      </c>
      <c r="AS351" s="168" t="s">
        <v>129</v>
      </c>
    </row>
    <row r="352" spans="32:45" x14ac:dyDescent="0.3">
      <c r="AF352" s="98">
        <v>728</v>
      </c>
      <c r="AG352" s="99">
        <v>2989</v>
      </c>
      <c r="AO352">
        <v>1761</v>
      </c>
      <c r="AQ352" s="168" t="s">
        <v>125</v>
      </c>
      <c r="AR352" s="168" t="s">
        <v>128</v>
      </c>
      <c r="AS352" s="168" t="s">
        <v>129</v>
      </c>
    </row>
    <row r="353" spans="32:45" x14ac:dyDescent="0.3">
      <c r="AF353" s="98">
        <v>728</v>
      </c>
      <c r="AG353" s="99">
        <v>2892</v>
      </c>
      <c r="AO353">
        <v>1691</v>
      </c>
      <c r="AQ353" s="168" t="s">
        <v>125</v>
      </c>
      <c r="AR353" s="168" t="s">
        <v>128</v>
      </c>
      <c r="AS353" s="168" t="s">
        <v>129</v>
      </c>
    </row>
    <row r="354" spans="32:45" x14ac:dyDescent="0.3">
      <c r="AF354" s="98">
        <v>686</v>
      </c>
      <c r="AG354" s="99">
        <v>2804</v>
      </c>
      <c r="AO354">
        <v>1667</v>
      </c>
      <c r="AQ354" s="168" t="s">
        <v>125</v>
      </c>
      <c r="AR354" s="168" t="s">
        <v>128</v>
      </c>
      <c r="AS354" s="168" t="s">
        <v>129</v>
      </c>
    </row>
    <row r="355" spans="32:45" x14ac:dyDescent="0.3">
      <c r="AF355" s="99">
        <v>2792</v>
      </c>
      <c r="AG355" s="99">
        <v>2792</v>
      </c>
      <c r="AO355">
        <v>1655</v>
      </c>
      <c r="AQ355" s="168" t="s">
        <v>125</v>
      </c>
      <c r="AR355" s="168" t="s">
        <v>128</v>
      </c>
      <c r="AS355" s="168" t="s">
        <v>129</v>
      </c>
    </row>
    <row r="356" spans="32:45" x14ac:dyDescent="0.3">
      <c r="AF356" s="99">
        <v>2734</v>
      </c>
      <c r="AG356" s="99">
        <v>2673</v>
      </c>
      <c r="AO356">
        <v>1654</v>
      </c>
      <c r="AQ356" s="168" t="s">
        <v>125</v>
      </c>
      <c r="AR356" s="168" t="s">
        <v>128</v>
      </c>
      <c r="AS356" s="168" t="s">
        <v>129</v>
      </c>
    </row>
    <row r="357" spans="32:45" x14ac:dyDescent="0.3">
      <c r="AF357" s="99">
        <v>2703</v>
      </c>
      <c r="AG357" s="99">
        <v>2667</v>
      </c>
      <c r="AO357">
        <v>1646</v>
      </c>
      <c r="AQ357" s="168" t="s">
        <v>125</v>
      </c>
      <c r="AR357" s="168" t="s">
        <v>128</v>
      </c>
      <c r="AS357" s="168" t="s">
        <v>129</v>
      </c>
    </row>
    <row r="358" spans="32:45" x14ac:dyDescent="0.3">
      <c r="AF358" s="99">
        <v>2376</v>
      </c>
      <c r="AG358" s="99">
        <v>2649</v>
      </c>
      <c r="AO358">
        <v>1586</v>
      </c>
      <c r="AQ358" s="168" t="s">
        <v>125</v>
      </c>
      <c r="AR358" s="168" t="s">
        <v>128</v>
      </c>
      <c r="AS358" s="168" t="s">
        <v>129</v>
      </c>
    </row>
    <row r="359" spans="32:45" x14ac:dyDescent="0.3">
      <c r="AF359" s="99">
        <v>2320</v>
      </c>
      <c r="AG359" s="99">
        <v>2621</v>
      </c>
      <c r="AO359">
        <v>1502</v>
      </c>
      <c r="AQ359" s="168" t="s">
        <v>125</v>
      </c>
      <c r="AR359" s="168" t="s">
        <v>128</v>
      </c>
      <c r="AS359" s="168" t="s">
        <v>129</v>
      </c>
    </row>
    <row r="360" spans="32:45" x14ac:dyDescent="0.3">
      <c r="AF360" s="99">
        <v>2311</v>
      </c>
      <c r="AG360" s="99">
        <v>2615</v>
      </c>
      <c r="AO360">
        <v>1500</v>
      </c>
      <c r="AQ360" s="168" t="s">
        <v>125</v>
      </c>
      <c r="AR360" s="168" t="s">
        <v>128</v>
      </c>
      <c r="AS360" s="168" t="s">
        <v>129</v>
      </c>
    </row>
    <row r="361" spans="32:45" x14ac:dyDescent="0.3">
      <c r="AF361" s="99">
        <v>2260</v>
      </c>
      <c r="AG361" s="99">
        <v>2597</v>
      </c>
      <c r="AO361">
        <v>1500</v>
      </c>
      <c r="AQ361" s="168" t="s">
        <v>125</v>
      </c>
      <c r="AR361" s="168" t="s">
        <v>128</v>
      </c>
      <c r="AS361" s="168" t="s">
        <v>129</v>
      </c>
    </row>
    <row r="362" spans="32:45" x14ac:dyDescent="0.3">
      <c r="AF362" s="99">
        <v>2252</v>
      </c>
      <c r="AG362" s="99">
        <v>2584</v>
      </c>
      <c r="AO362">
        <v>1486</v>
      </c>
      <c r="AQ362" s="168" t="s">
        <v>125</v>
      </c>
      <c r="AR362" s="168" t="s">
        <v>128</v>
      </c>
      <c r="AS362" s="168" t="s">
        <v>129</v>
      </c>
    </row>
    <row r="363" spans="32:45" x14ac:dyDescent="0.3">
      <c r="AF363" s="99">
        <v>2225</v>
      </c>
      <c r="AG363" s="99">
        <v>2553</v>
      </c>
      <c r="AO363">
        <v>1484</v>
      </c>
      <c r="AQ363" s="168" t="s">
        <v>125</v>
      </c>
      <c r="AR363" s="168" t="s">
        <v>128</v>
      </c>
      <c r="AS363" s="168" t="s">
        <v>129</v>
      </c>
    </row>
    <row r="364" spans="32:45" x14ac:dyDescent="0.3">
      <c r="AF364" s="99">
        <v>2224</v>
      </c>
      <c r="AG364" s="99">
        <v>2516</v>
      </c>
      <c r="AO364">
        <v>1479</v>
      </c>
      <c r="AQ364" s="168" t="s">
        <v>125</v>
      </c>
      <c r="AR364" s="168" t="s">
        <v>128</v>
      </c>
      <c r="AS364" s="168" t="s">
        <v>129</v>
      </c>
    </row>
    <row r="365" spans="32:45" x14ac:dyDescent="0.3">
      <c r="AF365" s="99">
        <v>2219</v>
      </c>
      <c r="AG365" s="99">
        <v>2506</v>
      </c>
      <c r="AO365">
        <v>1456</v>
      </c>
      <c r="AQ365" s="168" t="s">
        <v>125</v>
      </c>
      <c r="AR365" s="168" t="s">
        <v>128</v>
      </c>
      <c r="AS365" s="168" t="s">
        <v>129</v>
      </c>
    </row>
    <row r="366" spans="32:45" x14ac:dyDescent="0.3">
      <c r="AF366" s="99">
        <v>2166</v>
      </c>
      <c r="AG366" s="99">
        <v>2487</v>
      </c>
      <c r="AO366">
        <v>1447</v>
      </c>
      <c r="AQ366" s="168" t="s">
        <v>125</v>
      </c>
      <c r="AR366" s="168" t="s">
        <v>128</v>
      </c>
      <c r="AS366" s="168" t="s">
        <v>129</v>
      </c>
    </row>
    <row r="367" spans="32:45" x14ac:dyDescent="0.3">
      <c r="AF367" s="99">
        <v>2164</v>
      </c>
      <c r="AG367" s="99">
        <v>2410</v>
      </c>
      <c r="AO367">
        <v>1428</v>
      </c>
      <c r="AQ367" s="168" t="s">
        <v>125</v>
      </c>
      <c r="AR367" s="168" t="s">
        <v>128</v>
      </c>
      <c r="AS367" s="168" t="s">
        <v>129</v>
      </c>
    </row>
    <row r="368" spans="32:45" x14ac:dyDescent="0.3">
      <c r="AF368" s="99">
        <v>2135</v>
      </c>
      <c r="AG368" s="99">
        <v>2270</v>
      </c>
      <c r="AO368">
        <v>1405</v>
      </c>
      <c r="AQ368" s="168" t="s">
        <v>125</v>
      </c>
      <c r="AR368" s="168" t="s">
        <v>128</v>
      </c>
      <c r="AS368" s="168" t="s">
        <v>129</v>
      </c>
    </row>
    <row r="369" spans="32:45" x14ac:dyDescent="0.3">
      <c r="AF369" s="99">
        <v>2108</v>
      </c>
      <c r="AG369" s="99">
        <v>2163</v>
      </c>
      <c r="AO369">
        <v>1378</v>
      </c>
      <c r="AQ369" s="168" t="s">
        <v>125</v>
      </c>
      <c r="AR369" s="168" t="s">
        <v>128</v>
      </c>
      <c r="AS369" s="168" t="s">
        <v>129</v>
      </c>
    </row>
    <row r="370" spans="32:45" x14ac:dyDescent="0.3">
      <c r="AF370" s="99">
        <v>2080</v>
      </c>
      <c r="AG370" s="99">
        <v>2162</v>
      </c>
      <c r="AO370">
        <v>1375</v>
      </c>
      <c r="AQ370" s="168" t="s">
        <v>125</v>
      </c>
      <c r="AR370" s="168" t="s">
        <v>128</v>
      </c>
      <c r="AS370" s="168" t="s">
        <v>129</v>
      </c>
    </row>
    <row r="371" spans="32:45" x14ac:dyDescent="0.3">
      <c r="AF371" s="99">
        <v>2012</v>
      </c>
      <c r="AG371" s="99">
        <v>2122</v>
      </c>
      <c r="AO371">
        <v>1373</v>
      </c>
      <c r="AQ371" s="168" t="s">
        <v>125</v>
      </c>
      <c r="AR371" s="168" t="s">
        <v>128</v>
      </c>
      <c r="AS371" s="168" t="s">
        <v>129</v>
      </c>
    </row>
    <row r="372" spans="32:45" x14ac:dyDescent="0.3">
      <c r="AF372" s="99">
        <v>1953</v>
      </c>
      <c r="AG372" s="99">
        <v>2050</v>
      </c>
      <c r="AO372">
        <v>1372</v>
      </c>
      <c r="AQ372" s="168" t="s">
        <v>125</v>
      </c>
      <c r="AR372" s="168" t="s">
        <v>128</v>
      </c>
      <c r="AS372" s="168" t="s">
        <v>129</v>
      </c>
    </row>
    <row r="373" spans="32:45" x14ac:dyDescent="0.3">
      <c r="AF373" s="99">
        <v>1945</v>
      </c>
      <c r="AG373" s="99">
        <v>2038</v>
      </c>
      <c r="AO373">
        <v>1358</v>
      </c>
      <c r="AQ373" s="168" t="s">
        <v>125</v>
      </c>
      <c r="AR373" s="168" t="s">
        <v>128</v>
      </c>
      <c r="AS373" s="168" t="s">
        <v>129</v>
      </c>
    </row>
    <row r="374" spans="32:45" x14ac:dyDescent="0.3">
      <c r="AF374" s="99">
        <v>1893</v>
      </c>
      <c r="AG374" s="99">
        <v>1898</v>
      </c>
      <c r="AO374">
        <v>1357</v>
      </c>
      <c r="AQ374" s="168" t="s">
        <v>125</v>
      </c>
      <c r="AR374" s="168" t="s">
        <v>128</v>
      </c>
      <c r="AS374" s="168" t="s">
        <v>129</v>
      </c>
    </row>
    <row r="375" spans="32:45" x14ac:dyDescent="0.3">
      <c r="AF375" s="99">
        <v>1856</v>
      </c>
      <c r="AG375" s="99">
        <v>1821</v>
      </c>
      <c r="AO375">
        <v>1355</v>
      </c>
      <c r="AQ375" s="168" t="s">
        <v>125</v>
      </c>
      <c r="AR375" s="168" t="s">
        <v>128</v>
      </c>
      <c r="AS375" s="168" t="s">
        <v>129</v>
      </c>
    </row>
    <row r="376" spans="32:45" x14ac:dyDescent="0.3">
      <c r="AF376" s="99">
        <v>1821</v>
      </c>
      <c r="AG376" s="99">
        <v>1804</v>
      </c>
      <c r="AO376">
        <v>1352</v>
      </c>
      <c r="AQ376" s="168" t="s">
        <v>125</v>
      </c>
      <c r="AR376" s="168" t="s">
        <v>128</v>
      </c>
      <c r="AS376" s="168" t="s">
        <v>129</v>
      </c>
    </row>
    <row r="377" spans="32:45" x14ac:dyDescent="0.3">
      <c r="AF377" s="99">
        <v>1812</v>
      </c>
      <c r="AG377" s="99">
        <v>1732</v>
      </c>
      <c r="AO377">
        <v>1351</v>
      </c>
      <c r="AQ377" s="168" t="s">
        <v>125</v>
      </c>
      <c r="AR377" s="168" t="s">
        <v>128</v>
      </c>
      <c r="AS377" s="168" t="s">
        <v>129</v>
      </c>
    </row>
    <row r="378" spans="32:45" x14ac:dyDescent="0.3">
      <c r="AF378" s="99">
        <v>1794</v>
      </c>
      <c r="AG378" s="99">
        <v>1697</v>
      </c>
      <c r="AO378">
        <v>1315</v>
      </c>
      <c r="AQ378" s="168" t="s">
        <v>125</v>
      </c>
      <c r="AR378" s="168" t="s">
        <v>128</v>
      </c>
      <c r="AS378" s="168" t="s">
        <v>129</v>
      </c>
    </row>
    <row r="379" spans="32:45" x14ac:dyDescent="0.3">
      <c r="AF379" s="99">
        <v>1785</v>
      </c>
      <c r="AG379" s="99">
        <v>1685</v>
      </c>
      <c r="AO379">
        <v>1314</v>
      </c>
      <c r="AQ379" s="168" t="s">
        <v>125</v>
      </c>
      <c r="AR379" s="168" t="s">
        <v>128</v>
      </c>
      <c r="AS379" s="168" t="s">
        <v>129</v>
      </c>
    </row>
    <row r="380" spans="32:45" x14ac:dyDescent="0.3">
      <c r="AF380" s="99">
        <v>1773</v>
      </c>
      <c r="AG380" s="99">
        <v>1513</v>
      </c>
      <c r="AO380">
        <v>1314</v>
      </c>
      <c r="AQ380" s="168" t="s">
        <v>125</v>
      </c>
      <c r="AR380" s="168" t="s">
        <v>128</v>
      </c>
      <c r="AS380" s="168" t="s">
        <v>129</v>
      </c>
    </row>
    <row r="381" spans="32:45" x14ac:dyDescent="0.3">
      <c r="AF381" s="99">
        <v>1773</v>
      </c>
      <c r="AG381" s="99">
        <v>1356</v>
      </c>
      <c r="AO381">
        <v>1303</v>
      </c>
      <c r="AQ381" s="168" t="s">
        <v>125</v>
      </c>
      <c r="AR381" s="168" t="s">
        <v>128</v>
      </c>
      <c r="AS381" s="168" t="s">
        <v>129</v>
      </c>
    </row>
    <row r="382" spans="32:45" x14ac:dyDescent="0.3">
      <c r="AF382" s="99">
        <v>1755</v>
      </c>
      <c r="AG382" s="99">
        <v>1320</v>
      </c>
      <c r="AO382">
        <v>1297</v>
      </c>
      <c r="AQ382" s="168" t="s">
        <v>125</v>
      </c>
      <c r="AR382" s="168" t="s">
        <v>128</v>
      </c>
      <c r="AS382" s="168" t="s">
        <v>129</v>
      </c>
    </row>
    <row r="383" spans="32:45" x14ac:dyDescent="0.3">
      <c r="AF383" s="99">
        <v>1697</v>
      </c>
      <c r="AG383" s="99">
        <v>1307</v>
      </c>
      <c r="AO383">
        <v>1245</v>
      </c>
      <c r="AQ383" s="168" t="s">
        <v>125</v>
      </c>
      <c r="AR383" s="168" t="s">
        <v>128</v>
      </c>
      <c r="AS383" s="168" t="s">
        <v>129</v>
      </c>
    </row>
    <row r="384" spans="32:45" x14ac:dyDescent="0.3">
      <c r="AF384" s="99">
        <v>1690</v>
      </c>
      <c r="AG384" s="99">
        <v>1113</v>
      </c>
      <c r="AO384">
        <v>1243</v>
      </c>
      <c r="AQ384" s="168" t="s">
        <v>125</v>
      </c>
      <c r="AR384" s="168" t="s">
        <v>128</v>
      </c>
      <c r="AS384" s="168" t="s">
        <v>129</v>
      </c>
    </row>
    <row r="385" spans="32:45" x14ac:dyDescent="0.3">
      <c r="AF385" s="99">
        <v>1684</v>
      </c>
      <c r="AG385" s="99">
        <v>1084</v>
      </c>
      <c r="AO385">
        <v>1240</v>
      </c>
      <c r="AQ385" s="168" t="s">
        <v>125</v>
      </c>
      <c r="AR385" s="168" t="s">
        <v>128</v>
      </c>
      <c r="AS385" s="168" t="s">
        <v>129</v>
      </c>
    </row>
    <row r="386" spans="32:45" x14ac:dyDescent="0.3">
      <c r="AF386" s="99">
        <v>1619</v>
      </c>
      <c r="AG386" s="99">
        <v>1061</v>
      </c>
      <c r="AO386">
        <v>1234</v>
      </c>
      <c r="AQ386" s="168" t="s">
        <v>125</v>
      </c>
      <c r="AR386" s="168" t="s">
        <v>128</v>
      </c>
      <c r="AS386" s="168" t="s">
        <v>129</v>
      </c>
    </row>
    <row r="387" spans="32:45" x14ac:dyDescent="0.3">
      <c r="AF387" s="99">
        <v>1499</v>
      </c>
      <c r="AG387" s="99">
        <v>1022</v>
      </c>
      <c r="AO387">
        <v>1228</v>
      </c>
      <c r="AQ387" s="168" t="s">
        <v>125</v>
      </c>
      <c r="AR387" s="168" t="s">
        <v>128</v>
      </c>
      <c r="AS387" s="168" t="s">
        <v>129</v>
      </c>
    </row>
    <row r="388" spans="32:45" x14ac:dyDescent="0.3">
      <c r="AF388" s="99">
        <v>1484</v>
      </c>
      <c r="AG388" s="99">
        <v>909</v>
      </c>
      <c r="AO388">
        <v>1225</v>
      </c>
      <c r="AQ388" s="168" t="s">
        <v>125</v>
      </c>
      <c r="AR388" s="168" t="s">
        <v>128</v>
      </c>
      <c r="AS388" s="168" t="s">
        <v>129</v>
      </c>
    </row>
    <row r="389" spans="32:45" x14ac:dyDescent="0.3">
      <c r="AF389" s="99">
        <v>1468</v>
      </c>
      <c r="AG389" s="99">
        <v>830</v>
      </c>
      <c r="AO389">
        <v>1221</v>
      </c>
      <c r="AQ389" s="168" t="s">
        <v>125</v>
      </c>
      <c r="AR389" s="168" t="s">
        <v>128</v>
      </c>
      <c r="AS389" s="168" t="s">
        <v>129</v>
      </c>
    </row>
    <row r="390" spans="32:45" x14ac:dyDescent="0.3">
      <c r="AF390" s="99">
        <v>1452</v>
      </c>
      <c r="AG390">
        <v>3157</v>
      </c>
      <c r="AO390">
        <v>1208</v>
      </c>
      <c r="AQ390" s="168" t="s">
        <v>125</v>
      </c>
      <c r="AR390" s="168" t="s">
        <v>128</v>
      </c>
      <c r="AS390" s="168" t="s">
        <v>129</v>
      </c>
    </row>
    <row r="391" spans="32:45" x14ac:dyDescent="0.3">
      <c r="AF391" s="99">
        <v>1442</v>
      </c>
      <c r="AG391">
        <v>2763</v>
      </c>
      <c r="AO391">
        <v>1187</v>
      </c>
      <c r="AQ391" s="168" t="s">
        <v>125</v>
      </c>
      <c r="AR391" s="168" t="s">
        <v>128</v>
      </c>
      <c r="AS391" s="168" t="s">
        <v>129</v>
      </c>
    </row>
    <row r="392" spans="32:45" x14ac:dyDescent="0.3">
      <c r="AF392" s="99">
        <v>1434</v>
      </c>
      <c r="AG392">
        <v>2703</v>
      </c>
      <c r="AO392">
        <v>1176</v>
      </c>
      <c r="AQ392" s="168" t="s">
        <v>125</v>
      </c>
      <c r="AR392" s="168" t="s">
        <v>128</v>
      </c>
      <c r="AS392" s="168" t="s">
        <v>129</v>
      </c>
    </row>
    <row r="393" spans="32:45" x14ac:dyDescent="0.3">
      <c r="AF393" s="99">
        <v>1431</v>
      </c>
      <c r="AG393">
        <v>2646</v>
      </c>
      <c r="AO393">
        <v>1147</v>
      </c>
      <c r="AQ393" s="168" t="s">
        <v>125</v>
      </c>
      <c r="AR393" s="168" t="s">
        <v>128</v>
      </c>
      <c r="AS393" s="168" t="s">
        <v>129</v>
      </c>
    </row>
    <row r="394" spans="32:45" x14ac:dyDescent="0.3">
      <c r="AF394" s="99">
        <v>1379</v>
      </c>
      <c r="AG394">
        <v>2605</v>
      </c>
      <c r="AO394">
        <v>1104</v>
      </c>
      <c r="AQ394" s="168" t="s">
        <v>125</v>
      </c>
      <c r="AR394" s="168" t="s">
        <v>128</v>
      </c>
      <c r="AS394" s="168" t="s">
        <v>129</v>
      </c>
    </row>
    <row r="395" spans="32:45" x14ac:dyDescent="0.3">
      <c r="AF395" s="99">
        <v>1327</v>
      </c>
      <c r="AG395">
        <v>2598</v>
      </c>
      <c r="AO395">
        <v>1083</v>
      </c>
      <c r="AQ395" s="168" t="s">
        <v>125</v>
      </c>
      <c r="AR395" s="168" t="s">
        <v>128</v>
      </c>
      <c r="AS395" s="168" t="s">
        <v>129</v>
      </c>
    </row>
    <row r="396" spans="32:45" x14ac:dyDescent="0.3">
      <c r="AF396" s="99">
        <v>1312</v>
      </c>
      <c r="AG396">
        <v>2559</v>
      </c>
      <c r="AO396">
        <v>1071</v>
      </c>
      <c r="AQ396" s="168" t="s">
        <v>125</v>
      </c>
      <c r="AR396" s="168" t="s">
        <v>128</v>
      </c>
      <c r="AS396" s="168" t="s">
        <v>129</v>
      </c>
    </row>
    <row r="397" spans="32:45" x14ac:dyDescent="0.3">
      <c r="AF397" s="99">
        <v>1270</v>
      </c>
      <c r="AG397">
        <v>2483</v>
      </c>
      <c r="AO397">
        <v>1070</v>
      </c>
      <c r="AQ397" s="168" t="s">
        <v>125</v>
      </c>
      <c r="AR397" s="168" t="s">
        <v>128</v>
      </c>
      <c r="AS397" s="168" t="s">
        <v>129</v>
      </c>
    </row>
    <row r="398" spans="32:45" x14ac:dyDescent="0.3">
      <c r="AF398" s="99">
        <v>1258</v>
      </c>
      <c r="AG398">
        <v>2475</v>
      </c>
      <c r="AO398">
        <v>1065</v>
      </c>
      <c r="AQ398" s="168" t="s">
        <v>125</v>
      </c>
      <c r="AR398" s="168" t="s">
        <v>128</v>
      </c>
      <c r="AS398" s="168" t="s">
        <v>129</v>
      </c>
    </row>
    <row r="399" spans="32:45" x14ac:dyDescent="0.3">
      <c r="AF399" s="99">
        <v>1191</v>
      </c>
      <c r="AG399">
        <v>2473</v>
      </c>
      <c r="AO399">
        <v>1050</v>
      </c>
      <c r="AQ399" s="168" t="s">
        <v>125</v>
      </c>
      <c r="AR399" s="168" t="s">
        <v>128</v>
      </c>
      <c r="AS399" s="168" t="s">
        <v>129</v>
      </c>
    </row>
    <row r="400" spans="32:45" x14ac:dyDescent="0.3">
      <c r="AF400" s="99">
        <v>1186</v>
      </c>
      <c r="AG400">
        <v>2446</v>
      </c>
      <c r="AO400">
        <v>1001</v>
      </c>
      <c r="AQ400" s="168" t="s">
        <v>125</v>
      </c>
      <c r="AR400" s="168" t="s">
        <v>128</v>
      </c>
      <c r="AS400" s="168" t="s">
        <v>129</v>
      </c>
    </row>
    <row r="401" spans="32:45" x14ac:dyDescent="0.3">
      <c r="AF401" s="99">
        <v>1184</v>
      </c>
      <c r="AG401">
        <v>2437</v>
      </c>
      <c r="AO401">
        <v>997</v>
      </c>
      <c r="AQ401" s="168" t="s">
        <v>125</v>
      </c>
      <c r="AR401" s="168" t="s">
        <v>128</v>
      </c>
      <c r="AS401" s="168" t="s">
        <v>129</v>
      </c>
    </row>
    <row r="402" spans="32:45" x14ac:dyDescent="0.3">
      <c r="AF402" s="99">
        <v>1173</v>
      </c>
      <c r="AG402">
        <v>2417</v>
      </c>
      <c r="AO402">
        <v>990</v>
      </c>
      <c r="AQ402" s="168" t="s">
        <v>125</v>
      </c>
      <c r="AR402" s="168" t="s">
        <v>128</v>
      </c>
      <c r="AS402" s="168" t="s">
        <v>129</v>
      </c>
    </row>
    <row r="403" spans="32:45" x14ac:dyDescent="0.3">
      <c r="AF403" s="99">
        <v>1168</v>
      </c>
      <c r="AG403">
        <v>2364</v>
      </c>
      <c r="AO403">
        <v>988</v>
      </c>
      <c r="AQ403" s="168" t="s">
        <v>125</v>
      </c>
      <c r="AR403" s="168" t="s">
        <v>128</v>
      </c>
      <c r="AS403" s="168" t="s">
        <v>129</v>
      </c>
    </row>
    <row r="404" spans="32:45" x14ac:dyDescent="0.3">
      <c r="AF404" s="99">
        <v>1131</v>
      </c>
      <c r="AG404">
        <v>2340</v>
      </c>
      <c r="AO404">
        <v>922</v>
      </c>
      <c r="AQ404" s="168" t="s">
        <v>125</v>
      </c>
      <c r="AR404" s="168" t="s">
        <v>128</v>
      </c>
      <c r="AS404" s="168" t="s">
        <v>129</v>
      </c>
    </row>
    <row r="405" spans="32:45" x14ac:dyDescent="0.3">
      <c r="AF405" s="99">
        <v>1127</v>
      </c>
      <c r="AG405">
        <v>2291</v>
      </c>
      <c r="AO405">
        <v>911</v>
      </c>
      <c r="AQ405" s="168" t="s">
        <v>125</v>
      </c>
      <c r="AR405" s="168" t="s">
        <v>128</v>
      </c>
      <c r="AS405" s="168" t="s">
        <v>129</v>
      </c>
    </row>
    <row r="406" spans="32:45" x14ac:dyDescent="0.3">
      <c r="AF406" s="99">
        <v>1119</v>
      </c>
      <c r="AG406">
        <v>2277</v>
      </c>
      <c r="AO406">
        <v>875</v>
      </c>
      <c r="AQ406" s="168" t="s">
        <v>125</v>
      </c>
      <c r="AR406" s="168" t="s">
        <v>128</v>
      </c>
      <c r="AS406" s="168" t="s">
        <v>129</v>
      </c>
    </row>
    <row r="407" spans="32:45" x14ac:dyDescent="0.3">
      <c r="AF407" s="99">
        <v>1113</v>
      </c>
      <c r="AG407">
        <v>2277</v>
      </c>
      <c r="AO407">
        <v>847</v>
      </c>
      <c r="AQ407" s="168" t="s">
        <v>125</v>
      </c>
      <c r="AR407" s="168" t="s">
        <v>128</v>
      </c>
      <c r="AS407" s="168" t="s">
        <v>129</v>
      </c>
    </row>
    <row r="408" spans="32:45" x14ac:dyDescent="0.3">
      <c r="AF408" s="99">
        <v>1107</v>
      </c>
      <c r="AG408">
        <v>2273</v>
      </c>
      <c r="AO408">
        <v>839</v>
      </c>
      <c r="AQ408" s="168" t="s">
        <v>125</v>
      </c>
      <c r="AR408" s="168" t="s">
        <v>128</v>
      </c>
      <c r="AS408" s="168" t="s">
        <v>129</v>
      </c>
    </row>
    <row r="409" spans="32:45" x14ac:dyDescent="0.3">
      <c r="AF409" s="99">
        <v>1106</v>
      </c>
      <c r="AG409">
        <v>2273</v>
      </c>
      <c r="AO409">
        <v>836</v>
      </c>
      <c r="AQ409" s="168" t="s">
        <v>125</v>
      </c>
      <c r="AR409" s="168" t="s">
        <v>128</v>
      </c>
      <c r="AS409" s="168" t="s">
        <v>129</v>
      </c>
    </row>
    <row r="410" spans="32:45" x14ac:dyDescent="0.3">
      <c r="AF410" s="99">
        <v>1105</v>
      </c>
      <c r="AG410">
        <v>2213</v>
      </c>
      <c r="AO410">
        <v>821</v>
      </c>
      <c r="AQ410" s="168" t="s">
        <v>125</v>
      </c>
      <c r="AR410" s="168" t="s">
        <v>128</v>
      </c>
      <c r="AS410" s="168" t="s">
        <v>129</v>
      </c>
    </row>
    <row r="411" spans="32:45" x14ac:dyDescent="0.3">
      <c r="AF411" s="99">
        <v>1081</v>
      </c>
      <c r="AG411">
        <v>2146</v>
      </c>
      <c r="AO411">
        <v>795</v>
      </c>
      <c r="AQ411" s="168" t="s">
        <v>125</v>
      </c>
      <c r="AR411" s="168" t="s">
        <v>128</v>
      </c>
      <c r="AS411" s="168" t="s">
        <v>129</v>
      </c>
    </row>
    <row r="412" spans="32:45" x14ac:dyDescent="0.3">
      <c r="AF412" s="99">
        <v>1080</v>
      </c>
      <c r="AG412">
        <v>2135</v>
      </c>
      <c r="AO412">
        <v>755</v>
      </c>
      <c r="AQ412" s="168" t="s">
        <v>125</v>
      </c>
      <c r="AR412" s="168" t="s">
        <v>128</v>
      </c>
      <c r="AS412" s="168" t="s">
        <v>129</v>
      </c>
    </row>
    <row r="413" spans="32:45" x14ac:dyDescent="0.3">
      <c r="AF413" s="99">
        <v>1069</v>
      </c>
      <c r="AG413">
        <v>2123</v>
      </c>
      <c r="AO413">
        <v>648</v>
      </c>
      <c r="AQ413" s="168" t="s">
        <v>125</v>
      </c>
      <c r="AR413" s="168" t="s">
        <v>128</v>
      </c>
      <c r="AS413" s="168" t="s">
        <v>129</v>
      </c>
    </row>
    <row r="414" spans="32:45" x14ac:dyDescent="0.3">
      <c r="AF414" s="99">
        <v>1056</v>
      </c>
      <c r="AG414">
        <v>2105</v>
      </c>
      <c r="AO414">
        <v>594</v>
      </c>
      <c r="AQ414" s="168" t="s">
        <v>125</v>
      </c>
      <c r="AR414" s="168" t="s">
        <v>128</v>
      </c>
      <c r="AS414" s="168" t="s">
        <v>129</v>
      </c>
    </row>
    <row r="415" spans="32:45" x14ac:dyDescent="0.3">
      <c r="AF415" s="99">
        <v>1035</v>
      </c>
      <c r="AG415">
        <v>2102</v>
      </c>
      <c r="AQ415" s="168" t="s">
        <v>125</v>
      </c>
      <c r="AR415" s="168" t="s">
        <v>128</v>
      </c>
      <c r="AS415" s="168" t="s">
        <v>129</v>
      </c>
    </row>
    <row r="416" spans="32:45" x14ac:dyDescent="0.3">
      <c r="AF416" s="99">
        <v>1011</v>
      </c>
      <c r="AG416">
        <v>2085</v>
      </c>
      <c r="AO416" s="165">
        <v>886</v>
      </c>
      <c r="AQ416" s="168" t="s">
        <v>125</v>
      </c>
      <c r="AR416" s="168" t="s">
        <v>126</v>
      </c>
      <c r="AS416" s="168" t="s">
        <v>127</v>
      </c>
    </row>
    <row r="417" spans="32:45" x14ac:dyDescent="0.3">
      <c r="AF417" s="99">
        <v>994</v>
      </c>
      <c r="AG417">
        <v>2076</v>
      </c>
      <c r="AO417" s="165">
        <v>1248</v>
      </c>
      <c r="AQ417" s="168" t="s">
        <v>125</v>
      </c>
      <c r="AR417" s="168" t="s">
        <v>126</v>
      </c>
      <c r="AS417" s="168" t="s">
        <v>127</v>
      </c>
    </row>
    <row r="418" spans="32:45" x14ac:dyDescent="0.3">
      <c r="AF418" s="99">
        <v>974</v>
      </c>
      <c r="AG418">
        <v>2063</v>
      </c>
      <c r="AO418" s="165">
        <v>1163</v>
      </c>
      <c r="AQ418" s="168" t="s">
        <v>125</v>
      </c>
      <c r="AR418" s="168" t="s">
        <v>126</v>
      </c>
      <c r="AS418" s="168" t="s">
        <v>127</v>
      </c>
    </row>
    <row r="419" spans="32:45" x14ac:dyDescent="0.3">
      <c r="AF419" s="99">
        <v>968</v>
      </c>
      <c r="AG419">
        <v>2033</v>
      </c>
      <c r="AO419" s="165">
        <v>918</v>
      </c>
      <c r="AQ419" s="168" t="s">
        <v>125</v>
      </c>
      <c r="AR419" s="168" t="s">
        <v>126</v>
      </c>
      <c r="AS419" s="168" t="s">
        <v>127</v>
      </c>
    </row>
    <row r="420" spans="32:45" x14ac:dyDescent="0.3">
      <c r="AF420" s="99">
        <v>963</v>
      </c>
      <c r="AG420">
        <v>1992</v>
      </c>
      <c r="AO420" s="165">
        <v>692</v>
      </c>
      <c r="AQ420" s="168" t="s">
        <v>125</v>
      </c>
      <c r="AR420" s="168" t="s">
        <v>126</v>
      </c>
      <c r="AS420" s="168" t="s">
        <v>127</v>
      </c>
    </row>
    <row r="421" spans="32:45" x14ac:dyDescent="0.3">
      <c r="AF421" s="99">
        <v>948</v>
      </c>
      <c r="AG421">
        <v>1955</v>
      </c>
      <c r="AO421" s="165">
        <v>941</v>
      </c>
      <c r="AQ421" s="168" t="s">
        <v>125</v>
      </c>
      <c r="AR421" s="168" t="s">
        <v>126</v>
      </c>
      <c r="AS421" s="168" t="s">
        <v>127</v>
      </c>
    </row>
    <row r="422" spans="32:45" x14ac:dyDescent="0.3">
      <c r="AF422" s="99">
        <v>882</v>
      </c>
      <c r="AG422">
        <v>1834</v>
      </c>
      <c r="AO422" s="165">
        <v>1039</v>
      </c>
      <c r="AQ422" s="168" t="s">
        <v>125</v>
      </c>
      <c r="AR422" s="168" t="s">
        <v>126</v>
      </c>
      <c r="AS422" s="168" t="s">
        <v>127</v>
      </c>
    </row>
    <row r="423" spans="32:45" x14ac:dyDescent="0.3">
      <c r="AF423" s="99">
        <v>865</v>
      </c>
      <c r="AG423">
        <v>1793</v>
      </c>
      <c r="AO423" s="165">
        <v>1636</v>
      </c>
      <c r="AQ423" s="168" t="s">
        <v>125</v>
      </c>
      <c r="AR423" s="168" t="s">
        <v>126</v>
      </c>
      <c r="AS423" s="168" t="s">
        <v>127</v>
      </c>
    </row>
    <row r="424" spans="32:45" x14ac:dyDescent="0.3">
      <c r="AF424" s="99">
        <v>843</v>
      </c>
      <c r="AG424">
        <v>1781</v>
      </c>
      <c r="AO424" s="165">
        <v>1578</v>
      </c>
      <c r="AQ424" s="168" t="s">
        <v>125</v>
      </c>
      <c r="AR424" s="168" t="s">
        <v>126</v>
      </c>
      <c r="AS424" s="168" t="s">
        <v>127</v>
      </c>
    </row>
    <row r="425" spans="32:45" x14ac:dyDescent="0.3">
      <c r="AF425" s="99">
        <v>791</v>
      </c>
      <c r="AG425">
        <v>1738</v>
      </c>
      <c r="AO425" s="165">
        <v>1553</v>
      </c>
      <c r="AQ425" s="168" t="s">
        <v>125</v>
      </c>
      <c r="AR425" s="168" t="s">
        <v>126</v>
      </c>
      <c r="AS425" s="168" t="s">
        <v>127</v>
      </c>
    </row>
    <row r="426" spans="32:45" x14ac:dyDescent="0.3">
      <c r="AF426" s="99">
        <v>787</v>
      </c>
      <c r="AG426">
        <v>1523</v>
      </c>
      <c r="AO426" s="165">
        <v>1520</v>
      </c>
      <c r="AQ426" s="168" t="s">
        <v>125</v>
      </c>
      <c r="AR426" s="168" t="s">
        <v>126</v>
      </c>
      <c r="AS426" s="168" t="s">
        <v>127</v>
      </c>
    </row>
    <row r="427" spans="32:45" x14ac:dyDescent="0.3">
      <c r="AF427" s="99">
        <v>778</v>
      </c>
      <c r="AG427">
        <v>1304</v>
      </c>
      <c r="AO427" s="165">
        <v>1501</v>
      </c>
      <c r="AQ427" s="168" t="s">
        <v>125</v>
      </c>
      <c r="AR427" s="168" t="s">
        <v>126</v>
      </c>
      <c r="AS427" s="168" t="s">
        <v>127</v>
      </c>
    </row>
    <row r="428" spans="32:45" x14ac:dyDescent="0.3">
      <c r="AF428" s="99">
        <v>772</v>
      </c>
      <c r="AG428">
        <v>1282</v>
      </c>
      <c r="AO428" s="165">
        <v>1463</v>
      </c>
      <c r="AQ428" s="168" t="s">
        <v>125</v>
      </c>
      <c r="AR428" s="168" t="s">
        <v>126</v>
      </c>
      <c r="AS428" s="168" t="s">
        <v>127</v>
      </c>
    </row>
    <row r="429" spans="32:45" x14ac:dyDescent="0.3">
      <c r="AF429" s="99">
        <v>747</v>
      </c>
      <c r="AG429">
        <v>1266</v>
      </c>
      <c r="AO429" s="165">
        <v>1426</v>
      </c>
      <c r="AQ429" s="168" t="s">
        <v>125</v>
      </c>
      <c r="AR429" s="168" t="s">
        <v>126</v>
      </c>
      <c r="AS429" s="168" t="s">
        <v>127</v>
      </c>
    </row>
    <row r="430" spans="32:45" x14ac:dyDescent="0.3">
      <c r="AF430" s="99">
        <v>744</v>
      </c>
      <c r="AG430">
        <v>1223</v>
      </c>
      <c r="AO430" s="165">
        <v>1424</v>
      </c>
      <c r="AQ430" s="168" t="s">
        <v>125</v>
      </c>
      <c r="AR430" s="168" t="s">
        <v>126</v>
      </c>
      <c r="AS430" s="168" t="s">
        <v>127</v>
      </c>
    </row>
    <row r="431" spans="32:45" x14ac:dyDescent="0.3">
      <c r="AF431" s="99">
        <v>730</v>
      </c>
      <c r="AG431">
        <v>1104</v>
      </c>
      <c r="AO431" s="165">
        <v>1413</v>
      </c>
      <c r="AQ431" s="168" t="s">
        <v>125</v>
      </c>
      <c r="AR431" s="168" t="s">
        <v>126</v>
      </c>
      <c r="AS431" s="168" t="s">
        <v>127</v>
      </c>
    </row>
    <row r="432" spans="32:45" x14ac:dyDescent="0.3">
      <c r="AF432" s="99">
        <v>708</v>
      </c>
      <c r="AG432">
        <v>1070</v>
      </c>
      <c r="AO432" s="165">
        <v>1398</v>
      </c>
      <c r="AQ432" s="168" t="s">
        <v>125</v>
      </c>
      <c r="AR432" s="168" t="s">
        <v>126</v>
      </c>
      <c r="AS432" s="168" t="s">
        <v>127</v>
      </c>
    </row>
    <row r="433" spans="32:45" x14ac:dyDescent="0.3">
      <c r="AF433" s="99">
        <v>610</v>
      </c>
      <c r="AG433">
        <v>1061</v>
      </c>
      <c r="AO433" s="165">
        <v>1265</v>
      </c>
      <c r="AQ433" s="168" t="s">
        <v>125</v>
      </c>
      <c r="AR433" s="168" t="s">
        <v>126</v>
      </c>
      <c r="AS433" s="168" t="s">
        <v>127</v>
      </c>
    </row>
    <row r="434" spans="32:45" x14ac:dyDescent="0.3">
      <c r="AF434" s="99">
        <v>602</v>
      </c>
      <c r="AG434">
        <v>788</v>
      </c>
      <c r="AO434" s="165">
        <v>1198</v>
      </c>
      <c r="AQ434" s="168" t="s">
        <v>125</v>
      </c>
      <c r="AR434" s="168" t="s">
        <v>126</v>
      </c>
      <c r="AS434" s="168" t="s">
        <v>127</v>
      </c>
    </row>
    <row r="435" spans="32:45" x14ac:dyDescent="0.3">
      <c r="AF435">
        <v>3539</v>
      </c>
      <c r="AG435">
        <v>698</v>
      </c>
      <c r="AO435" s="165">
        <v>1197</v>
      </c>
      <c r="AQ435" s="168" t="s">
        <v>125</v>
      </c>
      <c r="AR435" s="168" t="s">
        <v>126</v>
      </c>
      <c r="AS435" s="168" t="s">
        <v>127</v>
      </c>
    </row>
    <row r="436" spans="32:45" x14ac:dyDescent="0.3">
      <c r="AF436">
        <v>2418</v>
      </c>
      <c r="AG436">
        <v>696</v>
      </c>
      <c r="AO436" s="165">
        <v>1184</v>
      </c>
      <c r="AQ436" s="168" t="s">
        <v>125</v>
      </c>
      <c r="AR436" s="168" t="s">
        <v>126</v>
      </c>
      <c r="AS436" s="168" t="s">
        <v>127</v>
      </c>
    </row>
    <row r="437" spans="32:45" x14ac:dyDescent="0.3">
      <c r="AF437">
        <v>2271</v>
      </c>
      <c r="AG437">
        <v>688</v>
      </c>
      <c r="AO437" s="165">
        <v>1148</v>
      </c>
      <c r="AQ437" s="168" t="s">
        <v>125</v>
      </c>
      <c r="AR437" s="168" t="s">
        <v>126</v>
      </c>
      <c r="AS437" s="168" t="s">
        <v>127</v>
      </c>
    </row>
    <row r="438" spans="32:45" x14ac:dyDescent="0.3">
      <c r="AF438">
        <v>2216</v>
      </c>
      <c r="AG438">
        <v>660</v>
      </c>
      <c r="AO438" s="165">
        <v>1081</v>
      </c>
      <c r="AQ438" s="168" t="s">
        <v>125</v>
      </c>
      <c r="AR438" s="168" t="s">
        <v>126</v>
      </c>
      <c r="AS438" s="168" t="s">
        <v>127</v>
      </c>
    </row>
    <row r="439" spans="32:45" x14ac:dyDescent="0.3">
      <c r="AF439">
        <v>1945</v>
      </c>
      <c r="AG439" s="99">
        <v>1454</v>
      </c>
      <c r="AO439" s="165">
        <v>1015</v>
      </c>
      <c r="AQ439" s="168" t="s">
        <v>125</v>
      </c>
      <c r="AR439" s="168" t="s">
        <v>126</v>
      </c>
      <c r="AS439" s="168" t="s">
        <v>127</v>
      </c>
    </row>
    <row r="440" spans="32:45" x14ac:dyDescent="0.3">
      <c r="AF440">
        <v>1941</v>
      </c>
      <c r="AG440" s="99">
        <v>1676</v>
      </c>
      <c r="AO440" s="165">
        <v>967</v>
      </c>
      <c r="AQ440" s="168" t="s">
        <v>125</v>
      </c>
      <c r="AR440" s="168" t="s">
        <v>126</v>
      </c>
      <c r="AS440" s="168" t="s">
        <v>127</v>
      </c>
    </row>
    <row r="441" spans="32:45" x14ac:dyDescent="0.3">
      <c r="AF441">
        <v>1919</v>
      </c>
      <c r="AG441" s="99">
        <v>1650</v>
      </c>
      <c r="AO441" s="165">
        <v>685</v>
      </c>
      <c r="AQ441" s="168" t="s">
        <v>125</v>
      </c>
      <c r="AR441" s="168" t="s">
        <v>126</v>
      </c>
      <c r="AS441" s="168" t="s">
        <v>127</v>
      </c>
    </row>
    <row r="442" spans="32:45" x14ac:dyDescent="0.3">
      <c r="AF442">
        <v>1894</v>
      </c>
      <c r="AG442" s="99">
        <v>1590</v>
      </c>
      <c r="AO442" s="165">
        <v>607</v>
      </c>
      <c r="AQ442" s="168" t="s">
        <v>125</v>
      </c>
      <c r="AR442" s="168" t="s">
        <v>126</v>
      </c>
      <c r="AS442" s="168" t="s">
        <v>127</v>
      </c>
    </row>
    <row r="443" spans="32:45" x14ac:dyDescent="0.3">
      <c r="AF443">
        <v>1875</v>
      </c>
      <c r="AG443" s="99">
        <v>1278</v>
      </c>
      <c r="AO443" s="165">
        <v>586</v>
      </c>
      <c r="AQ443" s="168" t="s">
        <v>125</v>
      </c>
      <c r="AR443" s="168" t="s">
        <v>126</v>
      </c>
      <c r="AS443" s="168" t="s">
        <v>127</v>
      </c>
    </row>
    <row r="444" spans="32:45" x14ac:dyDescent="0.3">
      <c r="AF444">
        <v>1845</v>
      </c>
      <c r="AG444" s="99">
        <v>907</v>
      </c>
      <c r="AO444" s="165">
        <v>560</v>
      </c>
      <c r="AQ444" s="168" t="s">
        <v>125</v>
      </c>
      <c r="AR444" s="168" t="s">
        <v>126</v>
      </c>
      <c r="AS444" s="168" t="s">
        <v>127</v>
      </c>
    </row>
    <row r="445" spans="32:45" x14ac:dyDescent="0.3">
      <c r="AF445">
        <v>1822</v>
      </c>
      <c r="AG445" s="99">
        <v>991</v>
      </c>
      <c r="AO445" s="165">
        <v>531</v>
      </c>
      <c r="AQ445" s="168" t="s">
        <v>125</v>
      </c>
      <c r="AR445" s="168" t="s">
        <v>126</v>
      </c>
      <c r="AS445" s="168" t="s">
        <v>127</v>
      </c>
    </row>
    <row r="446" spans="32:45" x14ac:dyDescent="0.3">
      <c r="AF446">
        <v>1799</v>
      </c>
      <c r="AG446">
        <v>580</v>
      </c>
      <c r="AO446" s="109"/>
      <c r="AQ446" s="168" t="s">
        <v>125</v>
      </c>
      <c r="AR446" s="168" t="s">
        <v>126</v>
      </c>
      <c r="AS446" s="168" t="s">
        <v>127</v>
      </c>
    </row>
    <row r="447" spans="32:45" x14ac:dyDescent="0.3">
      <c r="AF447">
        <v>1797</v>
      </c>
      <c r="AG447">
        <v>1477</v>
      </c>
      <c r="AO447" s="109"/>
      <c r="AQ447" s="168" t="s">
        <v>125</v>
      </c>
      <c r="AR447" s="168" t="s">
        <v>126</v>
      </c>
      <c r="AS447" s="168" t="s">
        <v>127</v>
      </c>
    </row>
    <row r="448" spans="32:45" x14ac:dyDescent="0.3">
      <c r="AF448">
        <v>1704</v>
      </c>
      <c r="AG448">
        <v>2098</v>
      </c>
      <c r="AO448" s="111"/>
      <c r="AQ448" s="168" t="s">
        <v>125</v>
      </c>
      <c r="AR448" s="168" t="s">
        <v>126</v>
      </c>
      <c r="AS448" s="168" t="s">
        <v>127</v>
      </c>
    </row>
    <row r="449" spans="32:45" x14ac:dyDescent="0.3">
      <c r="AF449">
        <v>1661</v>
      </c>
      <c r="AG449">
        <v>1625</v>
      </c>
      <c r="AO449" s="110"/>
      <c r="AQ449" s="168" t="s">
        <v>125</v>
      </c>
      <c r="AR449" s="168" t="s">
        <v>126</v>
      </c>
      <c r="AS449" s="168" t="s">
        <v>127</v>
      </c>
    </row>
    <row r="450" spans="32:45" x14ac:dyDescent="0.3">
      <c r="AF450">
        <v>1643</v>
      </c>
      <c r="AG450">
        <v>1590</v>
      </c>
      <c r="AO450" s="110"/>
      <c r="AQ450" s="168" t="s">
        <v>125</v>
      </c>
      <c r="AR450" s="168" t="s">
        <v>126</v>
      </c>
      <c r="AS450" s="168" t="s">
        <v>127</v>
      </c>
    </row>
    <row r="451" spans="32:45" x14ac:dyDescent="0.3">
      <c r="AF451">
        <v>1614</v>
      </c>
      <c r="AG451">
        <v>1377</v>
      </c>
      <c r="AO451" s="110"/>
      <c r="AQ451" s="168" t="s">
        <v>125</v>
      </c>
      <c r="AR451" s="168" t="s">
        <v>126</v>
      </c>
      <c r="AS451" s="168" t="s">
        <v>127</v>
      </c>
    </row>
    <row r="452" spans="32:45" x14ac:dyDescent="0.3">
      <c r="AF452">
        <v>1613</v>
      </c>
      <c r="AG452">
        <v>655</v>
      </c>
      <c r="AO452" s="110"/>
      <c r="AQ452" s="168" t="s">
        <v>125</v>
      </c>
      <c r="AR452" s="168" t="s">
        <v>126</v>
      </c>
      <c r="AS452" s="168" t="s">
        <v>127</v>
      </c>
    </row>
    <row r="453" spans="32:45" x14ac:dyDescent="0.3">
      <c r="AF453">
        <v>1561</v>
      </c>
      <c r="AG453">
        <v>1712</v>
      </c>
      <c r="AO453" s="110"/>
      <c r="AQ453" s="168" t="s">
        <v>125</v>
      </c>
      <c r="AR453" s="168" t="s">
        <v>126</v>
      </c>
      <c r="AS453" s="168" t="s">
        <v>127</v>
      </c>
    </row>
    <row r="454" spans="32:45" x14ac:dyDescent="0.3">
      <c r="AF454">
        <v>1483</v>
      </c>
      <c r="AG454">
        <v>1560</v>
      </c>
      <c r="AO454" s="112"/>
      <c r="AQ454" s="168" t="s">
        <v>125</v>
      </c>
      <c r="AR454" s="168" t="s">
        <v>126</v>
      </c>
      <c r="AS454" s="168" t="s">
        <v>127</v>
      </c>
    </row>
    <row r="455" spans="32:45" x14ac:dyDescent="0.3">
      <c r="AF455">
        <v>1441</v>
      </c>
      <c r="AG455">
        <v>1349</v>
      </c>
      <c r="AO455" s="110"/>
      <c r="AQ455" s="168" t="s">
        <v>125</v>
      </c>
      <c r="AR455" s="168" t="s">
        <v>126</v>
      </c>
      <c r="AS455" s="168" t="s">
        <v>127</v>
      </c>
    </row>
    <row r="456" spans="32:45" x14ac:dyDescent="0.3">
      <c r="AF456">
        <v>1431</v>
      </c>
      <c r="AG456" s="98">
        <v>1523</v>
      </c>
      <c r="AO456" s="110"/>
      <c r="AQ456" s="168" t="s">
        <v>125</v>
      </c>
      <c r="AR456" s="168" t="s">
        <v>126</v>
      </c>
      <c r="AS456" s="168" t="s">
        <v>127</v>
      </c>
    </row>
    <row r="457" spans="32:45" x14ac:dyDescent="0.3">
      <c r="AF457">
        <v>1428</v>
      </c>
      <c r="AG457" s="98">
        <v>1812</v>
      </c>
      <c r="AO457" s="110"/>
      <c r="AQ457" s="168" t="s">
        <v>125</v>
      </c>
      <c r="AR457" s="168" t="s">
        <v>126</v>
      </c>
      <c r="AS457" s="168" t="s">
        <v>127</v>
      </c>
    </row>
    <row r="458" spans="32:45" x14ac:dyDescent="0.3">
      <c r="AF458">
        <v>1425</v>
      </c>
      <c r="AG458" s="98">
        <v>1386</v>
      </c>
      <c r="AO458" s="110"/>
      <c r="AQ458" s="168" t="s">
        <v>125</v>
      </c>
      <c r="AR458" s="168" t="s">
        <v>126</v>
      </c>
      <c r="AS458" s="168" t="s">
        <v>127</v>
      </c>
    </row>
    <row r="459" spans="32:45" x14ac:dyDescent="0.3">
      <c r="AF459">
        <v>1413</v>
      </c>
      <c r="AG459" s="98">
        <v>1800</v>
      </c>
      <c r="AO459" s="110"/>
      <c r="AQ459" s="168" t="s">
        <v>125</v>
      </c>
      <c r="AR459" s="168" t="s">
        <v>126</v>
      </c>
      <c r="AS459" s="168" t="s">
        <v>127</v>
      </c>
    </row>
    <row r="460" spans="32:45" x14ac:dyDescent="0.3">
      <c r="AF460">
        <v>1403</v>
      </c>
      <c r="AG460" s="98">
        <v>1541</v>
      </c>
      <c r="AO460" s="110"/>
      <c r="AQ460" s="168" t="s">
        <v>125</v>
      </c>
      <c r="AR460" s="168" t="s">
        <v>126</v>
      </c>
      <c r="AS460" s="168" t="s">
        <v>127</v>
      </c>
    </row>
    <row r="461" spans="32:45" x14ac:dyDescent="0.3">
      <c r="AF461">
        <v>1402</v>
      </c>
      <c r="AG461" s="98">
        <v>1454</v>
      </c>
      <c r="AO461" s="110"/>
      <c r="AQ461" s="168" t="s">
        <v>125</v>
      </c>
      <c r="AR461" s="168" t="s">
        <v>126</v>
      </c>
      <c r="AS461" s="168" t="s">
        <v>127</v>
      </c>
    </row>
    <row r="462" spans="32:45" x14ac:dyDescent="0.3">
      <c r="AF462">
        <v>1362</v>
      </c>
      <c r="AG462" s="98">
        <v>1973</v>
      </c>
      <c r="AO462" s="110"/>
      <c r="AQ462" s="168" t="s">
        <v>125</v>
      </c>
      <c r="AR462" s="168" t="s">
        <v>126</v>
      </c>
      <c r="AS462" s="168" t="s">
        <v>127</v>
      </c>
    </row>
    <row r="463" spans="32:45" x14ac:dyDescent="0.3">
      <c r="AF463">
        <v>1350</v>
      </c>
      <c r="AG463" s="98">
        <v>1145</v>
      </c>
      <c r="AO463" s="110"/>
      <c r="AQ463" s="168" t="s">
        <v>125</v>
      </c>
      <c r="AR463" s="168" t="s">
        <v>126</v>
      </c>
      <c r="AS463" s="168" t="s">
        <v>127</v>
      </c>
    </row>
    <row r="464" spans="32:45" x14ac:dyDescent="0.3">
      <c r="AF464">
        <v>1342</v>
      </c>
      <c r="AG464" s="98">
        <v>1306</v>
      </c>
      <c r="AQ464" s="168" t="s">
        <v>125</v>
      </c>
      <c r="AR464" s="168" t="s">
        <v>126</v>
      </c>
      <c r="AS464" s="168" t="s">
        <v>127</v>
      </c>
    </row>
    <row r="465" spans="32:45" x14ac:dyDescent="0.3">
      <c r="AF465">
        <v>1315</v>
      </c>
      <c r="AG465" s="99">
        <v>1825</v>
      </c>
      <c r="AQ465" s="168" t="s">
        <v>125</v>
      </c>
      <c r="AR465" s="168" t="s">
        <v>126</v>
      </c>
      <c r="AS465" s="168" t="s">
        <v>127</v>
      </c>
    </row>
    <row r="466" spans="32:45" x14ac:dyDescent="0.3">
      <c r="AF466">
        <v>1289</v>
      </c>
      <c r="AG466" s="99">
        <v>1396</v>
      </c>
      <c r="AQ466" s="168" t="s">
        <v>125</v>
      </c>
      <c r="AR466" s="168" t="s">
        <v>126</v>
      </c>
      <c r="AS466" s="168" t="s">
        <v>127</v>
      </c>
    </row>
    <row r="467" spans="32:45" x14ac:dyDescent="0.3">
      <c r="AF467">
        <v>1280</v>
      </c>
      <c r="AG467" s="99">
        <v>1173</v>
      </c>
      <c r="AQ467" s="168" t="s">
        <v>125</v>
      </c>
      <c r="AR467" s="168" t="s">
        <v>126</v>
      </c>
      <c r="AS467" s="168" t="s">
        <v>127</v>
      </c>
    </row>
    <row r="468" spans="32:45" x14ac:dyDescent="0.3">
      <c r="AF468">
        <v>1268</v>
      </c>
      <c r="AG468" s="99">
        <v>1830</v>
      </c>
      <c r="AQ468" s="168" t="s">
        <v>125</v>
      </c>
      <c r="AR468" s="168" t="s">
        <v>126</v>
      </c>
      <c r="AS468" s="168" t="s">
        <v>127</v>
      </c>
    </row>
    <row r="469" spans="32:45" x14ac:dyDescent="0.3">
      <c r="AF469">
        <v>1260</v>
      </c>
      <c r="AG469" s="99">
        <v>1664</v>
      </c>
      <c r="AQ469" s="168" t="s">
        <v>125</v>
      </c>
      <c r="AR469" s="168" t="s">
        <v>126</v>
      </c>
      <c r="AS469" s="168" t="s">
        <v>127</v>
      </c>
    </row>
    <row r="470" spans="32:45" x14ac:dyDescent="0.3">
      <c r="AF470">
        <v>1251</v>
      </c>
      <c r="AG470" s="99">
        <v>1795</v>
      </c>
      <c r="AQ470" s="168" t="s">
        <v>125</v>
      </c>
      <c r="AR470" s="168" t="s">
        <v>126</v>
      </c>
      <c r="AS470" s="168" t="s">
        <v>127</v>
      </c>
    </row>
    <row r="471" spans="32:45" x14ac:dyDescent="0.3">
      <c r="AF471">
        <v>1228</v>
      </c>
      <c r="AG471" s="99">
        <v>1070</v>
      </c>
      <c r="AQ471" s="168" t="s">
        <v>125</v>
      </c>
      <c r="AR471" s="168" t="s">
        <v>126</v>
      </c>
      <c r="AS471" s="168" t="s">
        <v>127</v>
      </c>
    </row>
    <row r="472" spans="32:45" x14ac:dyDescent="0.3">
      <c r="AF472">
        <v>1224</v>
      </c>
      <c r="AG472" s="99">
        <v>1467</v>
      </c>
      <c r="AQ472" s="168" t="s">
        <v>125</v>
      </c>
      <c r="AR472" s="168" t="s">
        <v>126</v>
      </c>
      <c r="AS472" s="168" t="s">
        <v>127</v>
      </c>
    </row>
    <row r="473" spans="32:45" x14ac:dyDescent="0.3">
      <c r="AF473">
        <v>1202</v>
      </c>
      <c r="AG473" s="99">
        <v>1788</v>
      </c>
      <c r="AQ473" s="168" t="s">
        <v>125</v>
      </c>
      <c r="AR473" s="168" t="s">
        <v>126</v>
      </c>
      <c r="AS473" s="168" t="s">
        <v>127</v>
      </c>
    </row>
    <row r="474" spans="32:45" x14ac:dyDescent="0.3">
      <c r="AF474">
        <v>1193</v>
      </c>
      <c r="AG474" s="114">
        <v>1698</v>
      </c>
      <c r="AQ474" s="168" t="s">
        <v>125</v>
      </c>
      <c r="AR474" s="168" t="s">
        <v>126</v>
      </c>
      <c r="AS474" s="168" t="s">
        <v>127</v>
      </c>
    </row>
    <row r="475" spans="32:45" x14ac:dyDescent="0.3">
      <c r="AF475">
        <v>1188</v>
      </c>
      <c r="AG475" s="114">
        <v>1530</v>
      </c>
      <c r="AQ475" s="168" t="s">
        <v>125</v>
      </c>
      <c r="AR475" s="168" t="s">
        <v>126</v>
      </c>
      <c r="AS475" s="168" t="s">
        <v>127</v>
      </c>
    </row>
    <row r="476" spans="32:45" x14ac:dyDescent="0.3">
      <c r="AF476">
        <v>1182</v>
      </c>
      <c r="AG476" s="99">
        <v>2282</v>
      </c>
      <c r="AQ476" s="168" t="s">
        <v>125</v>
      </c>
      <c r="AR476" s="168" t="s">
        <v>126</v>
      </c>
      <c r="AS476" s="168" t="s">
        <v>127</v>
      </c>
    </row>
    <row r="477" spans="32:45" x14ac:dyDescent="0.3">
      <c r="AF477">
        <v>1166</v>
      </c>
      <c r="AG477" s="99">
        <v>1531</v>
      </c>
      <c r="AQ477" s="168" t="s">
        <v>125</v>
      </c>
      <c r="AR477" s="168" t="s">
        <v>126</v>
      </c>
      <c r="AS477" s="168" t="s">
        <v>127</v>
      </c>
    </row>
    <row r="478" spans="32:45" x14ac:dyDescent="0.3">
      <c r="AF478">
        <v>1164</v>
      </c>
      <c r="AG478" s="99">
        <v>2217</v>
      </c>
      <c r="AQ478" s="168" t="s">
        <v>125</v>
      </c>
      <c r="AR478" s="168" t="s">
        <v>126</v>
      </c>
      <c r="AS478" s="168" t="s">
        <v>127</v>
      </c>
    </row>
    <row r="479" spans="32:45" x14ac:dyDescent="0.3">
      <c r="AF479">
        <v>1160</v>
      </c>
      <c r="AG479" s="99">
        <v>1600</v>
      </c>
      <c r="AQ479" s="168" t="s">
        <v>125</v>
      </c>
      <c r="AR479" s="168" t="s">
        <v>126</v>
      </c>
      <c r="AS479" s="168" t="s">
        <v>127</v>
      </c>
    </row>
    <row r="480" spans="32:45" x14ac:dyDescent="0.3">
      <c r="AF480">
        <v>1142</v>
      </c>
      <c r="AG480" s="99">
        <v>1611</v>
      </c>
      <c r="AQ480" s="168" t="s">
        <v>125</v>
      </c>
      <c r="AR480" s="168" t="s">
        <v>126</v>
      </c>
      <c r="AS480" s="168" t="s">
        <v>127</v>
      </c>
    </row>
    <row r="481" spans="32:45" x14ac:dyDescent="0.3">
      <c r="AF481">
        <v>1138</v>
      </c>
      <c r="AG481" s="114">
        <v>1999</v>
      </c>
      <c r="AQ481" s="168" t="s">
        <v>125</v>
      </c>
      <c r="AR481" s="168" t="s">
        <v>126</v>
      </c>
      <c r="AS481" s="168" t="s">
        <v>127</v>
      </c>
    </row>
    <row r="482" spans="32:45" x14ac:dyDescent="0.3">
      <c r="AF482">
        <v>1133</v>
      </c>
      <c r="AG482" s="99">
        <v>1421</v>
      </c>
      <c r="AQ482" s="168" t="s">
        <v>125</v>
      </c>
      <c r="AR482" s="168" t="s">
        <v>126</v>
      </c>
      <c r="AS482" s="168" t="s">
        <v>127</v>
      </c>
    </row>
    <row r="483" spans="32:45" x14ac:dyDescent="0.3">
      <c r="AF483">
        <v>1129</v>
      </c>
      <c r="AG483" s="99">
        <v>1658</v>
      </c>
      <c r="AQ483" s="168" t="s">
        <v>125</v>
      </c>
      <c r="AR483" s="168" t="s">
        <v>126</v>
      </c>
      <c r="AS483" s="168" t="s">
        <v>127</v>
      </c>
    </row>
    <row r="484" spans="32:45" x14ac:dyDescent="0.3">
      <c r="AF484">
        <v>1123</v>
      </c>
      <c r="AG484" s="99">
        <v>875</v>
      </c>
      <c r="AQ484" s="168" t="s">
        <v>125</v>
      </c>
      <c r="AR484" s="168" t="s">
        <v>126</v>
      </c>
      <c r="AS484" s="168" t="s">
        <v>127</v>
      </c>
    </row>
    <row r="485" spans="32:45" x14ac:dyDescent="0.3">
      <c r="AF485">
        <v>1122</v>
      </c>
      <c r="AG485">
        <v>2423</v>
      </c>
      <c r="AQ485" s="168" t="s">
        <v>125</v>
      </c>
      <c r="AR485" s="168" t="s">
        <v>126</v>
      </c>
      <c r="AS485" s="168" t="s">
        <v>127</v>
      </c>
    </row>
    <row r="486" spans="32:45" x14ac:dyDescent="0.3">
      <c r="AF486">
        <v>1120</v>
      </c>
      <c r="AG486">
        <v>2044</v>
      </c>
      <c r="AQ486" s="168" t="s">
        <v>125</v>
      </c>
      <c r="AR486" s="168" t="s">
        <v>126</v>
      </c>
      <c r="AS486" s="168" t="s">
        <v>127</v>
      </c>
    </row>
    <row r="487" spans="32:45" x14ac:dyDescent="0.3">
      <c r="AF487">
        <v>1114</v>
      </c>
      <c r="AG487" s="25">
        <v>1834</v>
      </c>
      <c r="AO487" s="109"/>
      <c r="AQ487" s="168" t="s">
        <v>125</v>
      </c>
      <c r="AR487" s="168" t="s">
        <v>126</v>
      </c>
      <c r="AS487" s="168" t="s">
        <v>127</v>
      </c>
    </row>
    <row r="488" spans="32:45" x14ac:dyDescent="0.3">
      <c r="AF488">
        <v>1104</v>
      </c>
      <c r="AG488">
        <v>2441</v>
      </c>
      <c r="AO488" s="109"/>
      <c r="AQ488" s="168" t="s">
        <v>125</v>
      </c>
      <c r="AR488" s="168" t="s">
        <v>126</v>
      </c>
      <c r="AS488" s="168" t="s">
        <v>127</v>
      </c>
    </row>
    <row r="489" spans="32:45" x14ac:dyDescent="0.3">
      <c r="AF489">
        <v>1094</v>
      </c>
      <c r="AG489">
        <v>1870</v>
      </c>
      <c r="AO489" s="109"/>
      <c r="AQ489" s="168" t="s">
        <v>125</v>
      </c>
      <c r="AR489" s="168" t="s">
        <v>126</v>
      </c>
      <c r="AS489" s="168" t="s">
        <v>127</v>
      </c>
    </row>
    <row r="490" spans="32:45" x14ac:dyDescent="0.3">
      <c r="AF490">
        <v>1073</v>
      </c>
      <c r="AG490">
        <v>1996</v>
      </c>
      <c r="AO490" s="109"/>
      <c r="AQ490" s="168" t="s">
        <v>125</v>
      </c>
      <c r="AR490" s="168" t="s">
        <v>126</v>
      </c>
      <c r="AS490" s="168" t="s">
        <v>127</v>
      </c>
    </row>
    <row r="491" spans="32:45" x14ac:dyDescent="0.3">
      <c r="AF491">
        <v>1034</v>
      </c>
      <c r="AG491">
        <v>1485</v>
      </c>
      <c r="AO491" s="109"/>
      <c r="AQ491" s="168" t="s">
        <v>125</v>
      </c>
      <c r="AR491" s="168" t="s">
        <v>126</v>
      </c>
      <c r="AS491" s="168" t="s">
        <v>127</v>
      </c>
    </row>
    <row r="492" spans="32:45" x14ac:dyDescent="0.3">
      <c r="AF492">
        <v>1015</v>
      </c>
      <c r="AG492">
        <v>2233</v>
      </c>
      <c r="AO492" s="109"/>
      <c r="AQ492" s="168" t="s">
        <v>125</v>
      </c>
      <c r="AR492" s="168" t="s">
        <v>126</v>
      </c>
      <c r="AS492" s="168" t="s">
        <v>127</v>
      </c>
    </row>
    <row r="493" spans="32:45" x14ac:dyDescent="0.3">
      <c r="AF493">
        <v>1010</v>
      </c>
      <c r="AG493">
        <v>1423</v>
      </c>
      <c r="AO493" s="109"/>
      <c r="AQ493" s="168" t="s">
        <v>125</v>
      </c>
      <c r="AR493" s="168" t="s">
        <v>126</v>
      </c>
      <c r="AS493" s="168" t="s">
        <v>127</v>
      </c>
    </row>
    <row r="494" spans="32:45" x14ac:dyDescent="0.3">
      <c r="AF494">
        <v>991</v>
      </c>
      <c r="AG494">
        <v>786</v>
      </c>
      <c r="AO494" s="109"/>
      <c r="AQ494" s="168" t="s">
        <v>125</v>
      </c>
      <c r="AR494" s="168" t="s">
        <v>126</v>
      </c>
      <c r="AS494" s="168" t="s">
        <v>127</v>
      </c>
    </row>
    <row r="495" spans="32:45" x14ac:dyDescent="0.3">
      <c r="AF495">
        <v>980</v>
      </c>
      <c r="AG495">
        <v>1478</v>
      </c>
      <c r="AO495" s="109"/>
      <c r="AQ495" s="168" t="s">
        <v>125</v>
      </c>
      <c r="AR495" s="168" t="s">
        <v>126</v>
      </c>
      <c r="AS495" s="168" t="s">
        <v>127</v>
      </c>
    </row>
    <row r="496" spans="32:45" x14ac:dyDescent="0.3">
      <c r="AF496">
        <v>948</v>
      </c>
      <c r="AG496">
        <v>1046</v>
      </c>
      <c r="AO496" s="109"/>
      <c r="AQ496" s="168" t="s">
        <v>125</v>
      </c>
      <c r="AR496" s="168" t="s">
        <v>126</v>
      </c>
      <c r="AS496" s="168" t="s">
        <v>127</v>
      </c>
    </row>
    <row r="497" spans="32:45" x14ac:dyDescent="0.3">
      <c r="AF497">
        <v>930</v>
      </c>
      <c r="AG497">
        <v>1427</v>
      </c>
      <c r="AO497" s="109"/>
      <c r="AQ497" s="168" t="s">
        <v>125</v>
      </c>
      <c r="AR497" s="168" t="s">
        <v>126</v>
      </c>
      <c r="AS497" s="168" t="s">
        <v>127</v>
      </c>
    </row>
    <row r="498" spans="32:45" x14ac:dyDescent="0.3">
      <c r="AF498">
        <v>927</v>
      </c>
      <c r="AG498">
        <v>1069</v>
      </c>
      <c r="AO498" s="109"/>
      <c r="AQ498" s="168" t="s">
        <v>125</v>
      </c>
      <c r="AR498" s="168" t="s">
        <v>126</v>
      </c>
      <c r="AS498" s="168" t="s">
        <v>127</v>
      </c>
    </row>
    <row r="499" spans="32:45" x14ac:dyDescent="0.3">
      <c r="AF499">
        <v>922</v>
      </c>
      <c r="AG499">
        <v>1830</v>
      </c>
      <c r="AO499" s="109"/>
      <c r="AQ499" s="168" t="s">
        <v>125</v>
      </c>
      <c r="AR499" s="168" t="s">
        <v>126</v>
      </c>
      <c r="AS499" s="168" t="s">
        <v>127</v>
      </c>
    </row>
    <row r="500" spans="32:45" x14ac:dyDescent="0.3">
      <c r="AF500">
        <v>904</v>
      </c>
      <c r="AG500">
        <v>1434</v>
      </c>
      <c r="AO500" s="109"/>
      <c r="AQ500" s="168" t="s">
        <v>125</v>
      </c>
      <c r="AR500" s="168" t="s">
        <v>126</v>
      </c>
      <c r="AS500" s="168" t="s">
        <v>127</v>
      </c>
    </row>
    <row r="501" spans="32:45" x14ac:dyDescent="0.3">
      <c r="AF501">
        <v>881</v>
      </c>
      <c r="AG501">
        <v>2062</v>
      </c>
      <c r="AO501" s="109"/>
      <c r="AQ501" s="168" t="s">
        <v>125</v>
      </c>
      <c r="AR501" s="168" t="s">
        <v>126</v>
      </c>
      <c r="AS501" s="168" t="s">
        <v>127</v>
      </c>
    </row>
    <row r="502" spans="32:45" x14ac:dyDescent="0.3">
      <c r="AF502">
        <v>872</v>
      </c>
      <c r="AG502">
        <v>2144</v>
      </c>
      <c r="AO502" s="109"/>
      <c r="AQ502" s="168" t="s">
        <v>125</v>
      </c>
      <c r="AR502" s="168" t="s">
        <v>126</v>
      </c>
      <c r="AS502" s="168" t="s">
        <v>127</v>
      </c>
    </row>
    <row r="503" spans="32:45" x14ac:dyDescent="0.3">
      <c r="AF503">
        <v>871</v>
      </c>
      <c r="AG503">
        <v>1080</v>
      </c>
      <c r="AO503" s="109"/>
      <c r="AQ503" s="168" t="s">
        <v>125</v>
      </c>
      <c r="AR503" s="168" t="s">
        <v>126</v>
      </c>
      <c r="AS503" s="168" t="s">
        <v>127</v>
      </c>
    </row>
    <row r="504" spans="32:45" x14ac:dyDescent="0.3">
      <c r="AF504">
        <v>870</v>
      </c>
      <c r="AG504">
        <v>1755</v>
      </c>
      <c r="AO504" s="109"/>
      <c r="AQ504" s="168" t="s">
        <v>125</v>
      </c>
      <c r="AR504" s="168" t="s">
        <v>126</v>
      </c>
      <c r="AS504" s="168" t="s">
        <v>127</v>
      </c>
    </row>
    <row r="505" spans="32:45" x14ac:dyDescent="0.3">
      <c r="AF505">
        <v>864</v>
      </c>
      <c r="AG505">
        <v>898</v>
      </c>
      <c r="AO505" s="111"/>
      <c r="AQ505" s="168" t="s">
        <v>125</v>
      </c>
      <c r="AR505" s="168" t="s">
        <v>126</v>
      </c>
      <c r="AS505" s="168" t="s">
        <v>127</v>
      </c>
    </row>
    <row r="506" spans="32:45" x14ac:dyDescent="0.3">
      <c r="AF506">
        <v>838</v>
      </c>
      <c r="AG506">
        <v>1371</v>
      </c>
      <c r="AO506" s="111"/>
      <c r="AQ506" s="168" t="s">
        <v>125</v>
      </c>
      <c r="AR506" s="168" t="s">
        <v>126</v>
      </c>
      <c r="AS506" s="168" t="s">
        <v>127</v>
      </c>
    </row>
    <row r="507" spans="32:45" x14ac:dyDescent="0.3">
      <c r="AF507">
        <v>828</v>
      </c>
      <c r="AG507">
        <v>1317</v>
      </c>
      <c r="AO507" s="109"/>
      <c r="AQ507" s="168" t="s">
        <v>125</v>
      </c>
      <c r="AR507" s="168" t="s">
        <v>126</v>
      </c>
      <c r="AS507" s="168" t="s">
        <v>127</v>
      </c>
    </row>
    <row r="508" spans="32:45" x14ac:dyDescent="0.3">
      <c r="AF508">
        <v>819</v>
      </c>
      <c r="AG508">
        <v>1754</v>
      </c>
      <c r="AO508" s="109"/>
      <c r="AQ508" s="168" t="s">
        <v>125</v>
      </c>
      <c r="AR508" s="168" t="s">
        <v>126</v>
      </c>
      <c r="AS508" s="168" t="s">
        <v>127</v>
      </c>
    </row>
    <row r="509" spans="32:45" x14ac:dyDescent="0.3">
      <c r="AF509">
        <v>818</v>
      </c>
      <c r="AG509">
        <v>1389</v>
      </c>
      <c r="AO509" s="109"/>
      <c r="AQ509" s="168" t="s">
        <v>125</v>
      </c>
      <c r="AR509" s="168" t="s">
        <v>126</v>
      </c>
      <c r="AS509" s="168" t="s">
        <v>127</v>
      </c>
    </row>
    <row r="510" spans="32:45" x14ac:dyDescent="0.3">
      <c r="AF510">
        <v>809</v>
      </c>
      <c r="AG510">
        <v>970</v>
      </c>
      <c r="AO510" s="109"/>
      <c r="AQ510" s="168" t="s">
        <v>125</v>
      </c>
      <c r="AR510" s="168" t="s">
        <v>126</v>
      </c>
      <c r="AS510" s="168" t="s">
        <v>127</v>
      </c>
    </row>
    <row r="511" spans="32:45" x14ac:dyDescent="0.3">
      <c r="AF511">
        <v>791</v>
      </c>
      <c r="AG511">
        <v>1098</v>
      </c>
      <c r="AO511" s="109"/>
      <c r="AQ511" s="168" t="s">
        <v>125</v>
      </c>
      <c r="AR511" s="168" t="s">
        <v>126</v>
      </c>
      <c r="AS511" s="168" t="s">
        <v>127</v>
      </c>
    </row>
    <row r="512" spans="32:45" x14ac:dyDescent="0.3">
      <c r="AF512">
        <v>778</v>
      </c>
      <c r="AG512" s="98">
        <v>5711</v>
      </c>
      <c r="AO512" s="111"/>
      <c r="AQ512" s="168" t="s">
        <v>125</v>
      </c>
      <c r="AR512" s="168" t="s">
        <v>126</v>
      </c>
      <c r="AS512" s="168" t="s">
        <v>127</v>
      </c>
    </row>
    <row r="513" spans="32:45" x14ac:dyDescent="0.3">
      <c r="AF513">
        <v>770</v>
      </c>
      <c r="AG513" s="98">
        <v>5468</v>
      </c>
      <c r="AO513" s="109"/>
      <c r="AQ513" s="168" t="s">
        <v>125</v>
      </c>
      <c r="AR513" s="168" t="s">
        <v>126</v>
      </c>
      <c r="AS513" s="168" t="s">
        <v>127</v>
      </c>
    </row>
    <row r="514" spans="32:45" x14ac:dyDescent="0.3">
      <c r="AF514">
        <v>763</v>
      </c>
      <c r="AG514" s="98">
        <v>4948</v>
      </c>
      <c r="AO514" s="109"/>
      <c r="AQ514" s="168" t="s">
        <v>125</v>
      </c>
      <c r="AR514" s="168" t="s">
        <v>126</v>
      </c>
      <c r="AS514" s="168" t="s">
        <v>127</v>
      </c>
    </row>
    <row r="515" spans="32:45" x14ac:dyDescent="0.3">
      <c r="AF515">
        <v>741</v>
      </c>
      <c r="AG515" s="98">
        <v>4901</v>
      </c>
      <c r="AO515" s="109"/>
      <c r="AQ515" s="168" t="s">
        <v>125</v>
      </c>
      <c r="AR515" s="168" t="s">
        <v>126</v>
      </c>
      <c r="AS515" s="168" t="s">
        <v>127</v>
      </c>
    </row>
    <row r="516" spans="32:45" x14ac:dyDescent="0.3">
      <c r="AF516">
        <v>739</v>
      </c>
      <c r="AG516" s="98">
        <v>4878</v>
      </c>
      <c r="AO516" s="109"/>
      <c r="AQ516" s="168" t="s">
        <v>125</v>
      </c>
      <c r="AR516" s="168" t="s">
        <v>126</v>
      </c>
      <c r="AS516" s="168" t="s">
        <v>127</v>
      </c>
    </row>
    <row r="517" spans="32:45" x14ac:dyDescent="0.3">
      <c r="AF517">
        <v>732</v>
      </c>
      <c r="AG517" s="98">
        <v>4846</v>
      </c>
      <c r="AO517" s="109"/>
      <c r="AQ517" s="168" t="s">
        <v>125</v>
      </c>
      <c r="AR517" s="168" t="s">
        <v>126</v>
      </c>
      <c r="AS517" s="168" t="s">
        <v>127</v>
      </c>
    </row>
    <row r="518" spans="32:45" x14ac:dyDescent="0.3">
      <c r="AF518">
        <v>729</v>
      </c>
      <c r="AG518" s="98">
        <v>4754</v>
      </c>
      <c r="AO518" s="111"/>
      <c r="AQ518" s="168" t="s">
        <v>125</v>
      </c>
      <c r="AR518" s="168" t="s">
        <v>126</v>
      </c>
      <c r="AS518" s="168" t="s">
        <v>127</v>
      </c>
    </row>
    <row r="519" spans="32:45" x14ac:dyDescent="0.3">
      <c r="AF519">
        <v>726</v>
      </c>
      <c r="AG519" s="98">
        <v>4326</v>
      </c>
      <c r="AO519" s="109"/>
      <c r="AQ519" s="168" t="s">
        <v>125</v>
      </c>
      <c r="AR519" s="168" t="s">
        <v>126</v>
      </c>
      <c r="AS519" s="168" t="s">
        <v>127</v>
      </c>
    </row>
    <row r="520" spans="32:45" x14ac:dyDescent="0.3">
      <c r="AF520">
        <v>667</v>
      </c>
      <c r="AG520" s="98">
        <v>4319</v>
      </c>
      <c r="AO520" s="109"/>
      <c r="AQ520" s="168" t="s">
        <v>125</v>
      </c>
      <c r="AR520" s="168" t="s">
        <v>126</v>
      </c>
      <c r="AS520" s="168" t="s">
        <v>127</v>
      </c>
    </row>
    <row r="521" spans="32:45" x14ac:dyDescent="0.3">
      <c r="AF521">
        <v>653</v>
      </c>
      <c r="AG521" s="98">
        <v>4238</v>
      </c>
      <c r="AO521" s="109"/>
      <c r="AQ521" s="168" t="s">
        <v>125</v>
      </c>
      <c r="AR521" s="168" t="s">
        <v>126</v>
      </c>
      <c r="AS521" s="168" t="s">
        <v>127</v>
      </c>
    </row>
    <row r="522" spans="32:45" x14ac:dyDescent="0.3">
      <c r="AF522">
        <v>648</v>
      </c>
      <c r="AG522" s="98">
        <v>3429</v>
      </c>
      <c r="AO522" s="109"/>
      <c r="AQ522" s="168" t="s">
        <v>125</v>
      </c>
      <c r="AR522" s="168" t="s">
        <v>126</v>
      </c>
      <c r="AS522" s="168" t="s">
        <v>127</v>
      </c>
    </row>
    <row r="523" spans="32:45" x14ac:dyDescent="0.3">
      <c r="AF523">
        <v>643</v>
      </c>
      <c r="AG523" s="98">
        <v>3406</v>
      </c>
      <c r="AO523" s="109"/>
      <c r="AQ523" s="168" t="s">
        <v>125</v>
      </c>
      <c r="AR523" s="168" t="s">
        <v>126</v>
      </c>
      <c r="AS523" s="168" t="s">
        <v>127</v>
      </c>
    </row>
    <row r="524" spans="32:45" x14ac:dyDescent="0.3">
      <c r="AF524">
        <v>642</v>
      </c>
      <c r="AG524" s="98">
        <v>3263</v>
      </c>
      <c r="AO524" s="109"/>
      <c r="AQ524" s="168" t="s">
        <v>125</v>
      </c>
      <c r="AR524" s="168" t="s">
        <v>126</v>
      </c>
      <c r="AS524" s="168" t="s">
        <v>127</v>
      </c>
    </row>
    <row r="525" spans="32:45" x14ac:dyDescent="0.3">
      <c r="AF525">
        <v>641</v>
      </c>
      <c r="AG525" s="98">
        <v>3193</v>
      </c>
      <c r="AO525" s="109"/>
      <c r="AQ525" s="168" t="s">
        <v>125</v>
      </c>
      <c r="AR525" s="168" t="s">
        <v>126</v>
      </c>
      <c r="AS525" s="168" t="s">
        <v>127</v>
      </c>
    </row>
    <row r="526" spans="32:45" x14ac:dyDescent="0.3">
      <c r="AF526">
        <v>626</v>
      </c>
      <c r="AG526" s="98">
        <v>3189</v>
      </c>
      <c r="AO526" s="109"/>
      <c r="AQ526" s="168" t="s">
        <v>125</v>
      </c>
      <c r="AR526" s="168" t="s">
        <v>126</v>
      </c>
      <c r="AS526" s="168" t="s">
        <v>127</v>
      </c>
    </row>
    <row r="527" spans="32:45" x14ac:dyDescent="0.3">
      <c r="AF527" s="99">
        <v>783</v>
      </c>
      <c r="AG527" s="98">
        <v>2959</v>
      </c>
      <c r="AO527" s="109"/>
      <c r="AQ527" s="168" t="s">
        <v>125</v>
      </c>
      <c r="AR527" s="168" t="s">
        <v>126</v>
      </c>
      <c r="AS527" s="168" t="s">
        <v>127</v>
      </c>
    </row>
    <row r="528" spans="32:45" x14ac:dyDescent="0.3">
      <c r="AF528">
        <v>1005</v>
      </c>
      <c r="AG528" s="98">
        <v>2927</v>
      </c>
      <c r="AO528" s="109"/>
      <c r="AQ528" s="168" t="s">
        <v>125</v>
      </c>
      <c r="AR528" s="168" t="s">
        <v>126</v>
      </c>
      <c r="AS528" s="168" t="s">
        <v>127</v>
      </c>
    </row>
    <row r="529" spans="32:45" x14ac:dyDescent="0.3">
      <c r="AF529">
        <v>790</v>
      </c>
      <c r="AG529" s="98">
        <v>2893</v>
      </c>
      <c r="AO529" s="109"/>
      <c r="AQ529" s="168" t="s">
        <v>125</v>
      </c>
      <c r="AR529" s="168" t="s">
        <v>126</v>
      </c>
      <c r="AS529" s="168" t="s">
        <v>127</v>
      </c>
    </row>
    <row r="530" spans="32:45" x14ac:dyDescent="0.3">
      <c r="AF530">
        <v>673</v>
      </c>
      <c r="AG530" s="113">
        <v>2860</v>
      </c>
      <c r="AO530" s="109"/>
      <c r="AQ530" s="168" t="s">
        <v>125</v>
      </c>
      <c r="AR530" s="168" t="s">
        <v>126</v>
      </c>
      <c r="AS530" s="168" t="s">
        <v>127</v>
      </c>
    </row>
    <row r="531" spans="32:45" x14ac:dyDescent="0.3">
      <c r="AF531">
        <v>613</v>
      </c>
      <c r="AG531" s="113">
        <v>2816</v>
      </c>
      <c r="AO531" s="109"/>
      <c r="AQ531" s="168" t="s">
        <v>125</v>
      </c>
      <c r="AR531" s="168" t="s">
        <v>126</v>
      </c>
      <c r="AS531" s="168" t="s">
        <v>127</v>
      </c>
    </row>
    <row r="532" spans="32:45" x14ac:dyDescent="0.3">
      <c r="AF532">
        <v>507</v>
      </c>
      <c r="AG532" s="98">
        <v>2682</v>
      </c>
      <c r="AO532" s="109"/>
      <c r="AQ532" s="168" t="s">
        <v>125</v>
      </c>
      <c r="AR532" s="168" t="s">
        <v>126</v>
      </c>
      <c r="AS532" s="168" t="s">
        <v>127</v>
      </c>
    </row>
    <row r="533" spans="32:45" x14ac:dyDescent="0.3">
      <c r="AF533" s="98">
        <v>903</v>
      </c>
      <c r="AG533" s="98">
        <v>2658</v>
      </c>
      <c r="AO533" s="109"/>
      <c r="AQ533" s="168" t="s">
        <v>125</v>
      </c>
      <c r="AR533" s="168" t="s">
        <v>126</v>
      </c>
      <c r="AS533" s="168" t="s">
        <v>127</v>
      </c>
    </row>
    <row r="534" spans="32:45" x14ac:dyDescent="0.3">
      <c r="AF534" s="98">
        <v>1285</v>
      </c>
      <c r="AG534" s="98">
        <v>2612</v>
      </c>
      <c r="AO534" s="109"/>
      <c r="AQ534" s="168" t="s">
        <v>125</v>
      </c>
      <c r="AR534" s="168" t="s">
        <v>126</v>
      </c>
      <c r="AS534" s="168" t="s">
        <v>127</v>
      </c>
    </row>
    <row r="535" spans="32:45" x14ac:dyDescent="0.3">
      <c r="AF535" s="98">
        <v>1276</v>
      </c>
      <c r="AG535" s="98">
        <v>2564</v>
      </c>
      <c r="AO535" s="109"/>
      <c r="AQ535" s="168" t="s">
        <v>125</v>
      </c>
      <c r="AR535" s="168" t="s">
        <v>126</v>
      </c>
      <c r="AS535" s="168" t="s">
        <v>127</v>
      </c>
    </row>
    <row r="536" spans="32:45" x14ac:dyDescent="0.3">
      <c r="AF536" s="98">
        <v>1171</v>
      </c>
      <c r="AG536" s="98">
        <v>2521</v>
      </c>
      <c r="AO536" s="109"/>
      <c r="AQ536" s="168" t="s">
        <v>125</v>
      </c>
      <c r="AR536" s="168" t="s">
        <v>126</v>
      </c>
      <c r="AS536" s="168" t="s">
        <v>127</v>
      </c>
    </row>
    <row r="537" spans="32:45" x14ac:dyDescent="0.3">
      <c r="AF537" s="98">
        <v>804</v>
      </c>
      <c r="AG537" s="113">
        <v>2334</v>
      </c>
      <c r="AO537" s="110"/>
      <c r="AQ537" s="168" t="s">
        <v>125</v>
      </c>
      <c r="AR537" s="168" t="s">
        <v>126</v>
      </c>
      <c r="AS537" s="168" t="s">
        <v>127</v>
      </c>
    </row>
    <row r="538" spans="32:45" x14ac:dyDescent="0.3">
      <c r="AF538" s="98">
        <v>1174</v>
      </c>
      <c r="AG538" s="98">
        <v>2294</v>
      </c>
      <c r="AO538" s="110"/>
      <c r="AQ538" s="168" t="s">
        <v>125</v>
      </c>
      <c r="AR538" s="168" t="s">
        <v>126</v>
      </c>
      <c r="AS538" s="168" t="s">
        <v>127</v>
      </c>
    </row>
    <row r="539" spans="32:45" x14ac:dyDescent="0.3">
      <c r="AF539" s="98">
        <v>1052</v>
      </c>
      <c r="AG539" s="98">
        <v>2003</v>
      </c>
      <c r="AO539" s="110"/>
      <c r="AQ539" s="168" t="s">
        <v>125</v>
      </c>
      <c r="AR539" s="168" t="s">
        <v>126</v>
      </c>
      <c r="AS539" s="168" t="s">
        <v>127</v>
      </c>
    </row>
    <row r="540" spans="32:45" x14ac:dyDescent="0.3">
      <c r="AF540" s="98">
        <v>1067</v>
      </c>
      <c r="AG540" s="98">
        <v>2001</v>
      </c>
      <c r="AO540" s="110"/>
      <c r="AQ540" s="168" t="s">
        <v>125</v>
      </c>
      <c r="AR540" s="168" t="s">
        <v>126</v>
      </c>
      <c r="AS540" s="168" t="s">
        <v>127</v>
      </c>
    </row>
    <row r="541" spans="32:45" x14ac:dyDescent="0.3">
      <c r="AF541" s="98">
        <v>976</v>
      </c>
      <c r="AG541" s="98">
        <v>1953</v>
      </c>
      <c r="AO541" s="110"/>
      <c r="AQ541" s="168" t="s">
        <v>125</v>
      </c>
      <c r="AR541" s="168" t="s">
        <v>126</v>
      </c>
      <c r="AS541" s="168" t="s">
        <v>127</v>
      </c>
    </row>
    <row r="542" spans="32:45" x14ac:dyDescent="0.3">
      <c r="AF542" s="99">
        <v>1310</v>
      </c>
      <c r="AG542" s="98">
        <v>1941</v>
      </c>
      <c r="AO542" s="110"/>
      <c r="AQ542" s="168" t="s">
        <v>125</v>
      </c>
      <c r="AR542" s="168" t="s">
        <v>126</v>
      </c>
      <c r="AS542" s="168" t="s">
        <v>127</v>
      </c>
    </row>
    <row r="543" spans="32:45" x14ac:dyDescent="0.3">
      <c r="AF543" s="99">
        <v>1148</v>
      </c>
      <c r="AG543" s="113">
        <v>1798</v>
      </c>
      <c r="AO543" s="110"/>
      <c r="AQ543" s="168" t="s">
        <v>125</v>
      </c>
      <c r="AR543" s="168" t="s">
        <v>126</v>
      </c>
      <c r="AS543" s="168" t="s">
        <v>127</v>
      </c>
    </row>
    <row r="544" spans="32:45" x14ac:dyDescent="0.3">
      <c r="AF544" s="99">
        <v>1095</v>
      </c>
      <c r="AG544" s="98">
        <v>1729</v>
      </c>
      <c r="AO544" s="110"/>
      <c r="AQ544" s="168" t="s">
        <v>125</v>
      </c>
      <c r="AR544" s="168" t="s">
        <v>126</v>
      </c>
      <c r="AS544" s="168" t="s">
        <v>127</v>
      </c>
    </row>
    <row r="545" spans="32:45" x14ac:dyDescent="0.3">
      <c r="AF545" s="99">
        <v>1064</v>
      </c>
      <c r="AG545" s="98">
        <v>1605</v>
      </c>
      <c r="AO545" s="110"/>
      <c r="AQ545" s="168" t="s">
        <v>125</v>
      </c>
      <c r="AR545" s="168" t="s">
        <v>126</v>
      </c>
      <c r="AS545" s="168" t="s">
        <v>127</v>
      </c>
    </row>
    <row r="546" spans="32:45" x14ac:dyDescent="0.3">
      <c r="AF546" s="99">
        <v>1007</v>
      </c>
      <c r="AG546" s="98">
        <v>1476</v>
      </c>
      <c r="AO546" s="110"/>
      <c r="AQ546" s="168" t="s">
        <v>125</v>
      </c>
      <c r="AR546" s="168" t="s">
        <v>126</v>
      </c>
      <c r="AS546" s="168" t="s">
        <v>127</v>
      </c>
    </row>
    <row r="547" spans="32:45" x14ac:dyDescent="0.3">
      <c r="AF547" s="99">
        <v>974</v>
      </c>
      <c r="AG547" s="98">
        <v>1470</v>
      </c>
      <c r="AO547" s="110"/>
      <c r="AQ547" s="168" t="s">
        <v>125</v>
      </c>
      <c r="AR547" s="168" t="s">
        <v>126</v>
      </c>
      <c r="AS547" s="168" t="s">
        <v>127</v>
      </c>
    </row>
    <row r="548" spans="32:45" x14ac:dyDescent="0.3">
      <c r="AF548" s="99">
        <v>969</v>
      </c>
      <c r="AG548" s="98">
        <v>1462</v>
      </c>
      <c r="AO548" s="110"/>
      <c r="AQ548" s="168" t="s">
        <v>125</v>
      </c>
      <c r="AR548" s="168" t="s">
        <v>126</v>
      </c>
      <c r="AS548" s="168" t="s">
        <v>127</v>
      </c>
    </row>
    <row r="549" spans="32:45" x14ac:dyDescent="0.3">
      <c r="AF549" s="99">
        <v>959</v>
      </c>
      <c r="AG549" s="98">
        <v>1460</v>
      </c>
      <c r="AO549" s="110"/>
      <c r="AQ549" s="168" t="s">
        <v>125</v>
      </c>
      <c r="AR549" s="168" t="s">
        <v>126</v>
      </c>
      <c r="AS549" s="168" t="s">
        <v>127</v>
      </c>
    </row>
    <row r="550" spans="32:45" x14ac:dyDescent="0.3">
      <c r="AF550" s="99">
        <v>924</v>
      </c>
      <c r="AG550" s="98">
        <v>1357</v>
      </c>
      <c r="AO550" s="110"/>
      <c r="AQ550" s="168" t="s">
        <v>125</v>
      </c>
      <c r="AR550" s="168" t="s">
        <v>126</v>
      </c>
      <c r="AS550" s="168" t="s">
        <v>127</v>
      </c>
    </row>
    <row r="551" spans="32:45" x14ac:dyDescent="0.3">
      <c r="AF551" s="99">
        <v>923</v>
      </c>
      <c r="AG551" s="98">
        <v>1214</v>
      </c>
      <c r="AO551" s="110"/>
      <c r="AQ551" s="168" t="s">
        <v>125</v>
      </c>
      <c r="AR551" s="168" t="s">
        <v>126</v>
      </c>
      <c r="AS551" s="168" t="s">
        <v>127</v>
      </c>
    </row>
    <row r="552" spans="32:45" x14ac:dyDescent="0.3">
      <c r="AF552" s="99">
        <v>914</v>
      </c>
      <c r="AG552" s="98">
        <v>979</v>
      </c>
      <c r="AO552" s="110"/>
      <c r="AQ552" s="168" t="s">
        <v>125</v>
      </c>
      <c r="AR552" s="168" t="s">
        <v>126</v>
      </c>
      <c r="AS552" s="168" t="s">
        <v>127</v>
      </c>
    </row>
    <row r="553" spans="32:45" x14ac:dyDescent="0.3">
      <c r="AF553" s="99">
        <v>867</v>
      </c>
      <c r="AG553" s="98">
        <v>793</v>
      </c>
      <c r="AO553" s="110"/>
      <c r="AQ553" s="168" t="s">
        <v>125</v>
      </c>
      <c r="AR553" s="168" t="s">
        <v>126</v>
      </c>
      <c r="AS553" s="168" t="s">
        <v>127</v>
      </c>
    </row>
    <row r="554" spans="32:45" x14ac:dyDescent="0.3">
      <c r="AF554" s="99">
        <v>864</v>
      </c>
      <c r="AG554" s="98">
        <v>710</v>
      </c>
      <c r="AO554" s="110"/>
      <c r="AQ554" s="168" t="s">
        <v>125</v>
      </c>
      <c r="AR554" s="168" t="s">
        <v>126</v>
      </c>
      <c r="AS554" s="168" t="s">
        <v>127</v>
      </c>
    </row>
    <row r="555" spans="32:45" x14ac:dyDescent="0.3">
      <c r="AF555" s="99">
        <v>863</v>
      </c>
      <c r="AG555" s="98">
        <v>547</v>
      </c>
      <c r="AO555" s="110"/>
      <c r="AQ555" s="168" t="s">
        <v>125</v>
      </c>
      <c r="AR555" s="168" t="s">
        <v>126</v>
      </c>
      <c r="AS555" s="168" t="s">
        <v>127</v>
      </c>
    </row>
    <row r="556" spans="32:45" x14ac:dyDescent="0.3">
      <c r="AF556" s="99">
        <v>856</v>
      </c>
      <c r="AG556" s="98">
        <v>539</v>
      </c>
      <c r="AO556" s="110"/>
      <c r="AQ556" s="168" t="s">
        <v>125</v>
      </c>
      <c r="AR556" s="168" t="s">
        <v>126</v>
      </c>
      <c r="AS556" s="168" t="s">
        <v>127</v>
      </c>
    </row>
    <row r="557" spans="32:45" x14ac:dyDescent="0.3">
      <c r="AF557" s="99">
        <v>804</v>
      </c>
      <c r="AG557" s="98">
        <v>527</v>
      </c>
      <c r="AO557" s="110"/>
      <c r="AQ557" s="168" t="s">
        <v>125</v>
      </c>
      <c r="AR557" s="168" t="s">
        <v>126</v>
      </c>
      <c r="AS557" s="168" t="s">
        <v>127</v>
      </c>
    </row>
    <row r="558" spans="32:45" x14ac:dyDescent="0.3">
      <c r="AF558" s="99">
        <v>801</v>
      </c>
      <c r="AG558" s="98">
        <v>513</v>
      </c>
      <c r="AO558" s="110"/>
      <c r="AQ558" s="168" t="s">
        <v>125</v>
      </c>
      <c r="AR558" s="168" t="s">
        <v>126</v>
      </c>
      <c r="AS558" s="168" t="s">
        <v>127</v>
      </c>
    </row>
    <row r="559" spans="32:45" x14ac:dyDescent="0.3">
      <c r="AF559" s="99">
        <v>759</v>
      </c>
      <c r="AG559" s="99">
        <v>4461</v>
      </c>
      <c r="AO559" s="110"/>
      <c r="AQ559" s="168" t="s">
        <v>125</v>
      </c>
      <c r="AR559" s="168" t="s">
        <v>126</v>
      </c>
      <c r="AS559" s="168" t="s">
        <v>127</v>
      </c>
    </row>
    <row r="560" spans="32:45" x14ac:dyDescent="0.3">
      <c r="AF560" s="99">
        <v>521</v>
      </c>
      <c r="AG560" s="99">
        <v>4314</v>
      </c>
      <c r="AO560" s="110"/>
      <c r="AQ560" s="168" t="s">
        <v>125</v>
      </c>
      <c r="AR560" s="168" t="s">
        <v>126</v>
      </c>
      <c r="AS560" s="168" t="s">
        <v>127</v>
      </c>
    </row>
    <row r="561" spans="32:45" x14ac:dyDescent="0.3">
      <c r="AF561" s="99">
        <v>516</v>
      </c>
      <c r="AG561" s="99">
        <v>3932</v>
      </c>
      <c r="AO561" s="110"/>
      <c r="AQ561" s="168" t="s">
        <v>125</v>
      </c>
      <c r="AR561" s="168" t="s">
        <v>126</v>
      </c>
      <c r="AS561" s="168" t="s">
        <v>127</v>
      </c>
    </row>
    <row r="562" spans="32:45" x14ac:dyDescent="0.3">
      <c r="AF562">
        <v>1385</v>
      </c>
      <c r="AG562" s="99">
        <v>3880</v>
      </c>
      <c r="AO562" s="110"/>
      <c r="AQ562" s="168" t="s">
        <v>125</v>
      </c>
      <c r="AR562" s="168" t="s">
        <v>126</v>
      </c>
      <c r="AS562" s="168" t="s">
        <v>127</v>
      </c>
    </row>
    <row r="563" spans="32:45" x14ac:dyDescent="0.3">
      <c r="AF563">
        <v>1151</v>
      </c>
      <c r="AG563" s="99">
        <v>3742</v>
      </c>
      <c r="AO563" s="110"/>
      <c r="AQ563" s="168" t="s">
        <v>125</v>
      </c>
      <c r="AR563" s="168" t="s">
        <v>126</v>
      </c>
      <c r="AS563" s="168" t="s">
        <v>127</v>
      </c>
    </row>
    <row r="564" spans="32:45" x14ac:dyDescent="0.3">
      <c r="AF564">
        <v>1098</v>
      </c>
      <c r="AG564" s="99">
        <v>3690</v>
      </c>
      <c r="AO564" s="110"/>
      <c r="AQ564" s="168" t="s">
        <v>125</v>
      </c>
      <c r="AR564" s="168" t="s">
        <v>126</v>
      </c>
      <c r="AS564" s="168" t="s">
        <v>127</v>
      </c>
    </row>
    <row r="565" spans="32:45" x14ac:dyDescent="0.3">
      <c r="AF565">
        <v>1075</v>
      </c>
      <c r="AG565" s="99">
        <v>3674</v>
      </c>
      <c r="AO565" s="110"/>
      <c r="AQ565" s="168" t="s">
        <v>125</v>
      </c>
      <c r="AR565" s="168" t="s">
        <v>126</v>
      </c>
      <c r="AS565" s="168" t="s">
        <v>127</v>
      </c>
    </row>
    <row r="566" spans="32:45" x14ac:dyDescent="0.3">
      <c r="AF566">
        <v>1072</v>
      </c>
      <c r="AG566" s="99">
        <v>3629</v>
      </c>
      <c r="AO566" s="110"/>
      <c r="AQ566" s="168" t="s">
        <v>125</v>
      </c>
      <c r="AR566" s="168" t="s">
        <v>126</v>
      </c>
      <c r="AS566" s="168" t="s">
        <v>127</v>
      </c>
    </row>
    <row r="567" spans="32:45" x14ac:dyDescent="0.3">
      <c r="AF567">
        <v>1042</v>
      </c>
      <c r="AG567" s="99">
        <v>3349</v>
      </c>
      <c r="AO567" s="110"/>
      <c r="AQ567" s="168" t="s">
        <v>125</v>
      </c>
      <c r="AR567" s="168" t="s">
        <v>126</v>
      </c>
      <c r="AS567" s="168" t="s">
        <v>127</v>
      </c>
    </row>
    <row r="568" spans="32:45" x14ac:dyDescent="0.3">
      <c r="AF568">
        <v>1023</v>
      </c>
      <c r="AG568" s="99">
        <v>3234</v>
      </c>
      <c r="AO568" s="110"/>
      <c r="AQ568" s="168" t="s">
        <v>125</v>
      </c>
      <c r="AR568" s="168" t="s">
        <v>126</v>
      </c>
      <c r="AS568" s="168" t="s">
        <v>127</v>
      </c>
    </row>
    <row r="569" spans="32:45" x14ac:dyDescent="0.3">
      <c r="AF569">
        <v>1016</v>
      </c>
      <c r="AG569" s="99">
        <v>3230</v>
      </c>
      <c r="AO569" s="110"/>
      <c r="AQ569" s="168" t="s">
        <v>125</v>
      </c>
      <c r="AR569" s="168" t="s">
        <v>126</v>
      </c>
      <c r="AS569" s="168" t="s">
        <v>127</v>
      </c>
    </row>
    <row r="570" spans="32:45" x14ac:dyDescent="0.3">
      <c r="AF570">
        <v>963</v>
      </c>
      <c r="AG570" s="99">
        <v>3225</v>
      </c>
      <c r="AO570" s="110"/>
      <c r="AQ570" s="168" t="s">
        <v>125</v>
      </c>
      <c r="AR570" s="168" t="s">
        <v>126</v>
      </c>
      <c r="AS570" s="168" t="s">
        <v>127</v>
      </c>
    </row>
    <row r="571" spans="32:45" x14ac:dyDescent="0.3">
      <c r="AF571">
        <v>960</v>
      </c>
      <c r="AG571" s="99">
        <v>3118</v>
      </c>
      <c r="AO571" s="110"/>
      <c r="AQ571" s="168" t="s">
        <v>125</v>
      </c>
      <c r="AR571" s="168" t="s">
        <v>126</v>
      </c>
      <c r="AS571" s="168" t="s">
        <v>127</v>
      </c>
    </row>
    <row r="572" spans="32:45" x14ac:dyDescent="0.3">
      <c r="AF572">
        <v>900</v>
      </c>
      <c r="AG572" s="99">
        <v>3078</v>
      </c>
      <c r="AO572" s="110"/>
      <c r="AQ572" s="168" t="s">
        <v>125</v>
      </c>
      <c r="AR572" s="168" t="s">
        <v>126</v>
      </c>
      <c r="AS572" s="168" t="s">
        <v>127</v>
      </c>
    </row>
    <row r="573" spans="32:45" x14ac:dyDescent="0.3">
      <c r="AF573">
        <v>866</v>
      </c>
      <c r="AG573" s="99">
        <v>3075</v>
      </c>
      <c r="AO573" s="110"/>
      <c r="AQ573" s="168" t="s">
        <v>125</v>
      </c>
      <c r="AR573" s="168" t="s">
        <v>126</v>
      </c>
      <c r="AS573" s="168" t="s">
        <v>127</v>
      </c>
    </row>
    <row r="574" spans="32:45" x14ac:dyDescent="0.3">
      <c r="AF574">
        <v>863</v>
      </c>
      <c r="AG574" s="99">
        <v>2977</v>
      </c>
      <c r="AO574" s="110"/>
      <c r="AQ574" s="168" t="s">
        <v>125</v>
      </c>
      <c r="AR574" s="168" t="s">
        <v>126</v>
      </c>
      <c r="AS574" s="168" t="s">
        <v>127</v>
      </c>
    </row>
    <row r="575" spans="32:45" x14ac:dyDescent="0.3">
      <c r="AF575">
        <v>863</v>
      </c>
      <c r="AG575" s="99">
        <v>2949</v>
      </c>
      <c r="AO575" s="110"/>
      <c r="AQ575" s="168" t="s">
        <v>125</v>
      </c>
      <c r="AR575" s="168" t="s">
        <v>126</v>
      </c>
      <c r="AS575" s="168" t="s">
        <v>127</v>
      </c>
    </row>
    <row r="576" spans="32:45" x14ac:dyDescent="0.3">
      <c r="AF576">
        <v>830</v>
      </c>
      <c r="AG576" s="99">
        <v>2654</v>
      </c>
      <c r="AO576" s="110"/>
      <c r="AQ576" s="168" t="s">
        <v>125</v>
      </c>
      <c r="AR576" s="168" t="s">
        <v>126</v>
      </c>
      <c r="AS576" s="168" t="s">
        <v>127</v>
      </c>
    </row>
    <row r="577" spans="32:45" x14ac:dyDescent="0.3">
      <c r="AF577">
        <v>806</v>
      </c>
      <c r="AG577" s="99">
        <v>2629</v>
      </c>
      <c r="AO577" s="110"/>
      <c r="AQ577" s="168" t="s">
        <v>125</v>
      </c>
      <c r="AR577" s="168" t="s">
        <v>126</v>
      </c>
      <c r="AS577" s="168" t="s">
        <v>127</v>
      </c>
    </row>
    <row r="578" spans="32:45" x14ac:dyDescent="0.3">
      <c r="AF578">
        <v>767</v>
      </c>
      <c r="AG578" s="99">
        <v>2623</v>
      </c>
      <c r="AO578" s="110"/>
      <c r="AQ578" s="168" t="s">
        <v>125</v>
      </c>
      <c r="AR578" s="168" t="s">
        <v>126</v>
      </c>
      <c r="AS578" s="168" t="s">
        <v>127</v>
      </c>
    </row>
    <row r="579" spans="32:45" x14ac:dyDescent="0.3">
      <c r="AF579">
        <v>757</v>
      </c>
      <c r="AG579" s="99">
        <v>2610</v>
      </c>
      <c r="AO579" s="110"/>
      <c r="AQ579" s="168" t="s">
        <v>125</v>
      </c>
      <c r="AR579" s="168" t="s">
        <v>126</v>
      </c>
      <c r="AS579" s="168" t="s">
        <v>127</v>
      </c>
    </row>
    <row r="580" spans="32:45" x14ac:dyDescent="0.3">
      <c r="AF580">
        <v>753</v>
      </c>
      <c r="AG580" s="99">
        <v>2555</v>
      </c>
      <c r="AO580" s="110"/>
      <c r="AQ580" s="168" t="s">
        <v>125</v>
      </c>
      <c r="AR580" s="168" t="s">
        <v>126</v>
      </c>
      <c r="AS580" s="168" t="s">
        <v>127</v>
      </c>
    </row>
    <row r="581" spans="32:45" x14ac:dyDescent="0.3">
      <c r="AF581">
        <v>731</v>
      </c>
      <c r="AG581" s="99">
        <v>2529</v>
      </c>
      <c r="AO581" s="110"/>
      <c r="AQ581" s="168" t="s">
        <v>125</v>
      </c>
      <c r="AR581" s="168" t="s">
        <v>126</v>
      </c>
      <c r="AS581" s="168" t="s">
        <v>127</v>
      </c>
    </row>
    <row r="582" spans="32:45" x14ac:dyDescent="0.3">
      <c r="AF582">
        <v>731</v>
      </c>
      <c r="AG582" s="99">
        <v>2404</v>
      </c>
      <c r="AO582" s="110"/>
      <c r="AQ582" s="168" t="s">
        <v>125</v>
      </c>
      <c r="AR582" s="168" t="s">
        <v>126</v>
      </c>
      <c r="AS582" s="168" t="s">
        <v>127</v>
      </c>
    </row>
    <row r="583" spans="32:45" x14ac:dyDescent="0.3">
      <c r="AF583">
        <v>718</v>
      </c>
      <c r="AG583" s="99">
        <v>2290</v>
      </c>
      <c r="AO583" s="110"/>
      <c r="AQ583" s="168" t="s">
        <v>125</v>
      </c>
      <c r="AR583" s="168" t="s">
        <v>126</v>
      </c>
      <c r="AS583" s="168" t="s">
        <v>127</v>
      </c>
    </row>
    <row r="584" spans="32:45" x14ac:dyDescent="0.3">
      <c r="AF584">
        <v>717</v>
      </c>
      <c r="AG584" s="99">
        <v>2244</v>
      </c>
      <c r="AO584" s="110"/>
      <c r="AQ584" s="168" t="s">
        <v>125</v>
      </c>
      <c r="AR584" s="168" t="s">
        <v>126</v>
      </c>
      <c r="AS584" s="168" t="s">
        <v>127</v>
      </c>
    </row>
    <row r="585" spans="32:45" x14ac:dyDescent="0.3">
      <c r="AF585">
        <v>698</v>
      </c>
      <c r="AG585" s="99">
        <v>2095</v>
      </c>
      <c r="AO585" s="110"/>
      <c r="AQ585" s="168" t="s">
        <v>125</v>
      </c>
      <c r="AR585" s="168" t="s">
        <v>126</v>
      </c>
      <c r="AS585" s="168" t="s">
        <v>127</v>
      </c>
    </row>
    <row r="586" spans="32:45" x14ac:dyDescent="0.3">
      <c r="AF586">
        <v>693</v>
      </c>
      <c r="AG586" s="99">
        <v>2066</v>
      </c>
      <c r="AO586" s="110"/>
      <c r="AQ586" s="168" t="s">
        <v>125</v>
      </c>
      <c r="AR586" s="168" t="s">
        <v>126</v>
      </c>
      <c r="AS586" s="168" t="s">
        <v>127</v>
      </c>
    </row>
    <row r="587" spans="32:45" x14ac:dyDescent="0.3">
      <c r="AF587">
        <v>684</v>
      </c>
      <c r="AG587" s="99">
        <v>1239</v>
      </c>
      <c r="AO587" s="110"/>
      <c r="AQ587" s="168" t="s">
        <v>125</v>
      </c>
      <c r="AR587" s="168" t="s">
        <v>126</v>
      </c>
      <c r="AS587" s="168" t="s">
        <v>127</v>
      </c>
    </row>
    <row r="588" spans="32:45" x14ac:dyDescent="0.3">
      <c r="AF588">
        <v>669</v>
      </c>
      <c r="AG588" s="99">
        <v>1208</v>
      </c>
      <c r="AO588" s="110"/>
      <c r="AQ588" s="168" t="s">
        <v>125</v>
      </c>
      <c r="AR588" s="168" t="s">
        <v>126</v>
      </c>
      <c r="AS588" s="168" t="s">
        <v>127</v>
      </c>
    </row>
    <row r="589" spans="32:45" x14ac:dyDescent="0.3">
      <c r="AF589">
        <v>657</v>
      </c>
      <c r="AG589" s="99">
        <v>1116</v>
      </c>
      <c r="AO589" s="110"/>
      <c r="AQ589" s="168" t="s">
        <v>125</v>
      </c>
      <c r="AR589" s="168" t="s">
        <v>126</v>
      </c>
      <c r="AS589" s="168" t="s">
        <v>127</v>
      </c>
    </row>
    <row r="590" spans="32:45" x14ac:dyDescent="0.3">
      <c r="AF590">
        <v>617</v>
      </c>
      <c r="AG590" s="99">
        <v>1041</v>
      </c>
      <c r="AO590" s="110"/>
      <c r="AQ590" s="168" t="s">
        <v>125</v>
      </c>
      <c r="AR590" s="168" t="s">
        <v>126</v>
      </c>
      <c r="AS590" s="168" t="s">
        <v>127</v>
      </c>
    </row>
    <row r="591" spans="32:45" x14ac:dyDescent="0.3">
      <c r="AF591">
        <v>592</v>
      </c>
      <c r="AG591" s="99">
        <v>1031</v>
      </c>
      <c r="AO591" s="165">
        <v>4179</v>
      </c>
      <c r="AQ591" s="168" t="s">
        <v>125</v>
      </c>
      <c r="AR591" s="168" t="s">
        <v>126</v>
      </c>
      <c r="AS591" s="168" t="s">
        <v>127</v>
      </c>
    </row>
    <row r="592" spans="32:45" x14ac:dyDescent="0.3">
      <c r="AF592">
        <v>580</v>
      </c>
      <c r="AG592" s="99">
        <v>1031</v>
      </c>
      <c r="AO592" s="165">
        <v>3794</v>
      </c>
      <c r="AQ592" s="168" t="s">
        <v>125</v>
      </c>
      <c r="AR592" s="168" t="s">
        <v>126</v>
      </c>
      <c r="AS592" s="168" t="s">
        <v>127</v>
      </c>
    </row>
    <row r="593" spans="32:45" x14ac:dyDescent="0.3">
      <c r="AF593">
        <v>580</v>
      </c>
      <c r="AG593" s="99">
        <v>1029</v>
      </c>
      <c r="AO593" s="165">
        <v>3632</v>
      </c>
      <c r="AQ593" s="168" t="s">
        <v>125</v>
      </c>
      <c r="AR593" s="168" t="s">
        <v>126</v>
      </c>
      <c r="AS593" s="168" t="s">
        <v>127</v>
      </c>
    </row>
    <row r="594" spans="32:45" x14ac:dyDescent="0.3">
      <c r="AF594">
        <v>553</v>
      </c>
      <c r="AG594" s="99">
        <v>825</v>
      </c>
      <c r="AO594" s="165">
        <v>3457</v>
      </c>
      <c r="AQ594" s="168" t="s">
        <v>125</v>
      </c>
      <c r="AR594" s="168" t="s">
        <v>126</v>
      </c>
      <c r="AS594" s="168" t="s">
        <v>127</v>
      </c>
    </row>
    <row r="595" spans="32:45" x14ac:dyDescent="0.3">
      <c r="AF595">
        <v>546</v>
      </c>
      <c r="AG595" s="99">
        <v>705</v>
      </c>
      <c r="AO595" s="165">
        <v>3160</v>
      </c>
      <c r="AQ595" s="168" t="s">
        <v>125</v>
      </c>
      <c r="AR595" s="168" t="s">
        <v>126</v>
      </c>
      <c r="AS595" s="168" t="s">
        <v>127</v>
      </c>
    </row>
    <row r="596" spans="32:45" x14ac:dyDescent="0.3">
      <c r="AF596" s="98">
        <v>3386</v>
      </c>
      <c r="AG596" s="99">
        <v>598</v>
      </c>
      <c r="AO596" s="165">
        <v>3154</v>
      </c>
      <c r="AQ596" s="168" t="s">
        <v>125</v>
      </c>
      <c r="AR596" s="168" t="s">
        <v>126</v>
      </c>
      <c r="AS596" s="168" t="s">
        <v>127</v>
      </c>
    </row>
    <row r="597" spans="32:45" x14ac:dyDescent="0.3">
      <c r="AF597" s="98">
        <v>3372</v>
      </c>
      <c r="AG597">
        <v>3702</v>
      </c>
      <c r="AO597" s="165">
        <v>3121</v>
      </c>
      <c r="AQ597" s="168" t="s">
        <v>125</v>
      </c>
      <c r="AR597" s="168" t="s">
        <v>126</v>
      </c>
      <c r="AS597" s="168" t="s">
        <v>127</v>
      </c>
    </row>
    <row r="598" spans="32:45" x14ac:dyDescent="0.3">
      <c r="AF598" s="98">
        <v>3327</v>
      </c>
      <c r="AG598">
        <v>3441</v>
      </c>
      <c r="AO598" s="165">
        <v>2900</v>
      </c>
      <c r="AQ598" s="168" t="s">
        <v>125</v>
      </c>
      <c r="AR598" s="168" t="s">
        <v>126</v>
      </c>
      <c r="AS598" s="168" t="s">
        <v>127</v>
      </c>
    </row>
    <row r="599" spans="32:45" x14ac:dyDescent="0.3">
      <c r="AF599" s="98">
        <v>3013</v>
      </c>
      <c r="AG599">
        <v>3428</v>
      </c>
      <c r="AO599" s="165">
        <v>2864</v>
      </c>
      <c r="AQ599" s="168" t="s">
        <v>125</v>
      </c>
      <c r="AR599" s="168" t="s">
        <v>126</v>
      </c>
      <c r="AS599" s="168" t="s">
        <v>127</v>
      </c>
    </row>
    <row r="600" spans="32:45" x14ac:dyDescent="0.3">
      <c r="AF600" s="98">
        <v>2851</v>
      </c>
      <c r="AG600">
        <v>3197</v>
      </c>
      <c r="AO600" s="165">
        <v>2782</v>
      </c>
      <c r="AQ600" s="168" t="s">
        <v>125</v>
      </c>
      <c r="AR600" s="168" t="s">
        <v>126</v>
      </c>
      <c r="AS600" s="168" t="s">
        <v>127</v>
      </c>
    </row>
    <row r="601" spans="32:45" x14ac:dyDescent="0.3">
      <c r="AF601" s="98">
        <v>2826</v>
      </c>
      <c r="AG601">
        <v>3052</v>
      </c>
      <c r="AO601" s="165">
        <v>2676</v>
      </c>
      <c r="AQ601" s="168" t="s">
        <v>125</v>
      </c>
      <c r="AR601" s="168" t="s">
        <v>126</v>
      </c>
      <c r="AS601" s="168" t="s">
        <v>127</v>
      </c>
    </row>
    <row r="602" spans="32:45" x14ac:dyDescent="0.3">
      <c r="AF602" s="98">
        <v>2747</v>
      </c>
      <c r="AG602">
        <v>2885</v>
      </c>
      <c r="AO602" s="165">
        <v>2602</v>
      </c>
      <c r="AQ602" s="168" t="s">
        <v>125</v>
      </c>
      <c r="AR602" s="168" t="s">
        <v>126</v>
      </c>
      <c r="AS602" s="168" t="s">
        <v>127</v>
      </c>
    </row>
    <row r="603" spans="32:45" x14ac:dyDescent="0.3">
      <c r="AF603" s="98">
        <v>2706</v>
      </c>
      <c r="AG603">
        <v>2868</v>
      </c>
      <c r="AO603" s="165">
        <v>2539</v>
      </c>
      <c r="AQ603" s="168" t="s">
        <v>125</v>
      </c>
      <c r="AR603" s="168" t="s">
        <v>126</v>
      </c>
      <c r="AS603" s="168" t="s">
        <v>127</v>
      </c>
    </row>
    <row r="604" spans="32:45" x14ac:dyDescent="0.3">
      <c r="AF604" s="98">
        <v>2695</v>
      </c>
      <c r="AG604">
        <v>2774</v>
      </c>
      <c r="AO604" s="165">
        <v>2535</v>
      </c>
      <c r="AQ604" s="168" t="s">
        <v>125</v>
      </c>
      <c r="AR604" s="168" t="s">
        <v>126</v>
      </c>
      <c r="AS604" s="168" t="s">
        <v>127</v>
      </c>
    </row>
    <row r="605" spans="32:45" x14ac:dyDescent="0.3">
      <c r="AF605" s="98">
        <v>2693</v>
      </c>
      <c r="AG605">
        <v>2772</v>
      </c>
      <c r="AO605" s="165">
        <v>2417</v>
      </c>
      <c r="AQ605" s="168" t="s">
        <v>125</v>
      </c>
      <c r="AR605" s="168" t="s">
        <v>126</v>
      </c>
      <c r="AS605" s="168" t="s">
        <v>127</v>
      </c>
    </row>
    <row r="606" spans="32:45" x14ac:dyDescent="0.3">
      <c r="AF606" s="98">
        <v>2656</v>
      </c>
      <c r="AG606">
        <v>2719</v>
      </c>
      <c r="AO606" s="165">
        <v>2345</v>
      </c>
      <c r="AQ606" s="168" t="s">
        <v>125</v>
      </c>
      <c r="AR606" s="168" t="s">
        <v>126</v>
      </c>
      <c r="AS606" s="168" t="s">
        <v>127</v>
      </c>
    </row>
    <row r="607" spans="32:45" x14ac:dyDescent="0.3">
      <c r="AF607" s="98">
        <v>2646</v>
      </c>
      <c r="AG607">
        <v>2501</v>
      </c>
      <c r="AO607" s="165">
        <v>2344</v>
      </c>
      <c r="AQ607" s="168" t="s">
        <v>125</v>
      </c>
      <c r="AR607" s="168" t="s">
        <v>126</v>
      </c>
      <c r="AS607" s="168" t="s">
        <v>127</v>
      </c>
    </row>
    <row r="608" spans="32:45" x14ac:dyDescent="0.3">
      <c r="AF608" s="98">
        <v>2633</v>
      </c>
      <c r="AG608">
        <v>2453</v>
      </c>
      <c r="AO608" s="165">
        <v>2317</v>
      </c>
      <c r="AQ608" s="168" t="s">
        <v>125</v>
      </c>
      <c r="AR608" s="168" t="s">
        <v>126</v>
      </c>
      <c r="AS608" s="168" t="s">
        <v>127</v>
      </c>
    </row>
    <row r="609" spans="32:45" x14ac:dyDescent="0.3">
      <c r="AF609" s="98">
        <v>2592</v>
      </c>
      <c r="AG609">
        <v>2294</v>
      </c>
      <c r="AO609" s="165">
        <v>2282</v>
      </c>
      <c r="AQ609" s="168" t="s">
        <v>125</v>
      </c>
      <c r="AR609" s="168" t="s">
        <v>126</v>
      </c>
      <c r="AS609" s="168" t="s">
        <v>127</v>
      </c>
    </row>
    <row r="610" spans="32:45" x14ac:dyDescent="0.3">
      <c r="AF610" s="98">
        <v>2545</v>
      </c>
      <c r="AG610">
        <v>2210</v>
      </c>
      <c r="AO610" s="165">
        <v>2280</v>
      </c>
      <c r="AQ610" s="168" t="s">
        <v>125</v>
      </c>
      <c r="AR610" s="168" t="s">
        <v>126</v>
      </c>
      <c r="AS610" s="168" t="s">
        <v>127</v>
      </c>
    </row>
    <row r="611" spans="32:45" x14ac:dyDescent="0.3">
      <c r="AF611" s="98">
        <v>2533</v>
      </c>
      <c r="AG611">
        <v>2173</v>
      </c>
      <c r="AO611" s="165">
        <v>2211</v>
      </c>
      <c r="AQ611" s="168" t="s">
        <v>125</v>
      </c>
      <c r="AR611" s="168" t="s">
        <v>126</v>
      </c>
      <c r="AS611" s="168" t="s">
        <v>127</v>
      </c>
    </row>
    <row r="612" spans="32:45" x14ac:dyDescent="0.3">
      <c r="AF612" s="98">
        <v>2528</v>
      </c>
      <c r="AG612">
        <v>2108</v>
      </c>
      <c r="AO612" s="165">
        <v>2198</v>
      </c>
      <c r="AQ612" s="168" t="s">
        <v>125</v>
      </c>
      <c r="AR612" s="168" t="s">
        <v>126</v>
      </c>
      <c r="AS612" s="168" t="s">
        <v>127</v>
      </c>
    </row>
    <row r="613" spans="32:45" x14ac:dyDescent="0.3">
      <c r="AF613" s="98">
        <v>2467</v>
      </c>
      <c r="AG613">
        <v>2067</v>
      </c>
      <c r="AO613" s="165">
        <v>2129</v>
      </c>
      <c r="AQ613" s="168" t="s">
        <v>125</v>
      </c>
      <c r="AR613" s="168" t="s">
        <v>126</v>
      </c>
      <c r="AS613" s="168" t="s">
        <v>127</v>
      </c>
    </row>
    <row r="614" spans="32:45" x14ac:dyDescent="0.3">
      <c r="AF614" s="98">
        <v>2464</v>
      </c>
      <c r="AG614">
        <v>2039</v>
      </c>
      <c r="AO614" s="165">
        <v>2109</v>
      </c>
      <c r="AQ614" s="168" t="s">
        <v>125</v>
      </c>
      <c r="AR614" s="168" t="s">
        <v>126</v>
      </c>
      <c r="AS614" s="168" t="s">
        <v>127</v>
      </c>
    </row>
    <row r="615" spans="32:45" x14ac:dyDescent="0.3">
      <c r="AF615" s="98">
        <v>2446</v>
      </c>
      <c r="AG615">
        <v>1976</v>
      </c>
      <c r="AO615" s="165">
        <v>2076</v>
      </c>
      <c r="AQ615" s="168" t="s">
        <v>125</v>
      </c>
      <c r="AR615" s="168" t="s">
        <v>126</v>
      </c>
      <c r="AS615" s="168" t="s">
        <v>127</v>
      </c>
    </row>
    <row r="616" spans="32:45" x14ac:dyDescent="0.3">
      <c r="AF616" s="98">
        <v>2435</v>
      </c>
      <c r="AG616">
        <v>1841</v>
      </c>
      <c r="AO616" s="165">
        <v>2044</v>
      </c>
      <c r="AQ616" s="168" t="s">
        <v>125</v>
      </c>
      <c r="AR616" s="168" t="s">
        <v>126</v>
      </c>
      <c r="AS616" s="168" t="s">
        <v>127</v>
      </c>
    </row>
    <row r="617" spans="32:45" x14ac:dyDescent="0.3">
      <c r="AF617" s="98">
        <v>2430</v>
      </c>
      <c r="AG617">
        <v>1783</v>
      </c>
      <c r="AO617" s="165">
        <v>2025</v>
      </c>
      <c r="AQ617" s="168" t="s">
        <v>125</v>
      </c>
      <c r="AR617" s="168" t="s">
        <v>126</v>
      </c>
      <c r="AS617" s="168" t="s">
        <v>127</v>
      </c>
    </row>
    <row r="618" spans="32:45" x14ac:dyDescent="0.3">
      <c r="AF618" s="98">
        <v>2423</v>
      </c>
      <c r="AG618">
        <v>1597</v>
      </c>
      <c r="AO618" s="165">
        <v>2016</v>
      </c>
      <c r="AQ618" s="168" t="s">
        <v>125</v>
      </c>
      <c r="AR618" s="168" t="s">
        <v>126</v>
      </c>
      <c r="AS618" s="168" t="s">
        <v>127</v>
      </c>
    </row>
    <row r="619" spans="32:45" x14ac:dyDescent="0.3">
      <c r="AF619" s="98">
        <v>2257</v>
      </c>
      <c r="AG619">
        <v>1543</v>
      </c>
      <c r="AO619" s="165">
        <v>1967</v>
      </c>
      <c r="AQ619" s="168" t="s">
        <v>125</v>
      </c>
      <c r="AR619" s="168" t="s">
        <v>126</v>
      </c>
      <c r="AS619" s="168" t="s">
        <v>127</v>
      </c>
    </row>
    <row r="620" spans="32:45" x14ac:dyDescent="0.3">
      <c r="AF620" s="98">
        <v>2234</v>
      </c>
      <c r="AG620">
        <v>1240</v>
      </c>
      <c r="AO620" s="165">
        <v>1886</v>
      </c>
      <c r="AQ620" s="168" t="s">
        <v>125</v>
      </c>
      <c r="AR620" s="168" t="s">
        <v>126</v>
      </c>
      <c r="AS620" s="168" t="s">
        <v>127</v>
      </c>
    </row>
    <row r="621" spans="32:45" x14ac:dyDescent="0.3">
      <c r="AF621" s="98">
        <v>2163</v>
      </c>
      <c r="AG621">
        <v>1228</v>
      </c>
      <c r="AO621" s="165">
        <v>1841</v>
      </c>
      <c r="AQ621" s="168" t="s">
        <v>125</v>
      </c>
      <c r="AR621" s="168" t="s">
        <v>126</v>
      </c>
      <c r="AS621" s="168" t="s">
        <v>127</v>
      </c>
    </row>
    <row r="622" spans="32:45" x14ac:dyDescent="0.3">
      <c r="AF622" s="98">
        <v>2155</v>
      </c>
      <c r="AG622">
        <v>852</v>
      </c>
      <c r="AO622" s="165">
        <v>1786</v>
      </c>
      <c r="AQ622" s="168" t="s">
        <v>125</v>
      </c>
      <c r="AR622" s="168" t="s">
        <v>126</v>
      </c>
      <c r="AS622" s="168" t="s">
        <v>127</v>
      </c>
    </row>
    <row r="623" spans="32:45" x14ac:dyDescent="0.3">
      <c r="AF623" s="98">
        <v>2128</v>
      </c>
      <c r="AG623">
        <v>833</v>
      </c>
      <c r="AO623" s="165">
        <v>1749</v>
      </c>
      <c r="AQ623" s="168" t="s">
        <v>125</v>
      </c>
      <c r="AR623" s="168" t="s">
        <v>126</v>
      </c>
      <c r="AS623" s="168" t="s">
        <v>127</v>
      </c>
    </row>
    <row r="624" spans="32:45" x14ac:dyDescent="0.3">
      <c r="AF624" s="98">
        <v>2094</v>
      </c>
      <c r="AG624">
        <v>703</v>
      </c>
      <c r="AO624" s="165">
        <v>1743</v>
      </c>
      <c r="AQ624" s="168" t="s">
        <v>125</v>
      </c>
      <c r="AR624" s="168" t="s">
        <v>126</v>
      </c>
      <c r="AS624" s="168" t="s">
        <v>127</v>
      </c>
    </row>
    <row r="625" spans="32:45" x14ac:dyDescent="0.3">
      <c r="AF625" s="98">
        <v>2058</v>
      </c>
      <c r="AG625">
        <v>702</v>
      </c>
      <c r="AO625" s="165">
        <v>1719</v>
      </c>
      <c r="AQ625" s="168" t="s">
        <v>125</v>
      </c>
      <c r="AR625" s="168" t="s">
        <v>126</v>
      </c>
      <c r="AS625" s="168" t="s">
        <v>127</v>
      </c>
    </row>
    <row r="626" spans="32:45" x14ac:dyDescent="0.3">
      <c r="AF626" s="98">
        <v>2046</v>
      </c>
      <c r="AG626" s="98">
        <v>1423</v>
      </c>
      <c r="AO626" s="165">
        <v>1617</v>
      </c>
      <c r="AQ626" s="168" t="s">
        <v>125</v>
      </c>
      <c r="AR626" s="168" t="s">
        <v>126</v>
      </c>
      <c r="AS626" s="168" t="s">
        <v>127</v>
      </c>
    </row>
    <row r="627" spans="32:45" x14ac:dyDescent="0.3">
      <c r="AF627" s="98">
        <v>1952</v>
      </c>
      <c r="AG627">
        <v>674</v>
      </c>
      <c r="AO627" s="165">
        <v>1557</v>
      </c>
      <c r="AQ627" s="168" t="s">
        <v>125</v>
      </c>
      <c r="AR627" s="168" t="s">
        <v>126</v>
      </c>
      <c r="AS627" s="168" t="s">
        <v>127</v>
      </c>
    </row>
    <row r="628" spans="32:45" x14ac:dyDescent="0.3">
      <c r="AF628" s="98">
        <v>1923</v>
      </c>
      <c r="AG628">
        <v>1464</v>
      </c>
      <c r="AO628" s="165">
        <v>1554</v>
      </c>
      <c r="AQ628" s="168" t="s">
        <v>125</v>
      </c>
      <c r="AR628" s="168" t="s">
        <v>126</v>
      </c>
      <c r="AS628" s="168" t="s">
        <v>127</v>
      </c>
    </row>
    <row r="629" spans="32:45" x14ac:dyDescent="0.3">
      <c r="AF629" s="98">
        <v>1834</v>
      </c>
      <c r="AG629" s="98">
        <v>625</v>
      </c>
      <c r="AO629" s="165">
        <v>1501</v>
      </c>
      <c r="AQ629" s="168" t="s">
        <v>125</v>
      </c>
      <c r="AR629" s="168" t="s">
        <v>126</v>
      </c>
      <c r="AS629" s="168" t="s">
        <v>127</v>
      </c>
    </row>
    <row r="630" spans="32:45" x14ac:dyDescent="0.3">
      <c r="AF630" s="98">
        <v>1814</v>
      </c>
      <c r="AG630" s="98">
        <v>969</v>
      </c>
      <c r="AO630" s="165">
        <v>1148</v>
      </c>
      <c r="AQ630" s="168" t="s">
        <v>125</v>
      </c>
      <c r="AR630" s="168" t="s">
        <v>126</v>
      </c>
      <c r="AS630" s="168" t="s">
        <v>127</v>
      </c>
    </row>
    <row r="631" spans="32:45" x14ac:dyDescent="0.3">
      <c r="AF631" s="98">
        <v>1770</v>
      </c>
      <c r="AG631" s="98">
        <v>2455</v>
      </c>
      <c r="AO631" s="165">
        <v>1128</v>
      </c>
      <c r="AQ631" s="168" t="s">
        <v>125</v>
      </c>
      <c r="AR631" s="168" t="s">
        <v>126</v>
      </c>
      <c r="AS631" s="168" t="s">
        <v>127</v>
      </c>
    </row>
    <row r="632" spans="32:45" x14ac:dyDescent="0.3">
      <c r="AF632" s="98">
        <v>1684</v>
      </c>
      <c r="AG632" s="98">
        <v>1645</v>
      </c>
      <c r="AO632" s="165">
        <v>1064</v>
      </c>
      <c r="AQ632" s="168" t="s">
        <v>125</v>
      </c>
      <c r="AR632" s="168" t="s">
        <v>126</v>
      </c>
      <c r="AS632" s="168" t="s">
        <v>127</v>
      </c>
    </row>
    <row r="633" spans="32:45" x14ac:dyDescent="0.3">
      <c r="AF633" s="98">
        <v>1678</v>
      </c>
      <c r="AG633" s="98">
        <v>1857</v>
      </c>
      <c r="AO633" s="165">
        <v>1006</v>
      </c>
      <c r="AQ633" s="168" t="s">
        <v>125</v>
      </c>
      <c r="AR633" s="168" t="s">
        <v>126</v>
      </c>
      <c r="AS633" s="168" t="s">
        <v>127</v>
      </c>
    </row>
    <row r="634" spans="32:45" x14ac:dyDescent="0.3">
      <c r="AF634" s="98">
        <v>1630</v>
      </c>
      <c r="AG634" s="99">
        <v>1779</v>
      </c>
      <c r="AO634" s="165">
        <v>910</v>
      </c>
      <c r="AQ634" s="168" t="s">
        <v>125</v>
      </c>
      <c r="AR634" s="168" t="s">
        <v>126</v>
      </c>
      <c r="AS634" s="168" t="s">
        <v>127</v>
      </c>
    </row>
    <row r="635" spans="32:45" x14ac:dyDescent="0.3">
      <c r="AF635" s="98">
        <v>1591</v>
      </c>
      <c r="AG635" s="99">
        <v>1898</v>
      </c>
      <c r="AO635" s="165">
        <v>871</v>
      </c>
      <c r="AQ635" s="168" t="s">
        <v>125</v>
      </c>
      <c r="AR635" s="168" t="s">
        <v>126</v>
      </c>
      <c r="AS635" s="168" t="s">
        <v>127</v>
      </c>
    </row>
    <row r="636" spans="32:45" x14ac:dyDescent="0.3">
      <c r="AF636" s="98">
        <v>1581</v>
      </c>
      <c r="AG636" s="99">
        <v>2279</v>
      </c>
      <c r="AO636" s="165">
        <v>771</v>
      </c>
      <c r="AQ636" s="168" t="s">
        <v>125</v>
      </c>
      <c r="AR636" s="168" t="s">
        <v>126</v>
      </c>
      <c r="AS636" s="168" t="s">
        <v>127</v>
      </c>
    </row>
    <row r="637" spans="32:45" x14ac:dyDescent="0.3">
      <c r="AF637" s="98">
        <v>1575</v>
      </c>
      <c r="AG637" s="99">
        <v>1678</v>
      </c>
      <c r="AO637" s="165">
        <v>692</v>
      </c>
      <c r="AQ637" s="168" t="s">
        <v>125</v>
      </c>
      <c r="AR637" s="168" t="s">
        <v>126</v>
      </c>
      <c r="AS637" s="168" t="s">
        <v>127</v>
      </c>
    </row>
    <row r="638" spans="32:45" x14ac:dyDescent="0.3">
      <c r="AF638" s="98">
        <v>1559</v>
      </c>
      <c r="AG638" s="99">
        <v>1958</v>
      </c>
      <c r="AO638" s="165">
        <v>644</v>
      </c>
      <c r="AQ638" s="168" t="s">
        <v>125</v>
      </c>
      <c r="AR638" s="168" t="s">
        <v>126</v>
      </c>
      <c r="AS638" s="168" t="s">
        <v>127</v>
      </c>
    </row>
    <row r="639" spans="32:45" x14ac:dyDescent="0.3">
      <c r="AF639" s="98">
        <v>1524</v>
      </c>
      <c r="AG639" s="99">
        <v>1909</v>
      </c>
      <c r="AO639" s="177">
        <v>542</v>
      </c>
      <c r="AQ639" s="168" t="s">
        <v>125</v>
      </c>
      <c r="AR639" s="168" t="s">
        <v>126</v>
      </c>
      <c r="AS639" s="168" t="s">
        <v>127</v>
      </c>
    </row>
    <row r="640" spans="32:45" x14ac:dyDescent="0.3">
      <c r="AF640" s="98">
        <v>1497</v>
      </c>
      <c r="AG640" s="99">
        <v>2281</v>
      </c>
      <c r="AO640" s="165">
        <v>522</v>
      </c>
      <c r="AQ640" s="168" t="s">
        <v>125</v>
      </c>
      <c r="AR640" s="168" t="s">
        <v>126</v>
      </c>
      <c r="AS640" s="168" t="s">
        <v>127</v>
      </c>
    </row>
    <row r="641" spans="32:45" x14ac:dyDescent="0.3">
      <c r="AF641" s="98">
        <v>1489</v>
      </c>
      <c r="AG641" s="99">
        <v>2193</v>
      </c>
      <c r="AO641" s="99"/>
      <c r="AQ641" s="168" t="s">
        <v>125</v>
      </c>
      <c r="AR641" s="168" t="s">
        <v>126</v>
      </c>
      <c r="AS641" s="168" t="s">
        <v>127</v>
      </c>
    </row>
    <row r="642" spans="32:45" x14ac:dyDescent="0.3">
      <c r="AF642" s="98">
        <v>1466</v>
      </c>
      <c r="AG642" s="99">
        <v>2120</v>
      </c>
      <c r="AO642" s="99"/>
      <c r="AQ642" s="168" t="s">
        <v>125</v>
      </c>
      <c r="AR642" s="168" t="s">
        <v>126</v>
      </c>
      <c r="AS642" s="168" t="s">
        <v>127</v>
      </c>
    </row>
    <row r="643" spans="32:45" x14ac:dyDescent="0.3">
      <c r="AF643" s="98">
        <v>1458</v>
      </c>
      <c r="AG643" s="99">
        <v>1876</v>
      </c>
      <c r="AO643">
        <v>788</v>
      </c>
      <c r="AQ643" s="168" t="s">
        <v>125</v>
      </c>
      <c r="AR643" s="168" t="s">
        <v>126</v>
      </c>
      <c r="AS643" s="168" t="s">
        <v>127</v>
      </c>
    </row>
    <row r="644" spans="32:45" x14ac:dyDescent="0.3">
      <c r="AF644" s="98">
        <v>1439</v>
      </c>
      <c r="AG644" s="99">
        <v>1994</v>
      </c>
      <c r="AO644">
        <v>1178</v>
      </c>
      <c r="AQ644" s="168" t="s">
        <v>125</v>
      </c>
      <c r="AR644" s="168" t="s">
        <v>126</v>
      </c>
      <c r="AS644" s="168" t="s">
        <v>127</v>
      </c>
    </row>
    <row r="645" spans="32:45" x14ac:dyDescent="0.3">
      <c r="AF645" s="98">
        <v>1402</v>
      </c>
      <c r="AG645" s="99">
        <v>1951</v>
      </c>
      <c r="AO645">
        <v>1151</v>
      </c>
      <c r="AQ645" s="168" t="s">
        <v>125</v>
      </c>
      <c r="AR645" s="168" t="s">
        <v>126</v>
      </c>
      <c r="AS645" s="168" t="s">
        <v>127</v>
      </c>
    </row>
    <row r="646" spans="32:45" x14ac:dyDescent="0.3">
      <c r="AF646" s="98">
        <v>1338</v>
      </c>
      <c r="AG646" s="99">
        <v>1691</v>
      </c>
      <c r="AO646">
        <v>1277</v>
      </c>
      <c r="AQ646" s="168" t="s">
        <v>125</v>
      </c>
      <c r="AR646" s="168" t="s">
        <v>126</v>
      </c>
      <c r="AS646" s="168" t="s">
        <v>127</v>
      </c>
    </row>
    <row r="647" spans="32:45" x14ac:dyDescent="0.3">
      <c r="AF647" s="98">
        <v>1335</v>
      </c>
      <c r="AG647" s="114">
        <v>1606</v>
      </c>
      <c r="AO647">
        <v>1502</v>
      </c>
      <c r="AQ647" s="168" t="s">
        <v>125</v>
      </c>
      <c r="AR647" s="168" t="s">
        <v>126</v>
      </c>
      <c r="AS647" s="168" t="s">
        <v>127</v>
      </c>
    </row>
    <row r="648" spans="32:45" x14ac:dyDescent="0.3">
      <c r="AF648" s="98">
        <v>1283</v>
      </c>
      <c r="AG648" s="114">
        <v>2261</v>
      </c>
      <c r="AO648">
        <v>1503</v>
      </c>
      <c r="AQ648" s="168" t="s">
        <v>125</v>
      </c>
      <c r="AR648" s="168" t="s">
        <v>126</v>
      </c>
      <c r="AS648" s="168" t="s">
        <v>127</v>
      </c>
    </row>
    <row r="649" spans="32:45" x14ac:dyDescent="0.3">
      <c r="AF649" s="98">
        <v>1278</v>
      </c>
      <c r="AG649" s="99">
        <v>1779</v>
      </c>
      <c r="AO649" s="98"/>
      <c r="AQ649" s="168" t="s">
        <v>125</v>
      </c>
      <c r="AR649" s="168" t="s">
        <v>126</v>
      </c>
      <c r="AS649" s="168" t="s">
        <v>127</v>
      </c>
    </row>
    <row r="650" spans="32:45" x14ac:dyDescent="0.3">
      <c r="AF650" s="98">
        <v>1267</v>
      </c>
      <c r="AG650" s="99">
        <v>1481</v>
      </c>
      <c r="AO650" s="98"/>
      <c r="AQ650" s="168" t="s">
        <v>125</v>
      </c>
      <c r="AR650" s="168" t="s">
        <v>126</v>
      </c>
      <c r="AS650" s="168" t="s">
        <v>127</v>
      </c>
    </row>
    <row r="651" spans="32:45" x14ac:dyDescent="0.3">
      <c r="AF651" s="98">
        <v>1247</v>
      </c>
      <c r="AG651">
        <v>1684</v>
      </c>
      <c r="AO651" s="98"/>
      <c r="AQ651" s="168" t="s">
        <v>125</v>
      </c>
      <c r="AR651" s="168" t="s">
        <v>126</v>
      </c>
      <c r="AS651" s="168" t="s">
        <v>127</v>
      </c>
    </row>
    <row r="652" spans="32:45" x14ac:dyDescent="0.3">
      <c r="AF652" s="98">
        <v>1213</v>
      </c>
      <c r="AG652">
        <v>1599</v>
      </c>
      <c r="AO652" s="98"/>
      <c r="AQ652" s="168" t="s">
        <v>125</v>
      </c>
      <c r="AR652" s="168" t="s">
        <v>126</v>
      </c>
      <c r="AS652" s="168" t="s">
        <v>127</v>
      </c>
    </row>
    <row r="653" spans="32:45" x14ac:dyDescent="0.3">
      <c r="AF653" s="98">
        <v>1213</v>
      </c>
      <c r="AG653">
        <v>2606</v>
      </c>
      <c r="AO653" s="98"/>
      <c r="AQ653" s="168" t="s">
        <v>125</v>
      </c>
      <c r="AR653" s="168" t="s">
        <v>126</v>
      </c>
      <c r="AS653" s="168" t="s">
        <v>127</v>
      </c>
    </row>
    <row r="654" spans="32:45" x14ac:dyDescent="0.3">
      <c r="AF654" s="98">
        <v>1162</v>
      </c>
      <c r="AG654" s="25">
        <v>1452</v>
      </c>
      <c r="AO654" s="98"/>
      <c r="AQ654" s="168" t="s">
        <v>125</v>
      </c>
      <c r="AR654" s="168" t="s">
        <v>126</v>
      </c>
      <c r="AS654" s="168" t="s">
        <v>127</v>
      </c>
    </row>
    <row r="655" spans="32:45" x14ac:dyDescent="0.3">
      <c r="AF655" s="98">
        <v>1080</v>
      </c>
      <c r="AG655">
        <v>658</v>
      </c>
      <c r="AO655" s="98"/>
      <c r="AQ655" s="168" t="s">
        <v>125</v>
      </c>
      <c r="AR655" s="168" t="s">
        <v>126</v>
      </c>
      <c r="AS655" s="168" t="s">
        <v>127</v>
      </c>
    </row>
    <row r="656" spans="32:45" x14ac:dyDescent="0.3">
      <c r="AF656" s="98">
        <v>1013</v>
      </c>
      <c r="AG656">
        <v>1627</v>
      </c>
      <c r="AO656" s="98"/>
      <c r="AQ656" s="168" t="s">
        <v>125</v>
      </c>
      <c r="AR656" s="168" t="s">
        <v>126</v>
      </c>
      <c r="AS656" s="168" t="s">
        <v>127</v>
      </c>
    </row>
    <row r="657" spans="32:45" x14ac:dyDescent="0.3">
      <c r="AF657" s="98">
        <v>1011</v>
      </c>
      <c r="AG657">
        <v>1437</v>
      </c>
      <c r="AO657" s="98"/>
      <c r="AQ657" s="168" t="s">
        <v>125</v>
      </c>
      <c r="AR657" s="168" t="s">
        <v>126</v>
      </c>
      <c r="AS657" s="168" t="s">
        <v>127</v>
      </c>
    </row>
    <row r="658" spans="32:45" x14ac:dyDescent="0.3">
      <c r="AF658" s="98">
        <v>975</v>
      </c>
      <c r="AG658">
        <v>1573</v>
      </c>
      <c r="AO658" s="98"/>
      <c r="AQ658" s="168" t="s">
        <v>125</v>
      </c>
      <c r="AR658" s="168" t="s">
        <v>126</v>
      </c>
      <c r="AS658" s="168" t="s">
        <v>127</v>
      </c>
    </row>
    <row r="659" spans="32:45" x14ac:dyDescent="0.3">
      <c r="AF659" s="98">
        <v>754</v>
      </c>
      <c r="AG659">
        <v>1577</v>
      </c>
      <c r="AO659" s="98"/>
      <c r="AQ659" s="168" t="s">
        <v>125</v>
      </c>
      <c r="AR659" s="168" t="s">
        <v>126</v>
      </c>
      <c r="AS659" s="168" t="s">
        <v>127</v>
      </c>
    </row>
    <row r="660" spans="32:45" x14ac:dyDescent="0.3">
      <c r="AF660" s="98">
        <v>698</v>
      </c>
      <c r="AG660" s="98">
        <v>7605</v>
      </c>
      <c r="AO660" s="114"/>
      <c r="AQ660" s="168" t="s">
        <v>125</v>
      </c>
      <c r="AR660" s="168" t="s">
        <v>126</v>
      </c>
      <c r="AS660" s="168" t="s">
        <v>127</v>
      </c>
    </row>
    <row r="661" spans="32:45" x14ac:dyDescent="0.3">
      <c r="AF661" s="98">
        <v>640</v>
      </c>
      <c r="AG661" s="98">
        <v>6966</v>
      </c>
      <c r="AO661" s="114"/>
      <c r="AQ661" s="168" t="s">
        <v>125</v>
      </c>
      <c r="AR661" s="168" t="s">
        <v>126</v>
      </c>
      <c r="AS661" s="168" t="s">
        <v>127</v>
      </c>
    </row>
    <row r="662" spans="32:45" x14ac:dyDescent="0.3">
      <c r="AF662" s="98">
        <v>605</v>
      </c>
      <c r="AG662" s="98">
        <v>6823</v>
      </c>
      <c r="AO662" s="114"/>
      <c r="AQ662" s="168" t="s">
        <v>125</v>
      </c>
      <c r="AR662" s="168" t="s">
        <v>126</v>
      </c>
      <c r="AS662" s="168" t="s">
        <v>127</v>
      </c>
    </row>
    <row r="663" spans="32:45" x14ac:dyDescent="0.3">
      <c r="AF663" s="99">
        <v>2726</v>
      </c>
      <c r="AG663" s="98">
        <v>6764</v>
      </c>
      <c r="AO663" s="114"/>
      <c r="AQ663" s="168" t="s">
        <v>125</v>
      </c>
      <c r="AR663" s="168" t="s">
        <v>126</v>
      </c>
      <c r="AS663" s="168" t="s">
        <v>127</v>
      </c>
    </row>
    <row r="664" spans="32:45" x14ac:dyDescent="0.3">
      <c r="AF664" s="99">
        <v>2688</v>
      </c>
      <c r="AG664" s="98">
        <v>6681</v>
      </c>
      <c r="AO664" s="99"/>
      <c r="AQ664" s="168" t="s">
        <v>125</v>
      </c>
      <c r="AR664" s="168" t="s">
        <v>126</v>
      </c>
      <c r="AS664" s="168" t="s">
        <v>127</v>
      </c>
    </row>
    <row r="665" spans="32:45" x14ac:dyDescent="0.3">
      <c r="AF665" s="99">
        <v>2524</v>
      </c>
      <c r="AG665" s="98">
        <v>6571</v>
      </c>
      <c r="AO665" s="99"/>
      <c r="AQ665" s="168" t="s">
        <v>125</v>
      </c>
      <c r="AR665" s="168" t="s">
        <v>126</v>
      </c>
      <c r="AS665" s="168" t="s">
        <v>127</v>
      </c>
    </row>
    <row r="666" spans="32:45" x14ac:dyDescent="0.3">
      <c r="AF666" s="99">
        <v>2521</v>
      </c>
      <c r="AG666" s="98">
        <v>6498</v>
      </c>
      <c r="AO666" s="99"/>
      <c r="AQ666" s="168" t="s">
        <v>125</v>
      </c>
      <c r="AR666" s="168" t="s">
        <v>126</v>
      </c>
      <c r="AS666" s="168" t="s">
        <v>127</v>
      </c>
    </row>
    <row r="667" spans="32:45" x14ac:dyDescent="0.3">
      <c r="AF667" s="99">
        <v>2509</v>
      </c>
      <c r="AG667" s="98">
        <v>6447</v>
      </c>
      <c r="AO667" s="99"/>
      <c r="AQ667" s="168" t="s">
        <v>125</v>
      </c>
      <c r="AR667" s="168" t="s">
        <v>126</v>
      </c>
      <c r="AS667" s="168" t="s">
        <v>127</v>
      </c>
    </row>
    <row r="668" spans="32:45" x14ac:dyDescent="0.3">
      <c r="AF668" s="99">
        <v>2468</v>
      </c>
      <c r="AG668" s="98">
        <v>5671</v>
      </c>
      <c r="AO668" s="99"/>
      <c r="AQ668" s="168" t="s">
        <v>125</v>
      </c>
      <c r="AR668" s="168" t="s">
        <v>126</v>
      </c>
      <c r="AS668" s="168" t="s">
        <v>127</v>
      </c>
    </row>
    <row r="669" spans="32:45" x14ac:dyDescent="0.3">
      <c r="AF669" s="99">
        <v>2422</v>
      </c>
      <c r="AG669" s="98">
        <v>5503</v>
      </c>
      <c r="AO669" s="99"/>
      <c r="AQ669" s="168" t="s">
        <v>125</v>
      </c>
      <c r="AR669" s="168" t="s">
        <v>126</v>
      </c>
      <c r="AS669" s="168" t="s">
        <v>127</v>
      </c>
    </row>
    <row r="670" spans="32:45" x14ac:dyDescent="0.3">
      <c r="AF670" s="99">
        <v>2408</v>
      </c>
      <c r="AG670" s="98">
        <v>5502</v>
      </c>
      <c r="AO670" s="99"/>
      <c r="AQ670" s="168" t="s">
        <v>125</v>
      </c>
      <c r="AR670" s="168" t="s">
        <v>126</v>
      </c>
      <c r="AS670" s="168" t="s">
        <v>127</v>
      </c>
    </row>
    <row r="671" spans="32:45" x14ac:dyDescent="0.3">
      <c r="AF671" s="99">
        <v>2365</v>
      </c>
      <c r="AG671" s="98">
        <v>4705</v>
      </c>
      <c r="AO671" s="99"/>
      <c r="AQ671" s="168" t="s">
        <v>125</v>
      </c>
      <c r="AR671" s="168" t="s">
        <v>126</v>
      </c>
      <c r="AS671" s="168" t="s">
        <v>127</v>
      </c>
    </row>
    <row r="672" spans="32:45" x14ac:dyDescent="0.3">
      <c r="AF672" s="99">
        <v>2327</v>
      </c>
      <c r="AG672" s="98">
        <v>4454</v>
      </c>
      <c r="AO672" s="99"/>
      <c r="AQ672" s="168" t="s">
        <v>125</v>
      </c>
      <c r="AR672" s="168" t="s">
        <v>126</v>
      </c>
      <c r="AS672" s="168" t="s">
        <v>127</v>
      </c>
    </row>
    <row r="673" spans="32:45" x14ac:dyDescent="0.3">
      <c r="AF673" s="99">
        <v>2247</v>
      </c>
      <c r="AG673" s="98">
        <v>4192</v>
      </c>
      <c r="AO673" s="99"/>
      <c r="AQ673" s="168" t="s">
        <v>125</v>
      </c>
      <c r="AR673" s="168" t="s">
        <v>126</v>
      </c>
      <c r="AS673" s="168" t="s">
        <v>127</v>
      </c>
    </row>
    <row r="674" spans="32:45" x14ac:dyDescent="0.3">
      <c r="AF674" s="99">
        <v>2230</v>
      </c>
      <c r="AG674" s="98">
        <v>4042</v>
      </c>
      <c r="AO674" s="99"/>
      <c r="AQ674" s="168" t="s">
        <v>125</v>
      </c>
      <c r="AR674" s="168" t="s">
        <v>126</v>
      </c>
      <c r="AS674" s="168" t="s">
        <v>127</v>
      </c>
    </row>
    <row r="675" spans="32:45" x14ac:dyDescent="0.3">
      <c r="AF675" s="99">
        <v>2229</v>
      </c>
      <c r="AG675" s="98">
        <v>3960</v>
      </c>
      <c r="AO675" s="99"/>
      <c r="AQ675" s="168" t="s">
        <v>125</v>
      </c>
      <c r="AR675" s="168" t="s">
        <v>126</v>
      </c>
      <c r="AS675" s="168" t="s">
        <v>127</v>
      </c>
    </row>
    <row r="676" spans="32:45" x14ac:dyDescent="0.3">
      <c r="AF676" s="99">
        <v>2207</v>
      </c>
      <c r="AG676" s="98">
        <v>3799</v>
      </c>
      <c r="AO676" s="99"/>
      <c r="AQ676" s="168" t="s">
        <v>125</v>
      </c>
      <c r="AR676" s="168" t="s">
        <v>126</v>
      </c>
      <c r="AS676" s="168" t="s">
        <v>127</v>
      </c>
    </row>
    <row r="677" spans="32:45" x14ac:dyDescent="0.3">
      <c r="AF677" s="99">
        <v>2184</v>
      </c>
      <c r="AG677" s="98">
        <v>3289</v>
      </c>
      <c r="AO677" s="99"/>
      <c r="AQ677" s="168" t="s">
        <v>125</v>
      </c>
      <c r="AR677" s="168" t="s">
        <v>126</v>
      </c>
      <c r="AS677" s="168" t="s">
        <v>127</v>
      </c>
    </row>
    <row r="678" spans="32:45" x14ac:dyDescent="0.3">
      <c r="AF678" s="99">
        <v>2154</v>
      </c>
      <c r="AG678" s="113">
        <v>3105</v>
      </c>
      <c r="AO678" s="99"/>
      <c r="AQ678" s="168" t="s">
        <v>125</v>
      </c>
      <c r="AR678" s="168" t="s">
        <v>126</v>
      </c>
      <c r="AS678" s="168" t="s">
        <v>127</v>
      </c>
    </row>
    <row r="679" spans="32:45" x14ac:dyDescent="0.3">
      <c r="AF679" s="99">
        <v>2143</v>
      </c>
      <c r="AG679" s="113">
        <v>3080</v>
      </c>
      <c r="AO679" s="99"/>
      <c r="AQ679" s="168" t="s">
        <v>125</v>
      </c>
      <c r="AR679" s="168" t="s">
        <v>126</v>
      </c>
      <c r="AS679" s="168" t="s">
        <v>127</v>
      </c>
    </row>
    <row r="680" spans="32:45" x14ac:dyDescent="0.3">
      <c r="AF680" s="99">
        <v>2081</v>
      </c>
      <c r="AG680" s="98">
        <v>2842</v>
      </c>
      <c r="AO680" s="99"/>
      <c r="AQ680" s="168" t="s">
        <v>125</v>
      </c>
      <c r="AR680" s="168" t="s">
        <v>126</v>
      </c>
      <c r="AS680" s="168" t="s">
        <v>127</v>
      </c>
    </row>
    <row r="681" spans="32:45" x14ac:dyDescent="0.3">
      <c r="AF681" s="99">
        <v>2062</v>
      </c>
      <c r="AG681" s="98">
        <v>2609</v>
      </c>
      <c r="AO681">
        <v>1289</v>
      </c>
      <c r="AQ681" s="168" t="s">
        <v>125</v>
      </c>
      <c r="AR681" s="168" t="s">
        <v>126</v>
      </c>
      <c r="AS681" s="168" t="s">
        <v>127</v>
      </c>
    </row>
    <row r="682" spans="32:45" x14ac:dyDescent="0.3">
      <c r="AF682" s="99">
        <v>1994</v>
      </c>
      <c r="AG682" s="98">
        <v>2571</v>
      </c>
      <c r="AO682">
        <v>720</v>
      </c>
      <c r="AQ682" s="168" t="s">
        <v>125</v>
      </c>
      <c r="AR682" s="168" t="s">
        <v>126</v>
      </c>
      <c r="AS682" s="168" t="s">
        <v>127</v>
      </c>
    </row>
    <row r="683" spans="32:45" x14ac:dyDescent="0.3">
      <c r="AF683" s="99">
        <v>1990</v>
      </c>
      <c r="AG683" s="98">
        <v>2343</v>
      </c>
      <c r="AO683">
        <v>1317</v>
      </c>
      <c r="AQ683" s="168" t="s">
        <v>125</v>
      </c>
      <c r="AR683" s="168" t="s">
        <v>126</v>
      </c>
      <c r="AS683" s="168" t="s">
        <v>127</v>
      </c>
    </row>
    <row r="684" spans="32:45" x14ac:dyDescent="0.3">
      <c r="AF684" s="99">
        <v>1982</v>
      </c>
      <c r="AG684" s="98">
        <v>1919</v>
      </c>
      <c r="AO684">
        <v>953</v>
      </c>
      <c r="AQ684" s="168" t="s">
        <v>125</v>
      </c>
      <c r="AR684" s="168" t="s">
        <v>126</v>
      </c>
      <c r="AS684" s="168" t="s">
        <v>127</v>
      </c>
    </row>
    <row r="685" spans="32:45" x14ac:dyDescent="0.3">
      <c r="AF685" s="99">
        <v>1941</v>
      </c>
      <c r="AG685" s="113">
        <v>1808</v>
      </c>
      <c r="AO685">
        <v>731</v>
      </c>
      <c r="AQ685" s="168" t="s">
        <v>125</v>
      </c>
      <c r="AR685" s="168" t="s">
        <v>126</v>
      </c>
      <c r="AS685" s="168" t="s">
        <v>127</v>
      </c>
    </row>
    <row r="686" spans="32:45" x14ac:dyDescent="0.3">
      <c r="AF686" s="99">
        <v>1909</v>
      </c>
      <c r="AG686" s="98">
        <v>1804</v>
      </c>
      <c r="AO686">
        <v>603</v>
      </c>
      <c r="AQ686" s="168" t="s">
        <v>125</v>
      </c>
      <c r="AR686" s="168" t="s">
        <v>126</v>
      </c>
      <c r="AS686" s="168" t="s">
        <v>127</v>
      </c>
    </row>
    <row r="687" spans="32:45" x14ac:dyDescent="0.3">
      <c r="AF687" s="99">
        <v>1908</v>
      </c>
      <c r="AG687" s="98">
        <v>1777</v>
      </c>
      <c r="AO687">
        <v>1045</v>
      </c>
      <c r="AQ687" s="168" t="s">
        <v>125</v>
      </c>
      <c r="AR687" s="168" t="s">
        <v>126</v>
      </c>
      <c r="AS687" s="168" t="s">
        <v>127</v>
      </c>
    </row>
    <row r="688" spans="32:45" x14ac:dyDescent="0.3">
      <c r="AF688" s="99">
        <v>1905</v>
      </c>
      <c r="AG688" s="98">
        <v>1598</v>
      </c>
      <c r="AO688">
        <v>2156</v>
      </c>
      <c r="AQ688" s="168" t="s">
        <v>125</v>
      </c>
      <c r="AR688" s="168" t="s">
        <v>126</v>
      </c>
      <c r="AS688" s="168" t="s">
        <v>127</v>
      </c>
    </row>
    <row r="689" spans="32:49" x14ac:dyDescent="0.3">
      <c r="AF689" s="99">
        <v>1903</v>
      </c>
      <c r="AG689" s="98">
        <v>1076</v>
      </c>
      <c r="AO689">
        <v>1314</v>
      </c>
      <c r="AQ689" s="168" t="s">
        <v>125</v>
      </c>
      <c r="AR689" s="168" t="s">
        <v>126</v>
      </c>
      <c r="AS689" s="168" t="s">
        <v>127</v>
      </c>
    </row>
    <row r="690" spans="32:49" x14ac:dyDescent="0.3">
      <c r="AF690" s="99">
        <v>1884</v>
      </c>
      <c r="AG690" s="98">
        <v>951</v>
      </c>
      <c r="AO690">
        <v>1205</v>
      </c>
      <c r="AQ690" s="168" t="s">
        <v>125</v>
      </c>
      <c r="AR690" s="168" t="s">
        <v>126</v>
      </c>
      <c r="AS690" s="168" t="s">
        <v>127</v>
      </c>
    </row>
    <row r="691" spans="32:49" x14ac:dyDescent="0.3">
      <c r="AF691" s="99">
        <v>1882</v>
      </c>
      <c r="AG691" s="114">
        <v>7480</v>
      </c>
      <c r="AO691">
        <v>797</v>
      </c>
      <c r="AQ691" s="168" t="s">
        <v>125</v>
      </c>
      <c r="AR691" s="168" t="s">
        <v>126</v>
      </c>
      <c r="AS691" s="168" t="s">
        <v>127</v>
      </c>
      <c r="AW691" s="114"/>
    </row>
    <row r="692" spans="32:49" x14ac:dyDescent="0.3">
      <c r="AF692" s="99">
        <v>1864</v>
      </c>
      <c r="AG692" s="99">
        <v>6677</v>
      </c>
      <c r="AO692">
        <v>1433</v>
      </c>
      <c r="AQ692" s="168" t="s">
        <v>125</v>
      </c>
      <c r="AR692" s="168" t="s">
        <v>126</v>
      </c>
      <c r="AS692" s="168" t="s">
        <v>127</v>
      </c>
      <c r="AW692" s="99"/>
    </row>
    <row r="693" spans="32:49" x14ac:dyDescent="0.3">
      <c r="AF693" s="99">
        <v>1856</v>
      </c>
      <c r="AG693" s="99">
        <v>5920</v>
      </c>
      <c r="AO693">
        <v>1768</v>
      </c>
      <c r="AQ693" s="168" t="s">
        <v>125</v>
      </c>
      <c r="AR693" s="168" t="s">
        <v>126</v>
      </c>
      <c r="AS693" s="168" t="s">
        <v>127</v>
      </c>
      <c r="AW693" s="99"/>
    </row>
    <row r="694" spans="32:49" x14ac:dyDescent="0.3">
      <c r="AF694" s="99">
        <v>1822</v>
      </c>
      <c r="AG694" s="99">
        <v>5343</v>
      </c>
      <c r="AO694">
        <v>1465</v>
      </c>
      <c r="AQ694" s="168" t="s">
        <v>125</v>
      </c>
      <c r="AR694" s="168" t="s">
        <v>126</v>
      </c>
      <c r="AS694" s="168" t="s">
        <v>127</v>
      </c>
      <c r="AW694" s="99"/>
    </row>
    <row r="695" spans="32:49" x14ac:dyDescent="0.3">
      <c r="AF695" s="99">
        <v>1770</v>
      </c>
      <c r="AG695" s="99">
        <v>4831</v>
      </c>
      <c r="AO695">
        <v>689</v>
      </c>
      <c r="AQ695" s="168" t="s">
        <v>125</v>
      </c>
      <c r="AR695" s="168" t="s">
        <v>126</v>
      </c>
      <c r="AS695" s="168" t="s">
        <v>127</v>
      </c>
      <c r="AW695" s="99"/>
    </row>
    <row r="696" spans="32:49" x14ac:dyDescent="0.3">
      <c r="AF696" s="99">
        <v>1763</v>
      </c>
      <c r="AG696" s="99">
        <v>4759</v>
      </c>
      <c r="AO696">
        <v>979</v>
      </c>
      <c r="AQ696" s="168" t="s">
        <v>125</v>
      </c>
      <c r="AR696" s="168" t="s">
        <v>126</v>
      </c>
      <c r="AS696" s="168" t="s">
        <v>127</v>
      </c>
      <c r="AW696" s="99"/>
    </row>
    <row r="697" spans="32:49" x14ac:dyDescent="0.3">
      <c r="AF697" s="99">
        <v>1749</v>
      </c>
      <c r="AG697" s="99">
        <v>4593</v>
      </c>
      <c r="AO697">
        <v>1607</v>
      </c>
      <c r="AQ697" s="168" t="s">
        <v>125</v>
      </c>
      <c r="AR697" s="168" t="s">
        <v>126</v>
      </c>
      <c r="AS697" s="168" t="s">
        <v>127</v>
      </c>
      <c r="AW697" s="99"/>
    </row>
    <row r="698" spans="32:49" x14ac:dyDescent="0.3">
      <c r="AF698" s="99">
        <v>1723</v>
      </c>
      <c r="AG698" s="99">
        <v>4560</v>
      </c>
      <c r="AO698">
        <v>1890</v>
      </c>
      <c r="AQ698" s="168" t="s">
        <v>125</v>
      </c>
      <c r="AR698" s="168" t="s">
        <v>126</v>
      </c>
      <c r="AS698" s="168" t="s">
        <v>127</v>
      </c>
      <c r="AW698" s="99"/>
    </row>
    <row r="699" spans="32:49" x14ac:dyDescent="0.3">
      <c r="AF699" s="99">
        <v>1722</v>
      </c>
      <c r="AG699" s="99">
        <v>4453</v>
      </c>
      <c r="AO699">
        <v>2143</v>
      </c>
      <c r="AQ699" s="168" t="s">
        <v>125</v>
      </c>
      <c r="AR699" s="168" t="s">
        <v>126</v>
      </c>
      <c r="AS699" s="168" t="s">
        <v>127</v>
      </c>
      <c r="AW699" s="99"/>
    </row>
    <row r="700" spans="32:49" x14ac:dyDescent="0.3">
      <c r="AF700" s="99">
        <v>1464</v>
      </c>
      <c r="AG700" s="99">
        <v>4434</v>
      </c>
      <c r="AO700">
        <v>1071</v>
      </c>
      <c r="AQ700" s="168" t="s">
        <v>125</v>
      </c>
      <c r="AR700" s="168" t="s">
        <v>126</v>
      </c>
      <c r="AS700" s="168" t="s">
        <v>127</v>
      </c>
      <c r="AW700" s="99"/>
    </row>
    <row r="701" spans="32:49" x14ac:dyDescent="0.3">
      <c r="AF701" s="99">
        <v>1444</v>
      </c>
      <c r="AG701" s="99">
        <v>4180</v>
      </c>
      <c r="AO701">
        <v>1830</v>
      </c>
      <c r="AQ701" s="168" t="s">
        <v>125</v>
      </c>
      <c r="AR701" s="168" t="s">
        <v>126</v>
      </c>
      <c r="AS701" s="168" t="s">
        <v>127</v>
      </c>
      <c r="AW701" s="99"/>
    </row>
    <row r="702" spans="32:49" x14ac:dyDescent="0.3">
      <c r="AF702" s="99">
        <v>1373</v>
      </c>
      <c r="AG702" s="99">
        <v>4060</v>
      </c>
      <c r="AO702">
        <v>1713</v>
      </c>
      <c r="AQ702" s="168" t="s">
        <v>125</v>
      </c>
      <c r="AR702" s="168" t="s">
        <v>126</v>
      </c>
      <c r="AS702" s="168" t="s">
        <v>127</v>
      </c>
      <c r="AW702" s="99"/>
    </row>
    <row r="703" spans="32:49" x14ac:dyDescent="0.3">
      <c r="AF703" s="99">
        <v>1365</v>
      </c>
      <c r="AG703" s="99">
        <v>3723</v>
      </c>
      <c r="AO703">
        <v>1827</v>
      </c>
      <c r="AQ703" s="168" t="s">
        <v>125</v>
      </c>
      <c r="AR703" s="168" t="s">
        <v>126</v>
      </c>
      <c r="AS703" s="168" t="s">
        <v>127</v>
      </c>
      <c r="AW703" s="99"/>
    </row>
    <row r="704" spans="32:49" x14ac:dyDescent="0.3">
      <c r="AF704" s="99">
        <v>1364</v>
      </c>
      <c r="AG704" s="99">
        <v>3567</v>
      </c>
      <c r="AO704">
        <v>703</v>
      </c>
      <c r="AQ704" s="168" t="s">
        <v>125</v>
      </c>
      <c r="AR704" s="168" t="s">
        <v>126</v>
      </c>
      <c r="AS704" s="168" t="s">
        <v>127</v>
      </c>
      <c r="AW704" s="99"/>
    </row>
    <row r="705" spans="32:49" x14ac:dyDescent="0.3">
      <c r="AF705" s="99">
        <v>1355</v>
      </c>
      <c r="AG705" s="99">
        <v>3401</v>
      </c>
      <c r="AO705" s="98"/>
      <c r="AQ705" s="168" t="s">
        <v>125</v>
      </c>
      <c r="AR705" s="168" t="s">
        <v>126</v>
      </c>
      <c r="AS705" s="168" t="s">
        <v>127</v>
      </c>
      <c r="AW705" s="99"/>
    </row>
    <row r="706" spans="32:49" x14ac:dyDescent="0.3">
      <c r="AF706" s="99">
        <v>1330</v>
      </c>
      <c r="AG706" s="99">
        <v>3360</v>
      </c>
      <c r="AO706" s="98"/>
      <c r="AQ706" s="168" t="s">
        <v>125</v>
      </c>
      <c r="AR706" s="168" t="s">
        <v>126</v>
      </c>
      <c r="AS706" s="168" t="s">
        <v>127</v>
      </c>
      <c r="AW706" s="99"/>
    </row>
    <row r="707" spans="32:49" x14ac:dyDescent="0.3">
      <c r="AF707" s="99">
        <v>1324</v>
      </c>
      <c r="AG707" s="99">
        <v>3144</v>
      </c>
      <c r="AO707" s="98"/>
      <c r="AQ707" s="168" t="s">
        <v>125</v>
      </c>
      <c r="AR707" s="168" t="s">
        <v>126</v>
      </c>
      <c r="AS707" s="168" t="s">
        <v>127</v>
      </c>
      <c r="AW707" s="99"/>
    </row>
    <row r="708" spans="32:49" x14ac:dyDescent="0.3">
      <c r="AF708" s="99">
        <v>1322</v>
      </c>
      <c r="AG708" s="99">
        <v>3072</v>
      </c>
      <c r="AO708" s="98"/>
      <c r="AQ708" s="168" t="s">
        <v>125</v>
      </c>
      <c r="AR708" s="168" t="s">
        <v>126</v>
      </c>
      <c r="AS708" s="168" t="s">
        <v>127</v>
      </c>
      <c r="AW708" s="99"/>
    </row>
    <row r="709" spans="32:49" x14ac:dyDescent="0.3">
      <c r="AF709" s="99">
        <v>1320</v>
      </c>
      <c r="AG709" s="99">
        <v>2740</v>
      </c>
      <c r="AO709" s="98"/>
      <c r="AQ709" s="168" t="s">
        <v>125</v>
      </c>
      <c r="AR709" s="168" t="s">
        <v>126</v>
      </c>
      <c r="AS709" s="168" t="s">
        <v>127</v>
      </c>
      <c r="AW709" s="99"/>
    </row>
    <row r="710" spans="32:49" x14ac:dyDescent="0.3">
      <c r="AF710" s="99">
        <v>1286</v>
      </c>
      <c r="AG710" s="99">
        <v>2703</v>
      </c>
      <c r="AO710" s="98"/>
      <c r="AQ710" s="168" t="s">
        <v>125</v>
      </c>
      <c r="AR710" s="168" t="s">
        <v>126</v>
      </c>
      <c r="AS710" s="168" t="s">
        <v>127</v>
      </c>
      <c r="AW710" s="99"/>
    </row>
    <row r="711" spans="32:49" x14ac:dyDescent="0.3">
      <c r="AF711" s="99">
        <v>1267</v>
      </c>
      <c r="AG711" s="99">
        <v>2412</v>
      </c>
      <c r="AO711" s="98"/>
      <c r="AQ711" s="168" t="s">
        <v>125</v>
      </c>
      <c r="AR711" s="168" t="s">
        <v>126</v>
      </c>
      <c r="AS711" s="168" t="s">
        <v>127</v>
      </c>
      <c r="AW711" s="99"/>
    </row>
    <row r="712" spans="32:49" x14ac:dyDescent="0.3">
      <c r="AF712" s="99">
        <v>1221</v>
      </c>
      <c r="AG712" s="99">
        <v>1741</v>
      </c>
      <c r="AO712" s="98"/>
      <c r="AQ712" s="168" t="s">
        <v>125</v>
      </c>
      <c r="AR712" s="168" t="s">
        <v>126</v>
      </c>
      <c r="AS712" s="168" t="s">
        <v>127</v>
      </c>
      <c r="AW712" s="99"/>
    </row>
    <row r="713" spans="32:49" x14ac:dyDescent="0.3">
      <c r="AF713" s="99">
        <v>1200</v>
      </c>
      <c r="AG713" s="99">
        <v>1660</v>
      </c>
      <c r="AO713" s="98"/>
      <c r="AQ713" s="168" t="s">
        <v>125</v>
      </c>
      <c r="AR713" s="168" t="s">
        <v>126</v>
      </c>
      <c r="AS713" s="168" t="s">
        <v>127</v>
      </c>
      <c r="AW713" s="99"/>
    </row>
    <row r="714" spans="32:49" x14ac:dyDescent="0.3">
      <c r="AF714" s="99">
        <v>1199</v>
      </c>
      <c r="AG714" s="99">
        <v>1651</v>
      </c>
      <c r="AO714" s="98"/>
      <c r="AQ714" s="168" t="s">
        <v>125</v>
      </c>
      <c r="AR714" s="168" t="s">
        <v>126</v>
      </c>
      <c r="AS714" s="168" t="s">
        <v>127</v>
      </c>
      <c r="AW714" s="99"/>
    </row>
    <row r="715" spans="32:49" x14ac:dyDescent="0.3">
      <c r="AF715" s="99">
        <v>1185</v>
      </c>
      <c r="AG715" s="99">
        <v>905</v>
      </c>
      <c r="AO715" s="98"/>
      <c r="AQ715" s="168" t="s">
        <v>125</v>
      </c>
      <c r="AR715" s="168" t="s">
        <v>126</v>
      </c>
      <c r="AS715" s="168" t="s">
        <v>127</v>
      </c>
      <c r="AW715" s="99"/>
    </row>
    <row r="716" spans="32:49" x14ac:dyDescent="0.3">
      <c r="AF716" s="99">
        <v>1159</v>
      </c>
      <c r="AG716" s="99">
        <v>824</v>
      </c>
      <c r="AO716" s="98"/>
      <c r="AQ716" s="168" t="s">
        <v>125</v>
      </c>
      <c r="AR716" s="168" t="s">
        <v>126</v>
      </c>
      <c r="AS716" s="168" t="s">
        <v>127</v>
      </c>
      <c r="AW716" s="99"/>
    </row>
    <row r="717" spans="32:49" x14ac:dyDescent="0.3">
      <c r="AF717" s="99">
        <v>1117</v>
      </c>
      <c r="AG717" s="99">
        <v>722</v>
      </c>
      <c r="AO717" s="98"/>
      <c r="AQ717" s="168" t="s">
        <v>125</v>
      </c>
      <c r="AR717" s="168" t="s">
        <v>126</v>
      </c>
      <c r="AS717" s="168" t="s">
        <v>127</v>
      </c>
      <c r="AW717" s="99"/>
    </row>
    <row r="718" spans="32:49" x14ac:dyDescent="0.3">
      <c r="AF718" s="99">
        <v>1078</v>
      </c>
      <c r="AG718">
        <v>7961</v>
      </c>
      <c r="AO718" s="98"/>
      <c r="AQ718" s="168" t="s">
        <v>125</v>
      </c>
      <c r="AR718" s="168" t="s">
        <v>126</v>
      </c>
      <c r="AS718" s="168" t="s">
        <v>127</v>
      </c>
      <c r="AW718"/>
    </row>
    <row r="719" spans="32:49" x14ac:dyDescent="0.3">
      <c r="AF719" s="99">
        <v>1067</v>
      </c>
      <c r="AG719">
        <v>7281</v>
      </c>
      <c r="AO719" s="98"/>
      <c r="AQ719" s="168" t="s">
        <v>125</v>
      </c>
      <c r="AR719" s="168" t="s">
        <v>126</v>
      </c>
      <c r="AS719" s="168" t="s">
        <v>127</v>
      </c>
      <c r="AW719"/>
    </row>
    <row r="720" spans="32:49" x14ac:dyDescent="0.3">
      <c r="AF720" s="99">
        <v>1050</v>
      </c>
      <c r="AG720">
        <v>7139</v>
      </c>
      <c r="AO720" s="98"/>
      <c r="AQ720" s="168" t="s">
        <v>125</v>
      </c>
      <c r="AR720" s="168" t="s">
        <v>126</v>
      </c>
      <c r="AS720" s="168" t="s">
        <v>127</v>
      </c>
      <c r="AW720"/>
    </row>
    <row r="721" spans="32:49" x14ac:dyDescent="0.3">
      <c r="AF721" s="99">
        <v>1028</v>
      </c>
      <c r="AG721">
        <v>6601</v>
      </c>
      <c r="AO721" s="98"/>
      <c r="AQ721" s="168" t="s">
        <v>125</v>
      </c>
      <c r="AR721" s="168" t="s">
        <v>126</v>
      </c>
      <c r="AS721" s="168" t="s">
        <v>127</v>
      </c>
      <c r="AW721"/>
    </row>
    <row r="722" spans="32:49" x14ac:dyDescent="0.3">
      <c r="AF722" s="99">
        <v>1016</v>
      </c>
      <c r="AG722">
        <v>6416</v>
      </c>
      <c r="AO722" s="98"/>
      <c r="AQ722" s="168" t="s">
        <v>125</v>
      </c>
      <c r="AR722" s="168" t="s">
        <v>126</v>
      </c>
      <c r="AS722" s="168" t="s">
        <v>127</v>
      </c>
      <c r="AW722"/>
    </row>
    <row r="723" spans="32:49" x14ac:dyDescent="0.3">
      <c r="AF723" s="99">
        <v>915</v>
      </c>
      <c r="AG723">
        <v>6374</v>
      </c>
      <c r="AO723" s="113"/>
      <c r="AQ723" s="168" t="s">
        <v>125</v>
      </c>
      <c r="AR723" s="168" t="s">
        <v>126</v>
      </c>
      <c r="AS723" s="168" t="s">
        <v>127</v>
      </c>
      <c r="AW723"/>
    </row>
    <row r="724" spans="32:49" x14ac:dyDescent="0.3">
      <c r="AF724" s="99">
        <v>913</v>
      </c>
      <c r="AG724">
        <v>6255</v>
      </c>
      <c r="AO724" s="113"/>
      <c r="AQ724" s="168" t="s">
        <v>125</v>
      </c>
      <c r="AR724" s="168" t="s">
        <v>126</v>
      </c>
      <c r="AS724" s="168" t="s">
        <v>127</v>
      </c>
      <c r="AW724"/>
    </row>
    <row r="725" spans="32:49" x14ac:dyDescent="0.3">
      <c r="AF725" s="99">
        <v>902</v>
      </c>
      <c r="AG725">
        <v>5916</v>
      </c>
      <c r="AO725" s="98"/>
      <c r="AQ725" s="168" t="s">
        <v>125</v>
      </c>
      <c r="AR725" s="168" t="s">
        <v>126</v>
      </c>
      <c r="AS725" s="168" t="s">
        <v>127</v>
      </c>
      <c r="AW725"/>
    </row>
    <row r="726" spans="32:49" x14ac:dyDescent="0.3">
      <c r="AF726" s="99">
        <v>842</v>
      </c>
      <c r="AG726">
        <v>5842</v>
      </c>
      <c r="AO726" s="98"/>
      <c r="AQ726" s="168" t="s">
        <v>125</v>
      </c>
      <c r="AR726" s="168" t="s">
        <v>126</v>
      </c>
      <c r="AS726" s="168" t="s">
        <v>127</v>
      </c>
      <c r="AW726"/>
    </row>
    <row r="727" spans="32:49" x14ac:dyDescent="0.3">
      <c r="AF727" s="99">
        <v>786</v>
      </c>
      <c r="AG727">
        <v>5267</v>
      </c>
      <c r="AO727" s="98"/>
      <c r="AQ727" s="168" t="s">
        <v>125</v>
      </c>
      <c r="AR727" s="168" t="s">
        <v>126</v>
      </c>
      <c r="AS727" s="168" t="s">
        <v>127</v>
      </c>
      <c r="AW727"/>
    </row>
    <row r="728" spans="32:49" x14ac:dyDescent="0.3">
      <c r="AF728" s="99">
        <v>763</v>
      </c>
      <c r="AG728">
        <v>4887</v>
      </c>
      <c r="AO728" s="98"/>
      <c r="AQ728" s="168" t="s">
        <v>125</v>
      </c>
      <c r="AR728" s="168" t="s">
        <v>126</v>
      </c>
      <c r="AS728" s="168" t="s">
        <v>127</v>
      </c>
      <c r="AW728"/>
    </row>
    <row r="729" spans="32:49" x14ac:dyDescent="0.3">
      <c r="AF729" s="99">
        <v>731</v>
      </c>
      <c r="AG729">
        <v>4775</v>
      </c>
      <c r="AO729" s="98"/>
      <c r="AQ729" s="168" t="s">
        <v>125</v>
      </c>
      <c r="AR729" s="168" t="s">
        <v>126</v>
      </c>
      <c r="AS729" s="168" t="s">
        <v>127</v>
      </c>
      <c r="AW729"/>
    </row>
    <row r="730" spans="32:49" x14ac:dyDescent="0.3">
      <c r="AF730" s="99">
        <v>684</v>
      </c>
      <c r="AG730">
        <v>4719</v>
      </c>
      <c r="AO730" s="113"/>
      <c r="AQ730" s="168" t="s">
        <v>125</v>
      </c>
      <c r="AR730" s="168" t="s">
        <v>126</v>
      </c>
      <c r="AS730" s="168" t="s">
        <v>127</v>
      </c>
      <c r="AW730"/>
    </row>
    <row r="731" spans="32:49" x14ac:dyDescent="0.3">
      <c r="AF731" s="99">
        <v>650</v>
      </c>
      <c r="AG731">
        <v>4334</v>
      </c>
      <c r="AO731" s="98"/>
      <c r="AQ731" s="168" t="s">
        <v>125</v>
      </c>
      <c r="AR731" s="168" t="s">
        <v>126</v>
      </c>
      <c r="AS731" s="168" t="s">
        <v>127</v>
      </c>
      <c r="AW731"/>
    </row>
    <row r="732" spans="32:49" x14ac:dyDescent="0.3">
      <c r="AF732" s="99">
        <v>614</v>
      </c>
      <c r="AG732">
        <v>3650</v>
      </c>
      <c r="AO732" s="98"/>
      <c r="AQ732" s="168" t="s">
        <v>125</v>
      </c>
      <c r="AR732" s="168" t="s">
        <v>126</v>
      </c>
      <c r="AS732" s="168" t="s">
        <v>127</v>
      </c>
      <c r="AW732"/>
    </row>
    <row r="733" spans="32:49" x14ac:dyDescent="0.3">
      <c r="AF733" s="99">
        <v>603</v>
      </c>
      <c r="AG733">
        <v>3511</v>
      </c>
      <c r="AO733" s="98"/>
      <c r="AQ733" s="168" t="s">
        <v>125</v>
      </c>
      <c r="AR733" s="168" t="s">
        <v>126</v>
      </c>
      <c r="AS733" s="168" t="s">
        <v>127</v>
      </c>
      <c r="AW733"/>
    </row>
    <row r="734" spans="32:49" x14ac:dyDescent="0.3">
      <c r="AF734">
        <v>3734</v>
      </c>
      <c r="AG734">
        <v>3433</v>
      </c>
      <c r="AO734" s="98"/>
      <c r="AQ734" s="168" t="s">
        <v>125</v>
      </c>
      <c r="AR734" s="168" t="s">
        <v>126</v>
      </c>
      <c r="AS734" s="168" t="s">
        <v>127</v>
      </c>
      <c r="AW734"/>
    </row>
    <row r="735" spans="32:49" x14ac:dyDescent="0.3">
      <c r="AF735">
        <v>3424</v>
      </c>
      <c r="AG735">
        <v>3403</v>
      </c>
      <c r="AO735" s="98"/>
      <c r="AQ735" s="168" t="s">
        <v>125</v>
      </c>
      <c r="AR735" s="168" t="s">
        <v>126</v>
      </c>
      <c r="AS735" s="168" t="s">
        <v>127</v>
      </c>
      <c r="AW735"/>
    </row>
    <row r="736" spans="32:49" x14ac:dyDescent="0.3">
      <c r="AF736">
        <v>2869</v>
      </c>
      <c r="AG736">
        <v>3370</v>
      </c>
      <c r="AO736" s="113"/>
      <c r="AQ736" s="168" t="s">
        <v>125</v>
      </c>
      <c r="AR736" s="168" t="s">
        <v>126</v>
      </c>
      <c r="AS736" s="168" t="s">
        <v>127</v>
      </c>
      <c r="AW736"/>
    </row>
    <row r="737" spans="32:49" x14ac:dyDescent="0.3">
      <c r="AF737">
        <v>2689</v>
      </c>
      <c r="AG737">
        <v>3171</v>
      </c>
      <c r="AO737" s="98"/>
      <c r="AQ737" s="168" t="s">
        <v>125</v>
      </c>
      <c r="AR737" s="168" t="s">
        <v>126</v>
      </c>
      <c r="AS737" s="168" t="s">
        <v>127</v>
      </c>
      <c r="AW737"/>
    </row>
    <row r="738" spans="32:49" x14ac:dyDescent="0.3">
      <c r="AF738">
        <v>2658</v>
      </c>
      <c r="AG738">
        <v>2798</v>
      </c>
      <c r="AO738" s="98"/>
      <c r="AQ738" s="168" t="s">
        <v>125</v>
      </c>
      <c r="AR738" s="168" t="s">
        <v>126</v>
      </c>
      <c r="AS738" s="168" t="s">
        <v>127</v>
      </c>
      <c r="AW738"/>
    </row>
    <row r="739" spans="32:49" x14ac:dyDescent="0.3">
      <c r="AF739">
        <v>2565</v>
      </c>
      <c r="AG739">
        <v>2752</v>
      </c>
      <c r="AO739" s="98"/>
      <c r="AQ739" s="168" t="s">
        <v>125</v>
      </c>
      <c r="AR739" s="168" t="s">
        <v>126</v>
      </c>
      <c r="AS739" s="168" t="s">
        <v>127</v>
      </c>
      <c r="AW739"/>
    </row>
    <row r="740" spans="32:49" x14ac:dyDescent="0.3">
      <c r="AF740">
        <v>2345</v>
      </c>
      <c r="AG740">
        <v>2008</v>
      </c>
      <c r="AO740" s="98"/>
      <c r="AQ740" s="168" t="s">
        <v>125</v>
      </c>
      <c r="AR740" s="168" t="s">
        <v>126</v>
      </c>
      <c r="AS740" s="168" t="s">
        <v>127</v>
      </c>
      <c r="AW740"/>
    </row>
    <row r="741" spans="32:49" x14ac:dyDescent="0.3">
      <c r="AF741">
        <v>2342</v>
      </c>
      <c r="AG741">
        <v>1833</v>
      </c>
      <c r="AO741" s="98"/>
      <c r="AQ741" s="168" t="s">
        <v>125</v>
      </c>
      <c r="AR741" s="168" t="s">
        <v>126</v>
      </c>
      <c r="AS741" s="168" t="s">
        <v>127</v>
      </c>
      <c r="AW741"/>
    </row>
    <row r="742" spans="32:49" x14ac:dyDescent="0.3">
      <c r="AF742">
        <v>2338</v>
      </c>
      <c r="AG742">
        <v>1808</v>
      </c>
      <c r="AO742" s="98"/>
      <c r="AQ742" s="168" t="s">
        <v>125</v>
      </c>
      <c r="AR742" s="168" t="s">
        <v>126</v>
      </c>
      <c r="AS742" s="168" t="s">
        <v>127</v>
      </c>
      <c r="AW742"/>
    </row>
    <row r="743" spans="32:49" x14ac:dyDescent="0.3">
      <c r="AF743">
        <v>2289</v>
      </c>
      <c r="AG743">
        <v>1639</v>
      </c>
      <c r="AO743" s="98"/>
      <c r="AQ743" s="168" t="s">
        <v>125</v>
      </c>
      <c r="AR743" s="168" t="s">
        <v>126</v>
      </c>
      <c r="AS743" s="168" t="s">
        <v>127</v>
      </c>
      <c r="AW743"/>
    </row>
    <row r="744" spans="32:49" x14ac:dyDescent="0.3">
      <c r="AF744">
        <v>2263</v>
      </c>
      <c r="AG744">
        <v>1377</v>
      </c>
      <c r="AO744" s="98"/>
      <c r="AQ744" s="168" t="s">
        <v>125</v>
      </c>
      <c r="AR744" s="168" t="s">
        <v>126</v>
      </c>
      <c r="AS744" s="168" t="s">
        <v>127</v>
      </c>
      <c r="AW744"/>
    </row>
    <row r="745" spans="32:49" x14ac:dyDescent="0.3">
      <c r="AF745">
        <v>2215</v>
      </c>
      <c r="AG745">
        <v>1334</v>
      </c>
      <c r="AO745" s="98"/>
      <c r="AQ745" s="168" t="s">
        <v>125</v>
      </c>
      <c r="AR745" s="168" t="s">
        <v>126</v>
      </c>
      <c r="AS745" s="168" t="s">
        <v>127</v>
      </c>
      <c r="AW745"/>
    </row>
    <row r="746" spans="32:49" x14ac:dyDescent="0.3">
      <c r="AF746">
        <v>2153</v>
      </c>
      <c r="AG746">
        <v>1164</v>
      </c>
      <c r="AO746" s="98"/>
      <c r="AQ746" s="168" t="s">
        <v>125</v>
      </c>
      <c r="AR746" s="168" t="s">
        <v>126</v>
      </c>
      <c r="AS746" s="168" t="s">
        <v>127</v>
      </c>
      <c r="AW746"/>
    </row>
    <row r="747" spans="32:49" x14ac:dyDescent="0.3">
      <c r="AF747">
        <v>2149</v>
      </c>
      <c r="AG747">
        <v>843</v>
      </c>
      <c r="AO747" s="98"/>
      <c r="AQ747" s="168" t="s">
        <v>125</v>
      </c>
      <c r="AR747" s="168" t="s">
        <v>126</v>
      </c>
      <c r="AS747" s="168" t="s">
        <v>127</v>
      </c>
      <c r="AW747"/>
    </row>
    <row r="748" spans="32:49" x14ac:dyDescent="0.3">
      <c r="AF748">
        <v>2144</v>
      </c>
      <c r="AG748">
        <v>813</v>
      </c>
      <c r="AO748" s="98"/>
      <c r="AQ748" s="168" t="s">
        <v>125</v>
      </c>
      <c r="AR748" s="168" t="s">
        <v>126</v>
      </c>
      <c r="AS748" s="168" t="s">
        <v>127</v>
      </c>
      <c r="AW748"/>
    </row>
    <row r="749" spans="32:49" x14ac:dyDescent="0.3">
      <c r="AF749">
        <v>2118</v>
      </c>
      <c r="AG749">
        <v>686</v>
      </c>
      <c r="AO749" s="98"/>
      <c r="AQ749" s="168" t="s">
        <v>125</v>
      </c>
      <c r="AR749" s="168" t="s">
        <v>126</v>
      </c>
      <c r="AS749" s="168" t="s">
        <v>127</v>
      </c>
      <c r="AW749"/>
    </row>
    <row r="750" spans="32:49" x14ac:dyDescent="0.3">
      <c r="AF750">
        <v>2065</v>
      </c>
      <c r="AG750">
        <v>636</v>
      </c>
      <c r="AO750" s="98"/>
      <c r="AQ750" s="168" t="s">
        <v>125</v>
      </c>
      <c r="AR750" s="168" t="s">
        <v>126</v>
      </c>
      <c r="AS750" s="168" t="s">
        <v>127</v>
      </c>
      <c r="AW750"/>
    </row>
    <row r="751" spans="32:49" x14ac:dyDescent="0.3">
      <c r="AF751">
        <v>2034</v>
      </c>
      <c r="AO751" s="98"/>
      <c r="AQ751" s="168" t="s">
        <v>125</v>
      </c>
      <c r="AR751" s="168" t="s">
        <v>126</v>
      </c>
      <c r="AS751" s="168" t="s">
        <v>127</v>
      </c>
    </row>
    <row r="752" spans="32:49" x14ac:dyDescent="0.3">
      <c r="AF752">
        <v>2014</v>
      </c>
      <c r="AO752" s="98"/>
      <c r="AQ752" s="168" t="s">
        <v>125</v>
      </c>
      <c r="AR752" s="168" t="s">
        <v>126</v>
      </c>
      <c r="AS752" s="168" t="s">
        <v>127</v>
      </c>
    </row>
    <row r="753" spans="32:45" x14ac:dyDescent="0.3">
      <c r="AF753">
        <v>1995</v>
      </c>
      <c r="AO753" s="98"/>
      <c r="AQ753" s="168" t="s">
        <v>125</v>
      </c>
      <c r="AR753" s="168" t="s">
        <v>126</v>
      </c>
      <c r="AS753" s="168" t="s">
        <v>127</v>
      </c>
    </row>
    <row r="754" spans="32:45" x14ac:dyDescent="0.3">
      <c r="AF754">
        <v>1986</v>
      </c>
      <c r="AO754" s="99"/>
      <c r="AQ754" s="168" t="s">
        <v>125</v>
      </c>
      <c r="AR754" s="168" t="s">
        <v>126</v>
      </c>
      <c r="AS754" s="168" t="s">
        <v>127</v>
      </c>
    </row>
    <row r="755" spans="32:45" x14ac:dyDescent="0.3">
      <c r="AF755">
        <v>1944</v>
      </c>
      <c r="AO755" s="99"/>
      <c r="AQ755" s="168" t="s">
        <v>125</v>
      </c>
      <c r="AR755" s="168" t="s">
        <v>126</v>
      </c>
      <c r="AS755" s="168" t="s">
        <v>127</v>
      </c>
    </row>
    <row r="756" spans="32:45" x14ac:dyDescent="0.3">
      <c r="AF756">
        <v>1930</v>
      </c>
      <c r="AO756" s="99"/>
      <c r="AQ756" s="168" t="s">
        <v>125</v>
      </c>
      <c r="AR756" s="168" t="s">
        <v>126</v>
      </c>
      <c r="AS756" s="168" t="s">
        <v>127</v>
      </c>
    </row>
    <row r="757" spans="32:45" x14ac:dyDescent="0.3">
      <c r="AF757">
        <v>1898</v>
      </c>
      <c r="AO757" s="99"/>
      <c r="AQ757" s="168" t="s">
        <v>125</v>
      </c>
      <c r="AR757" s="168" t="s">
        <v>126</v>
      </c>
      <c r="AS757" s="168" t="s">
        <v>127</v>
      </c>
    </row>
    <row r="758" spans="32:45" x14ac:dyDescent="0.3">
      <c r="AF758">
        <v>1839</v>
      </c>
      <c r="AO758" s="99"/>
      <c r="AQ758" s="168" t="s">
        <v>125</v>
      </c>
      <c r="AR758" s="168" t="s">
        <v>126</v>
      </c>
      <c r="AS758" s="168" t="s">
        <v>127</v>
      </c>
    </row>
    <row r="759" spans="32:45" x14ac:dyDescent="0.3">
      <c r="AF759">
        <v>1708</v>
      </c>
      <c r="AO759" s="99"/>
      <c r="AQ759" s="168" t="s">
        <v>125</v>
      </c>
      <c r="AR759" s="168" t="s">
        <v>126</v>
      </c>
      <c r="AS759" s="168" t="s">
        <v>127</v>
      </c>
    </row>
    <row r="760" spans="32:45" x14ac:dyDescent="0.3">
      <c r="AF760">
        <v>1674</v>
      </c>
      <c r="AO760" s="99"/>
      <c r="AQ760" s="168" t="s">
        <v>125</v>
      </c>
      <c r="AR760" s="168" t="s">
        <v>126</v>
      </c>
      <c r="AS760" s="168" t="s">
        <v>127</v>
      </c>
    </row>
    <row r="761" spans="32:45" x14ac:dyDescent="0.3">
      <c r="AF761">
        <v>1659</v>
      </c>
      <c r="AO761" s="99"/>
      <c r="AQ761" s="168" t="s">
        <v>125</v>
      </c>
      <c r="AR761" s="168" t="s">
        <v>126</v>
      </c>
      <c r="AS761" s="168" t="s">
        <v>127</v>
      </c>
    </row>
    <row r="762" spans="32:45" x14ac:dyDescent="0.3">
      <c r="AF762">
        <v>1610</v>
      </c>
      <c r="AO762" s="99"/>
      <c r="AQ762" s="168" t="s">
        <v>125</v>
      </c>
      <c r="AR762" s="168" t="s">
        <v>126</v>
      </c>
      <c r="AS762" s="168" t="s">
        <v>127</v>
      </c>
    </row>
    <row r="763" spans="32:45" x14ac:dyDescent="0.3">
      <c r="AF763">
        <v>1593</v>
      </c>
      <c r="AO763" s="99"/>
      <c r="AQ763" s="168" t="s">
        <v>125</v>
      </c>
      <c r="AR763" s="168" t="s">
        <v>126</v>
      </c>
      <c r="AS763" s="168" t="s">
        <v>127</v>
      </c>
    </row>
    <row r="764" spans="32:45" x14ac:dyDescent="0.3">
      <c r="AF764">
        <v>1576</v>
      </c>
      <c r="AO764" s="99"/>
      <c r="AQ764" s="168" t="s">
        <v>125</v>
      </c>
      <c r="AR764" s="168" t="s">
        <v>126</v>
      </c>
      <c r="AS764" s="168" t="s">
        <v>127</v>
      </c>
    </row>
    <row r="765" spans="32:45" x14ac:dyDescent="0.3">
      <c r="AF765">
        <v>1522</v>
      </c>
      <c r="AO765" s="99"/>
      <c r="AQ765" s="168" t="s">
        <v>125</v>
      </c>
      <c r="AR765" s="168" t="s">
        <v>126</v>
      </c>
      <c r="AS765" s="168" t="s">
        <v>127</v>
      </c>
    </row>
    <row r="766" spans="32:45" x14ac:dyDescent="0.3">
      <c r="AF766">
        <v>1500</v>
      </c>
      <c r="AO766" s="99"/>
      <c r="AQ766" s="168" t="s">
        <v>125</v>
      </c>
      <c r="AR766" s="168" t="s">
        <v>126</v>
      </c>
      <c r="AS766" s="168" t="s">
        <v>127</v>
      </c>
    </row>
    <row r="767" spans="32:45" x14ac:dyDescent="0.3">
      <c r="AF767">
        <v>1464</v>
      </c>
      <c r="AO767" s="99"/>
      <c r="AQ767" s="168" t="s">
        <v>125</v>
      </c>
      <c r="AR767" s="168" t="s">
        <v>126</v>
      </c>
      <c r="AS767" s="168" t="s">
        <v>127</v>
      </c>
    </row>
    <row r="768" spans="32:45" x14ac:dyDescent="0.3">
      <c r="AF768">
        <v>1464</v>
      </c>
      <c r="AO768" s="99"/>
      <c r="AQ768" s="168" t="s">
        <v>125</v>
      </c>
      <c r="AR768" s="168" t="s">
        <v>126</v>
      </c>
      <c r="AS768" s="168" t="s">
        <v>127</v>
      </c>
    </row>
    <row r="769" spans="32:45" x14ac:dyDescent="0.3">
      <c r="AF769">
        <v>1462</v>
      </c>
      <c r="AO769" s="99"/>
      <c r="AQ769" s="168" t="s">
        <v>125</v>
      </c>
      <c r="AR769" s="168" t="s">
        <v>126</v>
      </c>
      <c r="AS769" s="168" t="s">
        <v>127</v>
      </c>
    </row>
    <row r="770" spans="32:45" x14ac:dyDescent="0.3">
      <c r="AF770">
        <v>1429</v>
      </c>
      <c r="AO770" s="99"/>
      <c r="AQ770" s="168" t="s">
        <v>125</v>
      </c>
      <c r="AR770" s="168" t="s">
        <v>126</v>
      </c>
      <c r="AS770" s="168" t="s">
        <v>127</v>
      </c>
    </row>
    <row r="771" spans="32:45" x14ac:dyDescent="0.3">
      <c r="AF771">
        <v>1419</v>
      </c>
      <c r="AO771" s="99"/>
      <c r="AQ771" s="168" t="s">
        <v>125</v>
      </c>
      <c r="AR771" s="168" t="s">
        <v>126</v>
      </c>
      <c r="AS771" s="168" t="s">
        <v>127</v>
      </c>
    </row>
    <row r="772" spans="32:45" x14ac:dyDescent="0.3">
      <c r="AF772">
        <v>1407</v>
      </c>
      <c r="AO772" s="99"/>
      <c r="AQ772" s="168" t="s">
        <v>125</v>
      </c>
      <c r="AR772" s="168" t="s">
        <v>126</v>
      </c>
      <c r="AS772" s="168" t="s">
        <v>127</v>
      </c>
    </row>
    <row r="773" spans="32:45" x14ac:dyDescent="0.3">
      <c r="AF773">
        <v>1376</v>
      </c>
      <c r="AO773" s="99"/>
      <c r="AQ773" s="168" t="s">
        <v>125</v>
      </c>
      <c r="AR773" s="168" t="s">
        <v>126</v>
      </c>
      <c r="AS773" s="168" t="s">
        <v>127</v>
      </c>
    </row>
    <row r="774" spans="32:45" x14ac:dyDescent="0.3">
      <c r="AF774">
        <v>1374</v>
      </c>
      <c r="AO774" s="99"/>
      <c r="AQ774" s="168" t="s">
        <v>125</v>
      </c>
      <c r="AR774" s="168" t="s">
        <v>126</v>
      </c>
      <c r="AS774" s="168" t="s">
        <v>127</v>
      </c>
    </row>
    <row r="775" spans="32:45" x14ac:dyDescent="0.3">
      <c r="AF775">
        <v>1367</v>
      </c>
      <c r="AO775" s="99"/>
      <c r="AQ775" s="168" t="s">
        <v>125</v>
      </c>
      <c r="AR775" s="168" t="s">
        <v>126</v>
      </c>
      <c r="AS775" s="168" t="s">
        <v>127</v>
      </c>
    </row>
    <row r="776" spans="32:45" x14ac:dyDescent="0.3">
      <c r="AF776">
        <v>1362</v>
      </c>
      <c r="AO776" s="99"/>
      <c r="AQ776" s="168" t="s">
        <v>125</v>
      </c>
      <c r="AR776" s="168" t="s">
        <v>126</v>
      </c>
      <c r="AS776" s="168" t="s">
        <v>127</v>
      </c>
    </row>
    <row r="777" spans="32:45" x14ac:dyDescent="0.3">
      <c r="AF777">
        <v>1339</v>
      </c>
      <c r="AO777" s="99"/>
      <c r="AQ777" s="168" t="s">
        <v>125</v>
      </c>
      <c r="AR777" s="168" t="s">
        <v>126</v>
      </c>
      <c r="AS777" s="168" t="s">
        <v>127</v>
      </c>
    </row>
    <row r="778" spans="32:45" x14ac:dyDescent="0.3">
      <c r="AF778">
        <v>1306</v>
      </c>
      <c r="AO778" s="99"/>
      <c r="AQ778" s="168" t="s">
        <v>125</v>
      </c>
      <c r="AR778" s="168" t="s">
        <v>126</v>
      </c>
      <c r="AS778" s="168" t="s">
        <v>127</v>
      </c>
    </row>
    <row r="779" spans="32:45" x14ac:dyDescent="0.3">
      <c r="AF779">
        <v>1272</v>
      </c>
      <c r="AO779" s="99"/>
      <c r="AQ779" s="168" t="s">
        <v>125</v>
      </c>
      <c r="AR779" s="168" t="s">
        <v>126</v>
      </c>
      <c r="AS779" s="168" t="s">
        <v>127</v>
      </c>
    </row>
    <row r="780" spans="32:45" x14ac:dyDescent="0.3">
      <c r="AF780">
        <v>1227</v>
      </c>
      <c r="AO780" s="99"/>
      <c r="AQ780" s="168" t="s">
        <v>125</v>
      </c>
      <c r="AR780" s="168" t="s">
        <v>126</v>
      </c>
      <c r="AS780" s="168" t="s">
        <v>127</v>
      </c>
    </row>
    <row r="781" spans="32:45" x14ac:dyDescent="0.3">
      <c r="AF781">
        <v>1218</v>
      </c>
      <c r="AO781" s="99"/>
      <c r="AQ781" s="168" t="s">
        <v>125</v>
      </c>
      <c r="AR781" s="168" t="s">
        <v>126</v>
      </c>
      <c r="AS781" s="168" t="s">
        <v>127</v>
      </c>
    </row>
    <row r="782" spans="32:45" x14ac:dyDescent="0.3">
      <c r="AF782">
        <v>1143</v>
      </c>
      <c r="AO782" s="99"/>
      <c r="AQ782" s="168" t="s">
        <v>125</v>
      </c>
      <c r="AR782" s="168" t="s">
        <v>126</v>
      </c>
      <c r="AS782" s="168" t="s">
        <v>127</v>
      </c>
    </row>
    <row r="783" spans="32:45" x14ac:dyDescent="0.3">
      <c r="AF783">
        <v>1124</v>
      </c>
      <c r="AO783" s="99"/>
      <c r="AQ783" s="168" t="s">
        <v>125</v>
      </c>
      <c r="AR783" s="168" t="s">
        <v>126</v>
      </c>
      <c r="AS783" s="168" t="s">
        <v>127</v>
      </c>
    </row>
    <row r="784" spans="32:45" x14ac:dyDescent="0.3">
      <c r="AF784">
        <v>1107</v>
      </c>
      <c r="AO784" s="99"/>
      <c r="AQ784" s="168" t="s">
        <v>125</v>
      </c>
      <c r="AR784" s="168" t="s">
        <v>126</v>
      </c>
      <c r="AS784" s="168" t="s">
        <v>127</v>
      </c>
    </row>
    <row r="785" spans="32:45" x14ac:dyDescent="0.3">
      <c r="AF785">
        <v>1104</v>
      </c>
      <c r="AO785" s="99"/>
      <c r="AQ785" s="168" t="s">
        <v>125</v>
      </c>
      <c r="AR785" s="168" t="s">
        <v>126</v>
      </c>
      <c r="AS785" s="168" t="s">
        <v>127</v>
      </c>
    </row>
    <row r="786" spans="32:45" x14ac:dyDescent="0.3">
      <c r="AF786">
        <v>1102</v>
      </c>
      <c r="AO786" s="99"/>
      <c r="AQ786" s="168" t="s">
        <v>125</v>
      </c>
      <c r="AR786" s="168" t="s">
        <v>126</v>
      </c>
      <c r="AS786" s="168" t="s">
        <v>127</v>
      </c>
    </row>
    <row r="787" spans="32:45" x14ac:dyDescent="0.3">
      <c r="AF787">
        <v>1083</v>
      </c>
      <c r="AO787" s="99"/>
      <c r="AQ787" s="168" t="s">
        <v>125</v>
      </c>
      <c r="AR787" s="168" t="s">
        <v>126</v>
      </c>
      <c r="AS787" s="168" t="s">
        <v>127</v>
      </c>
    </row>
    <row r="788" spans="32:45" x14ac:dyDescent="0.3">
      <c r="AF788">
        <v>989</v>
      </c>
      <c r="AO788" s="99"/>
      <c r="AQ788" s="168" t="s">
        <v>125</v>
      </c>
      <c r="AR788" s="168" t="s">
        <v>126</v>
      </c>
      <c r="AS788" s="168" t="s">
        <v>127</v>
      </c>
    </row>
    <row r="789" spans="32:45" x14ac:dyDescent="0.3">
      <c r="AF789">
        <v>932</v>
      </c>
      <c r="AO789" s="99"/>
      <c r="AQ789" s="168" t="s">
        <v>125</v>
      </c>
      <c r="AR789" s="168" t="s">
        <v>126</v>
      </c>
      <c r="AS789" s="168" t="s">
        <v>127</v>
      </c>
    </row>
    <row r="790" spans="32:45" x14ac:dyDescent="0.3">
      <c r="AF790">
        <v>742</v>
      </c>
      <c r="AO790" s="99"/>
      <c r="AQ790" s="168" t="s">
        <v>125</v>
      </c>
      <c r="AR790" s="168" t="s">
        <v>126</v>
      </c>
      <c r="AS790" s="168" t="s">
        <v>127</v>
      </c>
    </row>
    <row r="791" spans="32:45" x14ac:dyDescent="0.3">
      <c r="AF791">
        <v>742</v>
      </c>
      <c r="AO791" s="99"/>
      <c r="AQ791" s="168" t="s">
        <v>125</v>
      </c>
      <c r="AR791" s="168" t="s">
        <v>126</v>
      </c>
      <c r="AS791" s="168" t="s">
        <v>127</v>
      </c>
    </row>
    <row r="792" spans="32:45" x14ac:dyDescent="0.3">
      <c r="AF792">
        <v>629</v>
      </c>
      <c r="AO792" s="99"/>
      <c r="AQ792" s="168" t="s">
        <v>125</v>
      </c>
      <c r="AR792" s="168" t="s">
        <v>126</v>
      </c>
      <c r="AS792" s="168" t="s">
        <v>127</v>
      </c>
    </row>
    <row r="793" spans="32:45" x14ac:dyDescent="0.3">
      <c r="AF793">
        <v>411</v>
      </c>
      <c r="AO793" s="99"/>
      <c r="AQ793" s="168" t="s">
        <v>125</v>
      </c>
      <c r="AR793" s="168" t="s">
        <v>126</v>
      </c>
      <c r="AS793" s="168" t="s">
        <v>127</v>
      </c>
    </row>
    <row r="794" spans="32:45" x14ac:dyDescent="0.3">
      <c r="AF794">
        <v>840</v>
      </c>
      <c r="AO794" s="99"/>
      <c r="AQ794" s="168" t="s">
        <v>125</v>
      </c>
      <c r="AR794" s="168" t="s">
        <v>126</v>
      </c>
      <c r="AS794" s="168" t="s">
        <v>127</v>
      </c>
    </row>
    <row r="795" spans="32:45" x14ac:dyDescent="0.3">
      <c r="AF795">
        <v>887</v>
      </c>
      <c r="AO795" s="99"/>
      <c r="AQ795" s="168" t="s">
        <v>125</v>
      </c>
      <c r="AR795" s="168" t="s">
        <v>126</v>
      </c>
      <c r="AS795" s="168" t="s">
        <v>127</v>
      </c>
    </row>
    <row r="796" spans="32:45" x14ac:dyDescent="0.3">
      <c r="AF796">
        <v>859</v>
      </c>
      <c r="AO796" s="99"/>
      <c r="AQ796" s="168" t="s">
        <v>125</v>
      </c>
      <c r="AR796" s="168" t="s">
        <v>126</v>
      </c>
      <c r="AS796" s="168" t="s">
        <v>127</v>
      </c>
    </row>
    <row r="797" spans="32:45" x14ac:dyDescent="0.3">
      <c r="AF797">
        <v>598</v>
      </c>
      <c r="AO797" s="99"/>
      <c r="AQ797" s="168" t="s">
        <v>125</v>
      </c>
      <c r="AR797" s="168" t="s">
        <v>126</v>
      </c>
      <c r="AS797" s="168" t="s">
        <v>127</v>
      </c>
    </row>
    <row r="798" spans="32:45" x14ac:dyDescent="0.3">
      <c r="AF798">
        <v>736</v>
      </c>
      <c r="AO798">
        <v>3157</v>
      </c>
      <c r="AQ798" s="168" t="s">
        <v>125</v>
      </c>
      <c r="AR798" s="168" t="s">
        <v>126</v>
      </c>
      <c r="AS798" s="168" t="s">
        <v>127</v>
      </c>
    </row>
    <row r="799" spans="32:45" x14ac:dyDescent="0.3">
      <c r="AF799">
        <v>647</v>
      </c>
      <c r="AO799">
        <v>2763</v>
      </c>
      <c r="AQ799" s="168" t="s">
        <v>125</v>
      </c>
      <c r="AR799" s="168" t="s">
        <v>126</v>
      </c>
      <c r="AS799" s="168" t="s">
        <v>127</v>
      </c>
    </row>
    <row r="800" spans="32:45" x14ac:dyDescent="0.3">
      <c r="AF800">
        <v>736</v>
      </c>
      <c r="AO800">
        <v>2703</v>
      </c>
      <c r="AQ800" s="168" t="s">
        <v>125</v>
      </c>
      <c r="AR800" s="168" t="s">
        <v>126</v>
      </c>
      <c r="AS800" s="168" t="s">
        <v>127</v>
      </c>
    </row>
    <row r="801" spans="32:45" x14ac:dyDescent="0.3">
      <c r="AF801" s="98">
        <v>1153</v>
      </c>
      <c r="AO801">
        <v>2646</v>
      </c>
      <c r="AQ801" s="168" t="s">
        <v>125</v>
      </c>
      <c r="AR801" s="168" t="s">
        <v>126</v>
      </c>
      <c r="AS801" s="168" t="s">
        <v>127</v>
      </c>
    </row>
    <row r="802" spans="32:45" x14ac:dyDescent="0.3">
      <c r="AF802" s="98">
        <v>1248</v>
      </c>
      <c r="AO802">
        <v>2605</v>
      </c>
      <c r="AQ802" s="168" t="s">
        <v>125</v>
      </c>
      <c r="AR802" s="168" t="s">
        <v>126</v>
      </c>
      <c r="AS802" s="168" t="s">
        <v>127</v>
      </c>
    </row>
    <row r="803" spans="32:45" x14ac:dyDescent="0.3">
      <c r="AF803" s="98">
        <v>1199</v>
      </c>
      <c r="AO803">
        <v>2598</v>
      </c>
      <c r="AQ803" s="168" t="s">
        <v>125</v>
      </c>
      <c r="AR803" s="168" t="s">
        <v>126</v>
      </c>
      <c r="AS803" s="168" t="s">
        <v>127</v>
      </c>
    </row>
    <row r="804" spans="32:45" x14ac:dyDescent="0.3">
      <c r="AF804" s="98">
        <v>969</v>
      </c>
      <c r="AO804">
        <v>2559</v>
      </c>
      <c r="AQ804" s="168" t="s">
        <v>125</v>
      </c>
      <c r="AR804" s="168" t="s">
        <v>126</v>
      </c>
      <c r="AS804" s="168" t="s">
        <v>127</v>
      </c>
    </row>
    <row r="805" spans="32:45" x14ac:dyDescent="0.3">
      <c r="AF805" s="98">
        <v>1422</v>
      </c>
      <c r="AO805">
        <v>2483</v>
      </c>
      <c r="AQ805" s="168" t="s">
        <v>125</v>
      </c>
      <c r="AR805" s="168" t="s">
        <v>126</v>
      </c>
      <c r="AS805" s="168" t="s">
        <v>127</v>
      </c>
    </row>
    <row r="806" spans="32:45" x14ac:dyDescent="0.3">
      <c r="AF806" s="98">
        <v>1289</v>
      </c>
      <c r="AO806">
        <v>2475</v>
      </c>
      <c r="AQ806" s="168" t="s">
        <v>125</v>
      </c>
      <c r="AR806" s="168" t="s">
        <v>126</v>
      </c>
      <c r="AS806" s="168" t="s">
        <v>127</v>
      </c>
    </row>
    <row r="807" spans="32:45" x14ac:dyDescent="0.3">
      <c r="AF807" s="99">
        <v>935</v>
      </c>
      <c r="AO807">
        <v>2473</v>
      </c>
      <c r="AQ807" s="168" t="s">
        <v>125</v>
      </c>
      <c r="AR807" s="168" t="s">
        <v>126</v>
      </c>
      <c r="AS807" s="168" t="s">
        <v>127</v>
      </c>
    </row>
    <row r="808" spans="32:45" x14ac:dyDescent="0.3">
      <c r="AF808" s="99">
        <v>827</v>
      </c>
      <c r="AO808">
        <v>2446</v>
      </c>
      <c r="AQ808" s="168" t="s">
        <v>125</v>
      </c>
      <c r="AR808" s="168" t="s">
        <v>126</v>
      </c>
      <c r="AS808" s="168" t="s">
        <v>127</v>
      </c>
    </row>
    <row r="809" spans="32:45" x14ac:dyDescent="0.3">
      <c r="AF809" s="99">
        <v>1057</v>
      </c>
      <c r="AO809">
        <v>2437</v>
      </c>
      <c r="AQ809" s="168" t="s">
        <v>125</v>
      </c>
      <c r="AR809" s="168" t="s">
        <v>126</v>
      </c>
      <c r="AS809" s="168" t="s">
        <v>127</v>
      </c>
    </row>
    <row r="810" spans="32:45" x14ac:dyDescent="0.3">
      <c r="AF810" s="99">
        <v>1003</v>
      </c>
      <c r="AO810">
        <v>2417</v>
      </c>
      <c r="AQ810" s="168" t="s">
        <v>125</v>
      </c>
      <c r="AR810" s="168" t="s">
        <v>126</v>
      </c>
      <c r="AS810" s="168" t="s">
        <v>127</v>
      </c>
    </row>
    <row r="811" spans="32:45" x14ac:dyDescent="0.3">
      <c r="AF811" s="99">
        <v>1158</v>
      </c>
      <c r="AO811">
        <v>2364</v>
      </c>
      <c r="AQ811" s="168" t="s">
        <v>125</v>
      </c>
      <c r="AR811" s="168" t="s">
        <v>126</v>
      </c>
      <c r="AS811" s="168" t="s">
        <v>127</v>
      </c>
    </row>
    <row r="812" spans="32:45" x14ac:dyDescent="0.3">
      <c r="AF812" s="99">
        <v>1013</v>
      </c>
      <c r="AO812">
        <v>2340</v>
      </c>
      <c r="AQ812" s="168" t="s">
        <v>125</v>
      </c>
      <c r="AR812" s="168" t="s">
        <v>126</v>
      </c>
      <c r="AS812" s="168" t="s">
        <v>127</v>
      </c>
    </row>
    <row r="813" spans="32:45" x14ac:dyDescent="0.3">
      <c r="AF813" s="99">
        <v>977</v>
      </c>
      <c r="AO813">
        <v>2291</v>
      </c>
      <c r="AQ813" s="168" t="s">
        <v>125</v>
      </c>
      <c r="AR813" s="168" t="s">
        <v>126</v>
      </c>
      <c r="AS813" s="168" t="s">
        <v>127</v>
      </c>
    </row>
    <row r="814" spans="32:45" x14ac:dyDescent="0.3">
      <c r="AF814" s="99">
        <v>1090</v>
      </c>
      <c r="AO814">
        <v>2277</v>
      </c>
      <c r="AQ814" s="168" t="s">
        <v>125</v>
      </c>
      <c r="AR814" s="168" t="s">
        <v>126</v>
      </c>
      <c r="AS814" s="168" t="s">
        <v>127</v>
      </c>
    </row>
    <row r="815" spans="32:45" x14ac:dyDescent="0.3">
      <c r="AF815" s="99">
        <v>1082</v>
      </c>
      <c r="AO815">
        <v>2277</v>
      </c>
      <c r="AQ815" s="168" t="s">
        <v>125</v>
      </c>
      <c r="AR815" s="168" t="s">
        <v>126</v>
      </c>
      <c r="AS815" s="168" t="s">
        <v>127</v>
      </c>
    </row>
    <row r="816" spans="32:45" x14ac:dyDescent="0.3">
      <c r="AF816" s="99">
        <v>917</v>
      </c>
      <c r="AO816">
        <v>2273</v>
      </c>
      <c r="AQ816" s="168" t="s">
        <v>125</v>
      </c>
      <c r="AR816" s="168" t="s">
        <v>126</v>
      </c>
      <c r="AS816" s="168" t="s">
        <v>127</v>
      </c>
    </row>
    <row r="817" spans="32:45" x14ac:dyDescent="0.3">
      <c r="AF817" s="99">
        <v>966</v>
      </c>
      <c r="AO817">
        <v>2273</v>
      </c>
      <c r="AQ817" s="168" t="s">
        <v>125</v>
      </c>
      <c r="AR817" s="168" t="s">
        <v>126</v>
      </c>
      <c r="AS817" s="168" t="s">
        <v>127</v>
      </c>
    </row>
    <row r="818" spans="32:45" x14ac:dyDescent="0.3">
      <c r="AF818" s="99">
        <v>1155</v>
      </c>
      <c r="AO818">
        <v>2213</v>
      </c>
      <c r="AQ818" s="168" t="s">
        <v>125</v>
      </c>
      <c r="AR818" s="168" t="s">
        <v>126</v>
      </c>
      <c r="AS818" s="168" t="s">
        <v>127</v>
      </c>
    </row>
    <row r="819" spans="32:45" x14ac:dyDescent="0.3">
      <c r="AF819" s="99">
        <v>1068</v>
      </c>
      <c r="AO819">
        <v>2146</v>
      </c>
      <c r="AQ819" s="168" t="s">
        <v>125</v>
      </c>
      <c r="AR819" s="168" t="s">
        <v>126</v>
      </c>
      <c r="AS819" s="168" t="s">
        <v>127</v>
      </c>
    </row>
    <row r="820" spans="32:45" x14ac:dyDescent="0.3">
      <c r="AF820">
        <v>994</v>
      </c>
      <c r="AO820">
        <v>2135</v>
      </c>
      <c r="AQ820" s="168" t="s">
        <v>125</v>
      </c>
      <c r="AR820" s="168" t="s">
        <v>126</v>
      </c>
      <c r="AS820" s="168" t="s">
        <v>127</v>
      </c>
    </row>
    <row r="821" spans="32:45" x14ac:dyDescent="0.3">
      <c r="AF821">
        <v>964</v>
      </c>
      <c r="AO821">
        <v>2123</v>
      </c>
      <c r="AQ821" s="168" t="s">
        <v>125</v>
      </c>
      <c r="AR821" s="168" t="s">
        <v>126</v>
      </c>
      <c r="AS821" s="168" t="s">
        <v>127</v>
      </c>
    </row>
    <row r="822" spans="32:45" x14ac:dyDescent="0.3">
      <c r="AF822">
        <v>956</v>
      </c>
      <c r="AO822">
        <v>2105</v>
      </c>
      <c r="AQ822" s="168" t="s">
        <v>125</v>
      </c>
      <c r="AR822" s="168" t="s">
        <v>126</v>
      </c>
      <c r="AS822" s="168" t="s">
        <v>127</v>
      </c>
    </row>
    <row r="823" spans="32:45" x14ac:dyDescent="0.3">
      <c r="AF823">
        <v>931</v>
      </c>
      <c r="AO823">
        <v>2102</v>
      </c>
      <c r="AQ823" s="168" t="s">
        <v>125</v>
      </c>
      <c r="AR823" s="168" t="s">
        <v>126</v>
      </c>
      <c r="AS823" s="168" t="s">
        <v>127</v>
      </c>
    </row>
    <row r="824" spans="32:45" x14ac:dyDescent="0.3">
      <c r="AF824">
        <v>919</v>
      </c>
      <c r="AO824">
        <v>2085</v>
      </c>
      <c r="AQ824" s="168" t="s">
        <v>125</v>
      </c>
      <c r="AR824" s="168" t="s">
        <v>126</v>
      </c>
      <c r="AS824" s="168" t="s">
        <v>127</v>
      </c>
    </row>
    <row r="825" spans="32:45" x14ac:dyDescent="0.3">
      <c r="AF825">
        <v>914</v>
      </c>
      <c r="AO825">
        <v>2076</v>
      </c>
      <c r="AQ825" s="168" t="s">
        <v>125</v>
      </c>
      <c r="AR825" s="168" t="s">
        <v>126</v>
      </c>
      <c r="AS825" s="168" t="s">
        <v>127</v>
      </c>
    </row>
    <row r="826" spans="32:45" x14ac:dyDescent="0.3">
      <c r="AF826">
        <v>913</v>
      </c>
      <c r="AO826">
        <v>2063</v>
      </c>
      <c r="AQ826" s="168" t="s">
        <v>125</v>
      </c>
      <c r="AR826" s="168" t="s">
        <v>126</v>
      </c>
      <c r="AS826" s="168" t="s">
        <v>127</v>
      </c>
    </row>
    <row r="827" spans="32:45" x14ac:dyDescent="0.3">
      <c r="AF827">
        <v>876</v>
      </c>
      <c r="AO827">
        <v>2033</v>
      </c>
      <c r="AQ827" s="168" t="s">
        <v>125</v>
      </c>
      <c r="AR827" s="168" t="s">
        <v>126</v>
      </c>
      <c r="AS827" s="168" t="s">
        <v>127</v>
      </c>
    </row>
    <row r="828" spans="32:45" x14ac:dyDescent="0.3">
      <c r="AF828">
        <v>875</v>
      </c>
      <c r="AO828">
        <v>1992</v>
      </c>
      <c r="AQ828" s="168" t="s">
        <v>125</v>
      </c>
      <c r="AR828" s="168" t="s">
        <v>126</v>
      </c>
      <c r="AS828" s="168" t="s">
        <v>127</v>
      </c>
    </row>
    <row r="829" spans="32:45" x14ac:dyDescent="0.3">
      <c r="AF829">
        <v>813</v>
      </c>
      <c r="AO829">
        <v>1955</v>
      </c>
      <c r="AQ829" s="168" t="s">
        <v>125</v>
      </c>
      <c r="AR829" s="168" t="s">
        <v>126</v>
      </c>
      <c r="AS829" s="168" t="s">
        <v>127</v>
      </c>
    </row>
    <row r="830" spans="32:45" x14ac:dyDescent="0.3">
      <c r="AF830">
        <v>812</v>
      </c>
      <c r="AO830">
        <v>1834</v>
      </c>
      <c r="AQ830" s="168" t="s">
        <v>125</v>
      </c>
      <c r="AR830" s="168" t="s">
        <v>126</v>
      </c>
      <c r="AS830" s="168" t="s">
        <v>127</v>
      </c>
    </row>
    <row r="831" spans="32:45" x14ac:dyDescent="0.3">
      <c r="AF831">
        <v>806</v>
      </c>
      <c r="AO831">
        <v>1793</v>
      </c>
      <c r="AQ831" s="168" t="s">
        <v>125</v>
      </c>
      <c r="AR831" s="168" t="s">
        <v>126</v>
      </c>
      <c r="AS831" s="168" t="s">
        <v>127</v>
      </c>
    </row>
    <row r="832" spans="32:45" x14ac:dyDescent="0.3">
      <c r="AF832">
        <v>799</v>
      </c>
      <c r="AO832">
        <v>1781</v>
      </c>
      <c r="AQ832" s="168" t="s">
        <v>125</v>
      </c>
      <c r="AR832" s="168" t="s">
        <v>126</v>
      </c>
      <c r="AS832" s="168" t="s">
        <v>127</v>
      </c>
    </row>
    <row r="833" spans="32:45" x14ac:dyDescent="0.3">
      <c r="AF833">
        <v>783</v>
      </c>
      <c r="AO833">
        <v>1738</v>
      </c>
      <c r="AQ833" s="168" t="s">
        <v>125</v>
      </c>
      <c r="AR833" s="168" t="s">
        <v>126</v>
      </c>
      <c r="AS833" s="168" t="s">
        <v>127</v>
      </c>
    </row>
    <row r="834" spans="32:45" x14ac:dyDescent="0.3">
      <c r="AF834">
        <v>757</v>
      </c>
      <c r="AO834">
        <v>1523</v>
      </c>
      <c r="AQ834" s="168" t="s">
        <v>125</v>
      </c>
      <c r="AR834" s="168" t="s">
        <v>126</v>
      </c>
      <c r="AS834" s="168" t="s">
        <v>127</v>
      </c>
    </row>
    <row r="835" spans="32:45" x14ac:dyDescent="0.3">
      <c r="AF835">
        <v>735</v>
      </c>
      <c r="AO835">
        <v>1304</v>
      </c>
      <c r="AQ835" s="168" t="s">
        <v>125</v>
      </c>
      <c r="AR835" s="168" t="s">
        <v>126</v>
      </c>
      <c r="AS835" s="168" t="s">
        <v>127</v>
      </c>
    </row>
    <row r="836" spans="32:45" x14ac:dyDescent="0.3">
      <c r="AF836">
        <v>727</v>
      </c>
      <c r="AO836">
        <v>1282</v>
      </c>
      <c r="AQ836" s="168" t="s">
        <v>125</v>
      </c>
      <c r="AR836" s="168" t="s">
        <v>126</v>
      </c>
      <c r="AS836" s="168" t="s">
        <v>127</v>
      </c>
    </row>
    <row r="837" spans="32:45" x14ac:dyDescent="0.3">
      <c r="AF837">
        <v>724</v>
      </c>
      <c r="AO837">
        <v>1266</v>
      </c>
      <c r="AQ837" s="168" t="s">
        <v>125</v>
      </c>
      <c r="AR837" s="168" t="s">
        <v>126</v>
      </c>
      <c r="AS837" s="168" t="s">
        <v>127</v>
      </c>
    </row>
    <row r="838" spans="32:45" x14ac:dyDescent="0.3">
      <c r="AF838">
        <v>705</v>
      </c>
      <c r="AO838">
        <v>1223</v>
      </c>
      <c r="AQ838" s="168" t="s">
        <v>125</v>
      </c>
      <c r="AR838" s="168" t="s">
        <v>126</v>
      </c>
      <c r="AS838" s="168" t="s">
        <v>127</v>
      </c>
    </row>
    <row r="839" spans="32:45" x14ac:dyDescent="0.3">
      <c r="AF839">
        <v>697</v>
      </c>
      <c r="AO839">
        <v>1104</v>
      </c>
      <c r="AQ839" s="168" t="s">
        <v>125</v>
      </c>
      <c r="AR839" s="168" t="s">
        <v>126</v>
      </c>
      <c r="AS839" s="168" t="s">
        <v>127</v>
      </c>
    </row>
    <row r="840" spans="32:45" x14ac:dyDescent="0.3">
      <c r="AF840">
        <v>685</v>
      </c>
      <c r="AO840">
        <v>1070</v>
      </c>
      <c r="AQ840" s="168" t="s">
        <v>125</v>
      </c>
      <c r="AR840" s="168" t="s">
        <v>126</v>
      </c>
      <c r="AS840" s="168" t="s">
        <v>127</v>
      </c>
    </row>
    <row r="841" spans="32:45" x14ac:dyDescent="0.3">
      <c r="AF841">
        <v>666</v>
      </c>
      <c r="AO841">
        <v>1061</v>
      </c>
      <c r="AQ841" s="168" t="s">
        <v>125</v>
      </c>
      <c r="AR841" s="168" t="s">
        <v>126</v>
      </c>
      <c r="AS841" s="168" t="s">
        <v>127</v>
      </c>
    </row>
    <row r="842" spans="32:45" x14ac:dyDescent="0.3">
      <c r="AF842">
        <v>629</v>
      </c>
      <c r="AO842">
        <v>788</v>
      </c>
      <c r="AQ842" s="168" t="s">
        <v>125</v>
      </c>
      <c r="AR842" s="168" t="s">
        <v>126</v>
      </c>
      <c r="AS842" s="168" t="s">
        <v>127</v>
      </c>
    </row>
    <row r="843" spans="32:45" x14ac:dyDescent="0.3">
      <c r="AF843">
        <v>558</v>
      </c>
      <c r="AO843">
        <v>698</v>
      </c>
      <c r="AQ843" s="168" t="s">
        <v>125</v>
      </c>
      <c r="AR843" s="168" t="s">
        <v>126</v>
      </c>
      <c r="AS843" s="168" t="s">
        <v>127</v>
      </c>
    </row>
    <row r="844" spans="32:45" x14ac:dyDescent="0.3">
      <c r="AF844" s="98">
        <v>3749</v>
      </c>
      <c r="AO844">
        <v>696</v>
      </c>
      <c r="AQ844" s="168" t="s">
        <v>125</v>
      </c>
      <c r="AR844" s="168" t="s">
        <v>126</v>
      </c>
      <c r="AS844" s="168" t="s">
        <v>127</v>
      </c>
    </row>
    <row r="845" spans="32:45" x14ac:dyDescent="0.3">
      <c r="AF845" s="98">
        <v>3556</v>
      </c>
      <c r="AO845">
        <v>688</v>
      </c>
      <c r="AQ845" s="168" t="s">
        <v>125</v>
      </c>
      <c r="AR845" s="168" t="s">
        <v>126</v>
      </c>
      <c r="AS845" s="168" t="s">
        <v>127</v>
      </c>
    </row>
    <row r="846" spans="32:45" x14ac:dyDescent="0.3">
      <c r="AF846" s="98">
        <v>3479</v>
      </c>
      <c r="AO846">
        <v>660</v>
      </c>
      <c r="AQ846" s="168" t="s">
        <v>125</v>
      </c>
      <c r="AR846" s="168" t="s">
        <v>126</v>
      </c>
      <c r="AS846" s="168" t="s">
        <v>127</v>
      </c>
    </row>
    <row r="847" spans="32:45" x14ac:dyDescent="0.3">
      <c r="AF847" s="98">
        <v>3430</v>
      </c>
      <c r="AO847" s="99"/>
      <c r="AQ847" s="168" t="s">
        <v>125</v>
      </c>
      <c r="AR847" s="168" t="s">
        <v>126</v>
      </c>
      <c r="AS847" s="168" t="s">
        <v>127</v>
      </c>
    </row>
    <row r="848" spans="32:45" x14ac:dyDescent="0.3">
      <c r="AF848" s="98">
        <v>3326</v>
      </c>
      <c r="AO848" s="99"/>
      <c r="AQ848" s="168" t="s">
        <v>125</v>
      </c>
      <c r="AR848" s="168" t="s">
        <v>126</v>
      </c>
      <c r="AS848" s="168" t="s">
        <v>127</v>
      </c>
    </row>
    <row r="849" spans="32:45" x14ac:dyDescent="0.3">
      <c r="AF849" s="98">
        <v>3288</v>
      </c>
      <c r="AO849" s="99"/>
      <c r="AQ849" s="168" t="s">
        <v>125</v>
      </c>
      <c r="AR849" s="168" t="s">
        <v>126</v>
      </c>
      <c r="AS849" s="168" t="s">
        <v>127</v>
      </c>
    </row>
    <row r="850" spans="32:45" x14ac:dyDescent="0.3">
      <c r="AF850" s="98">
        <v>3282</v>
      </c>
      <c r="AO850" s="99"/>
      <c r="AQ850" s="168" t="s">
        <v>125</v>
      </c>
      <c r="AR850" s="168" t="s">
        <v>126</v>
      </c>
      <c r="AS850" s="168" t="s">
        <v>127</v>
      </c>
    </row>
    <row r="851" spans="32:45" x14ac:dyDescent="0.3">
      <c r="AF851" s="98">
        <v>3179</v>
      </c>
      <c r="AO851" s="99"/>
      <c r="AQ851" s="168" t="s">
        <v>125</v>
      </c>
      <c r="AR851" s="168" t="s">
        <v>126</v>
      </c>
      <c r="AS851" s="168" t="s">
        <v>127</v>
      </c>
    </row>
    <row r="852" spans="32:45" x14ac:dyDescent="0.3">
      <c r="AF852" s="98">
        <v>3174</v>
      </c>
      <c r="AO852" s="99"/>
      <c r="AQ852" s="168" t="s">
        <v>125</v>
      </c>
      <c r="AR852" s="168" t="s">
        <v>126</v>
      </c>
      <c r="AS852" s="168" t="s">
        <v>127</v>
      </c>
    </row>
    <row r="853" spans="32:45" x14ac:dyDescent="0.3">
      <c r="AF853" s="98">
        <v>3163</v>
      </c>
      <c r="AO853" s="99"/>
      <c r="AQ853" s="168" t="s">
        <v>125</v>
      </c>
      <c r="AR853" s="168" t="s">
        <v>126</v>
      </c>
      <c r="AS853" s="168" t="s">
        <v>127</v>
      </c>
    </row>
    <row r="854" spans="32:45" x14ac:dyDescent="0.3">
      <c r="AF854" s="98">
        <v>3077</v>
      </c>
      <c r="AO854">
        <v>580</v>
      </c>
      <c r="AQ854" s="168" t="s">
        <v>125</v>
      </c>
      <c r="AR854" s="168" t="s">
        <v>126</v>
      </c>
      <c r="AS854" s="168" t="s">
        <v>127</v>
      </c>
    </row>
    <row r="855" spans="32:45" x14ac:dyDescent="0.3">
      <c r="AF855" s="98">
        <v>2973</v>
      </c>
      <c r="AO855">
        <v>1477</v>
      </c>
      <c r="AQ855" s="168" t="s">
        <v>125</v>
      </c>
      <c r="AR855" s="168" t="s">
        <v>126</v>
      </c>
      <c r="AS855" s="168" t="s">
        <v>127</v>
      </c>
    </row>
    <row r="856" spans="32:45" x14ac:dyDescent="0.3">
      <c r="AF856" s="98">
        <v>2967</v>
      </c>
      <c r="AO856">
        <v>2098</v>
      </c>
      <c r="AQ856" s="168" t="s">
        <v>125</v>
      </c>
      <c r="AR856" s="168" t="s">
        <v>126</v>
      </c>
      <c r="AS856" s="168" t="s">
        <v>127</v>
      </c>
    </row>
    <row r="857" spans="32:45" x14ac:dyDescent="0.3">
      <c r="AF857" s="98">
        <v>2952</v>
      </c>
      <c r="AO857">
        <v>1625</v>
      </c>
      <c r="AQ857" s="168" t="s">
        <v>125</v>
      </c>
      <c r="AR857" s="168" t="s">
        <v>126</v>
      </c>
      <c r="AS857" s="168" t="s">
        <v>127</v>
      </c>
    </row>
    <row r="858" spans="32:45" x14ac:dyDescent="0.3">
      <c r="AF858" s="98">
        <v>2937</v>
      </c>
      <c r="AO858">
        <v>1590</v>
      </c>
      <c r="AQ858" s="168" t="s">
        <v>125</v>
      </c>
      <c r="AR858" s="168" t="s">
        <v>126</v>
      </c>
      <c r="AS858" s="168" t="s">
        <v>127</v>
      </c>
    </row>
    <row r="859" spans="32:45" x14ac:dyDescent="0.3">
      <c r="AF859" s="98">
        <v>2936</v>
      </c>
      <c r="AO859">
        <v>1377</v>
      </c>
      <c r="AQ859" s="168" t="s">
        <v>125</v>
      </c>
      <c r="AR859" s="168" t="s">
        <v>126</v>
      </c>
      <c r="AS859" s="168" t="s">
        <v>127</v>
      </c>
    </row>
    <row r="860" spans="32:45" x14ac:dyDescent="0.3">
      <c r="AF860" s="98">
        <v>2900</v>
      </c>
      <c r="AO860">
        <v>655</v>
      </c>
      <c r="AQ860" s="168" t="s">
        <v>125</v>
      </c>
      <c r="AR860" s="168" t="s">
        <v>126</v>
      </c>
      <c r="AS860" s="168" t="s">
        <v>127</v>
      </c>
    </row>
    <row r="861" spans="32:45" x14ac:dyDescent="0.3">
      <c r="AF861" s="98">
        <v>2802</v>
      </c>
      <c r="AO861">
        <v>1712</v>
      </c>
      <c r="AQ861" s="168" t="s">
        <v>125</v>
      </c>
      <c r="AR861" s="168" t="s">
        <v>126</v>
      </c>
      <c r="AS861" s="168" t="s">
        <v>127</v>
      </c>
    </row>
    <row r="862" spans="32:45" x14ac:dyDescent="0.3">
      <c r="AF862" s="98">
        <v>2798</v>
      </c>
      <c r="AO862">
        <v>1560</v>
      </c>
      <c r="AQ862" s="168" t="s">
        <v>125</v>
      </c>
      <c r="AR862" s="168" t="s">
        <v>126</v>
      </c>
      <c r="AS862" s="168" t="s">
        <v>127</v>
      </c>
    </row>
    <row r="863" spans="32:45" x14ac:dyDescent="0.3">
      <c r="AF863" s="98">
        <v>2690</v>
      </c>
      <c r="AO863">
        <v>1349</v>
      </c>
      <c r="AQ863" s="168" t="s">
        <v>125</v>
      </c>
      <c r="AR863" s="168" t="s">
        <v>126</v>
      </c>
      <c r="AS863" s="168" t="s">
        <v>127</v>
      </c>
    </row>
    <row r="864" spans="32:45" x14ac:dyDescent="0.3">
      <c r="AF864" s="98">
        <v>2672</v>
      </c>
      <c r="AO864" s="98"/>
      <c r="AQ864" s="168" t="s">
        <v>125</v>
      </c>
      <c r="AR864" s="168" t="s">
        <v>126</v>
      </c>
      <c r="AS864" s="168" t="s">
        <v>127</v>
      </c>
    </row>
    <row r="865" spans="32:45" x14ac:dyDescent="0.3">
      <c r="AF865" s="98">
        <v>2594</v>
      </c>
      <c r="AO865" s="98"/>
      <c r="AQ865" s="168" t="s">
        <v>125</v>
      </c>
      <c r="AR865" s="168" t="s">
        <v>126</v>
      </c>
      <c r="AS865" s="168" t="s">
        <v>127</v>
      </c>
    </row>
    <row r="866" spans="32:45" x14ac:dyDescent="0.3">
      <c r="AF866" s="98">
        <v>2567</v>
      </c>
      <c r="AO866" s="98"/>
      <c r="AQ866" s="168" t="s">
        <v>125</v>
      </c>
      <c r="AR866" s="168" t="s">
        <v>126</v>
      </c>
      <c r="AS866" s="168" t="s">
        <v>127</v>
      </c>
    </row>
    <row r="867" spans="32:45" x14ac:dyDescent="0.3">
      <c r="AF867" s="98">
        <v>2563</v>
      </c>
      <c r="AO867" s="98"/>
      <c r="AQ867" s="168" t="s">
        <v>125</v>
      </c>
      <c r="AR867" s="168" t="s">
        <v>126</v>
      </c>
      <c r="AS867" s="168" t="s">
        <v>127</v>
      </c>
    </row>
    <row r="868" spans="32:45" x14ac:dyDescent="0.3">
      <c r="AF868" s="98">
        <v>2558</v>
      </c>
      <c r="AO868" s="98"/>
      <c r="AQ868" s="168" t="s">
        <v>125</v>
      </c>
      <c r="AR868" s="168" t="s">
        <v>126</v>
      </c>
      <c r="AS868" s="168" t="s">
        <v>127</v>
      </c>
    </row>
    <row r="869" spans="32:45" x14ac:dyDescent="0.3">
      <c r="AF869" s="98">
        <v>2525</v>
      </c>
      <c r="AO869" s="98"/>
      <c r="AQ869" s="168" t="s">
        <v>125</v>
      </c>
      <c r="AR869" s="168" t="s">
        <v>126</v>
      </c>
      <c r="AS869" s="168" t="s">
        <v>127</v>
      </c>
    </row>
    <row r="870" spans="32:45" x14ac:dyDescent="0.3">
      <c r="AF870" s="98">
        <v>2470</v>
      </c>
      <c r="AO870" s="98"/>
      <c r="AQ870" s="168" t="s">
        <v>125</v>
      </c>
      <c r="AR870" s="168" t="s">
        <v>126</v>
      </c>
      <c r="AS870" s="168" t="s">
        <v>127</v>
      </c>
    </row>
    <row r="871" spans="32:45" x14ac:dyDescent="0.3">
      <c r="AF871" s="98">
        <v>2455</v>
      </c>
      <c r="AO871" s="98"/>
      <c r="AQ871" s="168" t="s">
        <v>125</v>
      </c>
      <c r="AR871" s="168" t="s">
        <v>126</v>
      </c>
      <c r="AS871" s="168" t="s">
        <v>127</v>
      </c>
    </row>
    <row r="872" spans="32:45" x14ac:dyDescent="0.3">
      <c r="AF872" s="98">
        <v>2243</v>
      </c>
      <c r="AO872" s="98"/>
      <c r="AQ872" s="168" t="s">
        <v>125</v>
      </c>
      <c r="AR872" s="168" t="s">
        <v>126</v>
      </c>
      <c r="AS872" s="168" t="s">
        <v>127</v>
      </c>
    </row>
    <row r="873" spans="32:45" x14ac:dyDescent="0.3">
      <c r="AF873" s="98">
        <v>2146</v>
      </c>
      <c r="AO873" s="99"/>
      <c r="AQ873" s="168" t="s">
        <v>125</v>
      </c>
      <c r="AR873" s="168" t="s">
        <v>126</v>
      </c>
      <c r="AS873" s="168" t="s">
        <v>127</v>
      </c>
    </row>
    <row r="874" spans="32:45" x14ac:dyDescent="0.3">
      <c r="AF874" s="98">
        <v>2142</v>
      </c>
      <c r="AO874" s="99"/>
      <c r="AQ874" s="168" t="s">
        <v>125</v>
      </c>
      <c r="AR874" s="168" t="s">
        <v>126</v>
      </c>
      <c r="AS874" s="168" t="s">
        <v>127</v>
      </c>
    </row>
    <row r="875" spans="32:45" x14ac:dyDescent="0.3">
      <c r="AF875" s="98">
        <v>2140</v>
      </c>
      <c r="AO875" s="99"/>
      <c r="AQ875" s="168" t="s">
        <v>125</v>
      </c>
      <c r="AR875" s="168" t="s">
        <v>126</v>
      </c>
      <c r="AS875" s="168" t="s">
        <v>127</v>
      </c>
    </row>
    <row r="876" spans="32:45" x14ac:dyDescent="0.3">
      <c r="AF876" s="98">
        <v>2135</v>
      </c>
      <c r="AO876" s="99"/>
      <c r="AQ876" s="168" t="s">
        <v>125</v>
      </c>
      <c r="AR876" s="168" t="s">
        <v>126</v>
      </c>
      <c r="AS876" s="168" t="s">
        <v>127</v>
      </c>
    </row>
    <row r="877" spans="32:45" x14ac:dyDescent="0.3">
      <c r="AF877" s="98">
        <v>2129</v>
      </c>
      <c r="AO877" s="99"/>
      <c r="AQ877" s="168" t="s">
        <v>125</v>
      </c>
      <c r="AR877" s="168" t="s">
        <v>126</v>
      </c>
      <c r="AS877" s="168" t="s">
        <v>127</v>
      </c>
    </row>
    <row r="878" spans="32:45" x14ac:dyDescent="0.3">
      <c r="AF878" s="98">
        <v>2071</v>
      </c>
      <c r="AO878" s="99"/>
      <c r="AQ878" s="168" t="s">
        <v>125</v>
      </c>
      <c r="AR878" s="168" t="s">
        <v>126</v>
      </c>
      <c r="AS878" s="168" t="s">
        <v>127</v>
      </c>
    </row>
    <row r="879" spans="32:45" x14ac:dyDescent="0.3">
      <c r="AF879" s="98">
        <v>2047</v>
      </c>
      <c r="AO879" s="99"/>
      <c r="AQ879" s="168" t="s">
        <v>125</v>
      </c>
      <c r="AR879" s="168" t="s">
        <v>126</v>
      </c>
      <c r="AS879" s="168" t="s">
        <v>127</v>
      </c>
    </row>
    <row r="880" spans="32:45" x14ac:dyDescent="0.3">
      <c r="AF880" s="98">
        <v>1987</v>
      </c>
      <c r="AO880" s="99"/>
      <c r="AQ880" s="168" t="s">
        <v>125</v>
      </c>
      <c r="AR880" s="168" t="s">
        <v>126</v>
      </c>
      <c r="AS880" s="168" t="s">
        <v>127</v>
      </c>
    </row>
    <row r="881" spans="32:45" x14ac:dyDescent="0.3">
      <c r="AF881" s="98">
        <v>1983</v>
      </c>
      <c r="AO881" s="99"/>
      <c r="AQ881" s="168" t="s">
        <v>125</v>
      </c>
      <c r="AR881" s="168" t="s">
        <v>126</v>
      </c>
      <c r="AS881" s="168" t="s">
        <v>127</v>
      </c>
    </row>
    <row r="882" spans="32:45" x14ac:dyDescent="0.3">
      <c r="AF882" s="98">
        <v>1945</v>
      </c>
      <c r="AO882" s="114"/>
      <c r="AQ882" s="168" t="s">
        <v>125</v>
      </c>
      <c r="AR882" s="168" t="s">
        <v>126</v>
      </c>
      <c r="AS882" s="168" t="s">
        <v>127</v>
      </c>
    </row>
    <row r="883" spans="32:45" x14ac:dyDescent="0.3">
      <c r="AF883" s="98">
        <v>1931</v>
      </c>
      <c r="AO883" s="114"/>
      <c r="AQ883" s="168" t="s">
        <v>125</v>
      </c>
      <c r="AR883" s="168" t="s">
        <v>126</v>
      </c>
      <c r="AS883" s="168" t="s">
        <v>127</v>
      </c>
    </row>
    <row r="884" spans="32:45" x14ac:dyDescent="0.3">
      <c r="AF884" s="98">
        <v>1884</v>
      </c>
      <c r="AO884" s="99"/>
      <c r="AQ884" s="168" t="s">
        <v>125</v>
      </c>
      <c r="AR884" s="168" t="s">
        <v>126</v>
      </c>
      <c r="AS884" s="168" t="s">
        <v>127</v>
      </c>
    </row>
    <row r="885" spans="32:45" x14ac:dyDescent="0.3">
      <c r="AF885" s="98">
        <v>1872</v>
      </c>
      <c r="AO885" s="99"/>
      <c r="AQ885" s="168" t="s">
        <v>125</v>
      </c>
      <c r="AR885" s="168" t="s">
        <v>126</v>
      </c>
      <c r="AS885" s="168" t="s">
        <v>127</v>
      </c>
    </row>
    <row r="886" spans="32:45" x14ac:dyDescent="0.3">
      <c r="AF886" s="98">
        <v>1806</v>
      </c>
      <c r="AO886" s="99"/>
      <c r="AQ886" s="168" t="s">
        <v>125</v>
      </c>
      <c r="AR886" s="168" t="s">
        <v>126</v>
      </c>
      <c r="AS886" s="168" t="s">
        <v>127</v>
      </c>
    </row>
    <row r="887" spans="32:45" x14ac:dyDescent="0.3">
      <c r="AF887" s="98">
        <v>1792</v>
      </c>
      <c r="AO887" s="99"/>
      <c r="AQ887" s="168" t="s">
        <v>125</v>
      </c>
      <c r="AR887" s="168" t="s">
        <v>126</v>
      </c>
      <c r="AS887" s="168" t="s">
        <v>127</v>
      </c>
    </row>
    <row r="888" spans="32:45" x14ac:dyDescent="0.3">
      <c r="AF888" s="98">
        <v>1749</v>
      </c>
      <c r="AO888" s="99"/>
      <c r="AQ888" s="168" t="s">
        <v>125</v>
      </c>
      <c r="AR888" s="168" t="s">
        <v>126</v>
      </c>
      <c r="AS888" s="168" t="s">
        <v>127</v>
      </c>
    </row>
    <row r="889" spans="32:45" x14ac:dyDescent="0.3">
      <c r="AF889" s="98">
        <v>1731</v>
      </c>
      <c r="AO889" s="114"/>
      <c r="AQ889" s="168" t="s">
        <v>125</v>
      </c>
      <c r="AR889" s="168" t="s">
        <v>126</v>
      </c>
      <c r="AS889" s="168" t="s">
        <v>127</v>
      </c>
    </row>
    <row r="890" spans="32:45" x14ac:dyDescent="0.3">
      <c r="AF890" s="98">
        <v>1724</v>
      </c>
      <c r="AO890" s="99"/>
      <c r="AQ890" s="168" t="s">
        <v>125</v>
      </c>
      <c r="AR890" s="168" t="s">
        <v>126</v>
      </c>
      <c r="AS890" s="168" t="s">
        <v>127</v>
      </c>
    </row>
    <row r="891" spans="32:45" x14ac:dyDescent="0.3">
      <c r="AF891" s="98">
        <v>1710</v>
      </c>
      <c r="AO891" s="99"/>
      <c r="AQ891" s="168" t="s">
        <v>125</v>
      </c>
      <c r="AR891" s="168" t="s">
        <v>126</v>
      </c>
      <c r="AS891" s="168" t="s">
        <v>127</v>
      </c>
    </row>
    <row r="892" spans="32:45" x14ac:dyDescent="0.3">
      <c r="AF892" s="98">
        <v>1379</v>
      </c>
      <c r="AO892" s="99"/>
      <c r="AQ892" s="168" t="s">
        <v>125</v>
      </c>
      <c r="AR892" s="168" t="s">
        <v>126</v>
      </c>
      <c r="AS892" s="168" t="s">
        <v>127</v>
      </c>
    </row>
    <row r="893" spans="32:45" x14ac:dyDescent="0.3">
      <c r="AF893" s="98">
        <v>958</v>
      </c>
      <c r="AO893">
        <v>2423</v>
      </c>
      <c r="AQ893" s="168" t="s">
        <v>125</v>
      </c>
      <c r="AR893" s="168" t="s">
        <v>126</v>
      </c>
      <c r="AS893" s="168" t="s">
        <v>127</v>
      </c>
    </row>
    <row r="894" spans="32:45" x14ac:dyDescent="0.3">
      <c r="AF894" s="98">
        <v>935</v>
      </c>
      <c r="AO894">
        <v>2044</v>
      </c>
      <c r="AQ894" s="168" t="s">
        <v>125</v>
      </c>
      <c r="AR894" s="168" t="s">
        <v>126</v>
      </c>
      <c r="AS894" s="168" t="s">
        <v>127</v>
      </c>
    </row>
    <row r="895" spans="32:45" x14ac:dyDescent="0.3">
      <c r="AF895" s="98">
        <v>875</v>
      </c>
      <c r="AO895" s="25">
        <v>1834</v>
      </c>
      <c r="AQ895" s="168" t="s">
        <v>125</v>
      </c>
      <c r="AR895" s="168" t="s">
        <v>126</v>
      </c>
      <c r="AS895" s="168" t="s">
        <v>127</v>
      </c>
    </row>
    <row r="896" spans="32:45" x14ac:dyDescent="0.3">
      <c r="AF896" s="98">
        <v>870</v>
      </c>
      <c r="AO896">
        <v>2441</v>
      </c>
      <c r="AQ896" s="168" t="s">
        <v>125</v>
      </c>
      <c r="AR896" s="168" t="s">
        <v>126</v>
      </c>
      <c r="AS896" s="168" t="s">
        <v>127</v>
      </c>
    </row>
    <row r="897" spans="32:48" x14ac:dyDescent="0.3">
      <c r="AF897" s="98">
        <v>799</v>
      </c>
      <c r="AO897">
        <v>1870</v>
      </c>
      <c r="AQ897" s="168" t="s">
        <v>125</v>
      </c>
      <c r="AR897" s="168" t="s">
        <v>126</v>
      </c>
      <c r="AS897" s="168" t="s">
        <v>127</v>
      </c>
    </row>
    <row r="898" spans="32:48" x14ac:dyDescent="0.3">
      <c r="AF898" s="98">
        <v>723</v>
      </c>
      <c r="AO898">
        <v>1996</v>
      </c>
      <c r="AQ898" s="168" t="s">
        <v>125</v>
      </c>
      <c r="AR898" s="168" t="s">
        <v>126</v>
      </c>
      <c r="AS898" s="168" t="s">
        <v>127</v>
      </c>
    </row>
    <row r="899" spans="32:48" x14ac:dyDescent="0.3">
      <c r="AF899" s="98">
        <v>644</v>
      </c>
      <c r="AO899">
        <v>1485</v>
      </c>
      <c r="AQ899" s="168" t="s">
        <v>125</v>
      </c>
      <c r="AR899" s="168" t="s">
        <v>126</v>
      </c>
      <c r="AS899" s="168" t="s">
        <v>127</v>
      </c>
    </row>
    <row r="900" spans="32:48" x14ac:dyDescent="0.3">
      <c r="AF900" s="98">
        <v>583</v>
      </c>
      <c r="AO900">
        <v>2233</v>
      </c>
      <c r="AQ900" s="168" t="s">
        <v>125</v>
      </c>
      <c r="AR900" s="168" t="s">
        <v>126</v>
      </c>
      <c r="AS900" s="168" t="s">
        <v>127</v>
      </c>
    </row>
    <row r="901" spans="32:48" x14ac:dyDescent="0.3">
      <c r="AF901" s="99">
        <v>3149</v>
      </c>
      <c r="AO901">
        <v>1423</v>
      </c>
      <c r="AQ901" s="168" t="s">
        <v>125</v>
      </c>
      <c r="AR901" s="168" t="s">
        <v>126</v>
      </c>
      <c r="AS901" s="168" t="s">
        <v>127</v>
      </c>
    </row>
    <row r="902" spans="32:48" x14ac:dyDescent="0.3">
      <c r="AF902" s="99">
        <v>3127</v>
      </c>
      <c r="AO902">
        <v>786</v>
      </c>
      <c r="AQ902" s="168" t="s">
        <v>125</v>
      </c>
      <c r="AR902" s="168" t="s">
        <v>126</v>
      </c>
      <c r="AS902" s="168" t="s">
        <v>127</v>
      </c>
      <c r="AV902" s="99"/>
    </row>
    <row r="903" spans="32:48" x14ac:dyDescent="0.3">
      <c r="AF903" s="99">
        <v>3117</v>
      </c>
      <c r="AO903">
        <v>1478</v>
      </c>
      <c r="AQ903" s="168" t="s">
        <v>125</v>
      </c>
      <c r="AR903" s="168" t="s">
        <v>126</v>
      </c>
      <c r="AS903" s="168" t="s">
        <v>127</v>
      </c>
      <c r="AV903" s="99"/>
    </row>
    <row r="904" spans="32:48" x14ac:dyDescent="0.3">
      <c r="AF904" s="99">
        <v>3012</v>
      </c>
      <c r="AO904">
        <v>1046</v>
      </c>
      <c r="AQ904" s="168" t="s">
        <v>125</v>
      </c>
      <c r="AR904" s="168" t="s">
        <v>126</v>
      </c>
      <c r="AS904" s="168" t="s">
        <v>127</v>
      </c>
      <c r="AV904" s="99"/>
    </row>
    <row r="905" spans="32:48" x14ac:dyDescent="0.3">
      <c r="AF905" s="99">
        <v>2945</v>
      </c>
      <c r="AO905">
        <v>1427</v>
      </c>
      <c r="AQ905" s="168" t="s">
        <v>125</v>
      </c>
      <c r="AR905" s="168" t="s">
        <v>126</v>
      </c>
      <c r="AS905" s="168" t="s">
        <v>127</v>
      </c>
      <c r="AV905" s="99"/>
    </row>
    <row r="906" spans="32:48" x14ac:dyDescent="0.3">
      <c r="AF906" s="99">
        <v>2938</v>
      </c>
      <c r="AO906">
        <v>1069</v>
      </c>
      <c r="AQ906" s="168" t="s">
        <v>125</v>
      </c>
      <c r="AR906" s="168" t="s">
        <v>126</v>
      </c>
      <c r="AS906" s="168" t="s">
        <v>127</v>
      </c>
      <c r="AV906" s="99"/>
    </row>
    <row r="907" spans="32:48" x14ac:dyDescent="0.3">
      <c r="AF907" s="99">
        <v>2933</v>
      </c>
      <c r="AO907">
        <v>1830</v>
      </c>
      <c r="AQ907" s="168" t="s">
        <v>125</v>
      </c>
      <c r="AR907" s="168" t="s">
        <v>126</v>
      </c>
      <c r="AS907" s="168" t="s">
        <v>127</v>
      </c>
      <c r="AV907" s="99"/>
    </row>
    <row r="908" spans="32:48" x14ac:dyDescent="0.3">
      <c r="AF908" s="99">
        <v>2933</v>
      </c>
      <c r="AO908">
        <v>1434</v>
      </c>
      <c r="AQ908" s="168" t="s">
        <v>125</v>
      </c>
      <c r="AR908" s="168" t="s">
        <v>126</v>
      </c>
      <c r="AS908" s="168" t="s">
        <v>127</v>
      </c>
      <c r="AV908" s="99"/>
    </row>
    <row r="909" spans="32:48" x14ac:dyDescent="0.3">
      <c r="AF909" s="99">
        <v>2822</v>
      </c>
      <c r="AO909">
        <v>2062</v>
      </c>
      <c r="AQ909" s="168" t="s">
        <v>125</v>
      </c>
      <c r="AR909" s="168" t="s">
        <v>126</v>
      </c>
      <c r="AS909" s="168" t="s">
        <v>127</v>
      </c>
      <c r="AV909" s="99"/>
    </row>
    <row r="910" spans="32:48" x14ac:dyDescent="0.3">
      <c r="AF910" s="99">
        <v>2787</v>
      </c>
      <c r="AO910">
        <v>2144</v>
      </c>
      <c r="AQ910" s="168" t="s">
        <v>125</v>
      </c>
      <c r="AR910" s="168" t="s">
        <v>126</v>
      </c>
      <c r="AS910" s="168" t="s">
        <v>127</v>
      </c>
      <c r="AV910" s="99"/>
    </row>
    <row r="911" spans="32:48" x14ac:dyDescent="0.3">
      <c r="AF911" s="99">
        <v>2766</v>
      </c>
      <c r="AO911">
        <v>1080</v>
      </c>
      <c r="AQ911" s="168" t="s">
        <v>125</v>
      </c>
      <c r="AR911" s="168" t="s">
        <v>126</v>
      </c>
      <c r="AS911" s="168" t="s">
        <v>127</v>
      </c>
      <c r="AV911" s="99"/>
    </row>
    <row r="912" spans="32:48" x14ac:dyDescent="0.3">
      <c r="AF912" s="99">
        <v>2730</v>
      </c>
      <c r="AO912">
        <v>1755</v>
      </c>
      <c r="AQ912" s="168" t="s">
        <v>125</v>
      </c>
      <c r="AR912" s="168" t="s">
        <v>126</v>
      </c>
      <c r="AS912" s="168" t="s">
        <v>127</v>
      </c>
      <c r="AV912" s="99"/>
    </row>
    <row r="913" spans="32:48" x14ac:dyDescent="0.3">
      <c r="AF913" s="99">
        <v>2693</v>
      </c>
      <c r="AO913">
        <v>898</v>
      </c>
      <c r="AQ913" s="168" t="s">
        <v>125</v>
      </c>
      <c r="AR913" s="168" t="s">
        <v>126</v>
      </c>
      <c r="AS913" s="168" t="s">
        <v>127</v>
      </c>
      <c r="AV913" s="99"/>
    </row>
    <row r="914" spans="32:48" x14ac:dyDescent="0.3">
      <c r="AF914" s="99">
        <v>2576</v>
      </c>
      <c r="AO914">
        <v>1371</v>
      </c>
      <c r="AQ914" s="168" t="s">
        <v>125</v>
      </c>
      <c r="AR914" s="168" t="s">
        <v>126</v>
      </c>
      <c r="AS914" s="168" t="s">
        <v>127</v>
      </c>
      <c r="AV914" s="99"/>
    </row>
    <row r="915" spans="32:48" x14ac:dyDescent="0.3">
      <c r="AF915" s="99">
        <v>2498</v>
      </c>
      <c r="AO915">
        <v>1317</v>
      </c>
      <c r="AQ915" s="168" t="s">
        <v>125</v>
      </c>
      <c r="AR915" s="168" t="s">
        <v>126</v>
      </c>
      <c r="AS915" s="168" t="s">
        <v>127</v>
      </c>
      <c r="AV915" s="99"/>
    </row>
    <row r="916" spans="32:48" x14ac:dyDescent="0.3">
      <c r="AF916" s="99">
        <v>2469</v>
      </c>
      <c r="AO916">
        <v>1754</v>
      </c>
      <c r="AQ916" s="168" t="s">
        <v>125</v>
      </c>
      <c r="AR916" s="168" t="s">
        <v>126</v>
      </c>
      <c r="AS916" s="168" t="s">
        <v>127</v>
      </c>
      <c r="AV916" s="99"/>
    </row>
    <row r="917" spans="32:48" x14ac:dyDescent="0.3">
      <c r="AF917" s="99">
        <v>2465</v>
      </c>
      <c r="AO917">
        <v>1389</v>
      </c>
      <c r="AQ917" s="168" t="s">
        <v>125</v>
      </c>
      <c r="AR917" s="168" t="s">
        <v>126</v>
      </c>
      <c r="AS917" s="168" t="s">
        <v>127</v>
      </c>
      <c r="AV917" s="99"/>
    </row>
    <row r="918" spans="32:48" x14ac:dyDescent="0.3">
      <c r="AF918" s="99">
        <v>2402</v>
      </c>
      <c r="AO918">
        <v>970</v>
      </c>
      <c r="AQ918" s="168" t="s">
        <v>125</v>
      </c>
      <c r="AR918" s="168" t="s">
        <v>126</v>
      </c>
      <c r="AS918" s="168" t="s">
        <v>127</v>
      </c>
      <c r="AV918" s="99"/>
    </row>
    <row r="919" spans="32:48" x14ac:dyDescent="0.3">
      <c r="AF919" s="99">
        <v>2307</v>
      </c>
      <c r="AO919">
        <v>1098</v>
      </c>
      <c r="AQ919" s="168" t="s">
        <v>125</v>
      </c>
      <c r="AR919" s="168" t="s">
        <v>126</v>
      </c>
      <c r="AS919" s="168" t="s">
        <v>127</v>
      </c>
      <c r="AV919" s="99"/>
    </row>
    <row r="920" spans="32:48" x14ac:dyDescent="0.3">
      <c r="AF920" s="99">
        <v>2262</v>
      </c>
      <c r="AM920" t="s">
        <v>131</v>
      </c>
      <c r="AN920" s="6" t="s">
        <v>130</v>
      </c>
      <c r="AO920" s="98">
        <v>1601</v>
      </c>
      <c r="AQ920" s="168" t="s">
        <v>132</v>
      </c>
      <c r="AR920" s="168" t="s">
        <v>128</v>
      </c>
      <c r="AS920" s="168" t="s">
        <v>133</v>
      </c>
      <c r="AV920" s="99"/>
    </row>
    <row r="921" spans="32:48" x14ac:dyDescent="0.3">
      <c r="AF921" s="99">
        <v>2189</v>
      </c>
      <c r="AO921" s="98">
        <v>1866</v>
      </c>
      <c r="AQ921" s="168" t="s">
        <v>132</v>
      </c>
      <c r="AR921" s="168" t="s">
        <v>128</v>
      </c>
      <c r="AS921" s="168" t="s">
        <v>133</v>
      </c>
      <c r="AV921" s="99"/>
    </row>
    <row r="922" spans="32:48" x14ac:dyDescent="0.3">
      <c r="AF922" s="99">
        <v>2136</v>
      </c>
      <c r="AO922" s="98">
        <v>1533</v>
      </c>
      <c r="AQ922" s="168" t="s">
        <v>132</v>
      </c>
      <c r="AR922" s="168" t="s">
        <v>128</v>
      </c>
      <c r="AS922" s="168" t="s">
        <v>133</v>
      </c>
      <c r="AV922" s="99"/>
    </row>
    <row r="923" spans="32:48" x14ac:dyDescent="0.3">
      <c r="AF923" s="99">
        <v>2097</v>
      </c>
      <c r="AO923" s="98">
        <v>1388</v>
      </c>
      <c r="AQ923" s="168" t="s">
        <v>132</v>
      </c>
      <c r="AR923" s="168" t="s">
        <v>128</v>
      </c>
      <c r="AS923" s="168" t="s">
        <v>133</v>
      </c>
      <c r="AV923" s="99"/>
    </row>
    <row r="924" spans="32:48" x14ac:dyDescent="0.3">
      <c r="AF924" s="99">
        <v>2020</v>
      </c>
      <c r="AO924" s="98">
        <v>1027</v>
      </c>
      <c r="AQ924" s="168" t="s">
        <v>132</v>
      </c>
      <c r="AR924" s="168" t="s">
        <v>128</v>
      </c>
      <c r="AS924" s="168" t="s">
        <v>133</v>
      </c>
      <c r="AV924" s="99"/>
    </row>
    <row r="925" spans="32:48" x14ac:dyDescent="0.3">
      <c r="AF925" s="99">
        <v>1968</v>
      </c>
      <c r="AO925" s="98">
        <v>1253</v>
      </c>
      <c r="AQ925" s="168" t="s">
        <v>132</v>
      </c>
      <c r="AR925" s="168" t="s">
        <v>128</v>
      </c>
      <c r="AS925" s="168" t="s">
        <v>133</v>
      </c>
      <c r="AV925" s="99"/>
    </row>
    <row r="926" spans="32:48" x14ac:dyDescent="0.3">
      <c r="AF926" s="99">
        <v>1946</v>
      </c>
      <c r="AO926" s="98">
        <v>1045</v>
      </c>
      <c r="AQ926" s="168" t="s">
        <v>132</v>
      </c>
      <c r="AR926" s="168" t="s">
        <v>128</v>
      </c>
      <c r="AS926" s="168" t="s">
        <v>133</v>
      </c>
      <c r="AV926" s="99"/>
    </row>
    <row r="927" spans="32:48" x14ac:dyDescent="0.3">
      <c r="AF927" s="99">
        <v>1930</v>
      </c>
      <c r="AO927" s="98">
        <v>795</v>
      </c>
      <c r="AQ927" s="168" t="s">
        <v>132</v>
      </c>
      <c r="AR927" s="168" t="s">
        <v>128</v>
      </c>
      <c r="AS927" s="168" t="s">
        <v>133</v>
      </c>
      <c r="AV927" s="99"/>
    </row>
    <row r="928" spans="32:48" x14ac:dyDescent="0.3">
      <c r="AF928" s="99">
        <v>1924</v>
      </c>
      <c r="AO928" s="98">
        <v>1441</v>
      </c>
      <c r="AQ928" s="168" t="s">
        <v>132</v>
      </c>
      <c r="AR928" s="168" t="s">
        <v>128</v>
      </c>
      <c r="AS928" s="168" t="s">
        <v>133</v>
      </c>
      <c r="AV928" s="99"/>
    </row>
    <row r="929" spans="32:48" x14ac:dyDescent="0.3">
      <c r="AF929" s="99">
        <v>1854</v>
      </c>
      <c r="AO929" s="98">
        <v>928</v>
      </c>
      <c r="AQ929" s="168" t="s">
        <v>132</v>
      </c>
      <c r="AR929" s="168" t="s">
        <v>128</v>
      </c>
      <c r="AS929" s="168" t="s">
        <v>133</v>
      </c>
      <c r="AV929" s="99"/>
    </row>
    <row r="930" spans="32:48" x14ac:dyDescent="0.3">
      <c r="AF930" s="99">
        <v>1852</v>
      </c>
      <c r="AO930" s="99"/>
      <c r="AQ930" s="168" t="s">
        <v>132</v>
      </c>
      <c r="AR930" s="168" t="s">
        <v>128</v>
      </c>
      <c r="AS930" s="168" t="s">
        <v>133</v>
      </c>
      <c r="AV930" s="99"/>
    </row>
    <row r="931" spans="32:48" x14ac:dyDescent="0.3">
      <c r="AF931" s="99">
        <v>1809</v>
      </c>
      <c r="AO931" s="99"/>
      <c r="AQ931" s="168" t="s">
        <v>132</v>
      </c>
      <c r="AR931" s="168" t="s">
        <v>128</v>
      </c>
      <c r="AS931" s="168" t="s">
        <v>133</v>
      </c>
      <c r="AV931" s="99"/>
    </row>
    <row r="932" spans="32:48" x14ac:dyDescent="0.3">
      <c r="AF932" s="99">
        <v>1804</v>
      </c>
      <c r="AO932" s="99"/>
      <c r="AQ932" s="168" t="s">
        <v>132</v>
      </c>
      <c r="AR932" s="168" t="s">
        <v>128</v>
      </c>
      <c r="AS932" s="168" t="s">
        <v>133</v>
      </c>
      <c r="AV932" s="99"/>
    </row>
    <row r="933" spans="32:48" x14ac:dyDescent="0.3">
      <c r="AF933" s="99">
        <v>1800</v>
      </c>
      <c r="AO933" s="99"/>
      <c r="AQ933" s="168" t="s">
        <v>132</v>
      </c>
      <c r="AR933" s="168" t="s">
        <v>128</v>
      </c>
      <c r="AS933" s="168" t="s">
        <v>133</v>
      </c>
      <c r="AV933" s="99"/>
    </row>
    <row r="934" spans="32:48" x14ac:dyDescent="0.3">
      <c r="AF934" s="99">
        <v>1760</v>
      </c>
      <c r="AO934" s="99"/>
      <c r="AQ934" s="168" t="s">
        <v>132</v>
      </c>
      <c r="AR934" s="168" t="s">
        <v>128</v>
      </c>
      <c r="AS934" s="168" t="s">
        <v>133</v>
      </c>
      <c r="AV934" s="99"/>
    </row>
    <row r="935" spans="32:48" x14ac:dyDescent="0.3">
      <c r="AF935" s="99">
        <v>1751</v>
      </c>
      <c r="AO935" s="99"/>
      <c r="AQ935" s="168" t="s">
        <v>132</v>
      </c>
      <c r="AR935" s="168" t="s">
        <v>128</v>
      </c>
      <c r="AS935" s="168" t="s">
        <v>133</v>
      </c>
      <c r="AV935" s="99"/>
    </row>
    <row r="936" spans="32:48" x14ac:dyDescent="0.3">
      <c r="AF936" s="99">
        <v>1744</v>
      </c>
      <c r="AO936" s="99"/>
      <c r="AQ936" s="168" t="s">
        <v>132</v>
      </c>
      <c r="AR936" s="168" t="s">
        <v>128</v>
      </c>
      <c r="AS936" s="168" t="s">
        <v>133</v>
      </c>
      <c r="AV936" s="99"/>
    </row>
    <row r="937" spans="32:48" x14ac:dyDescent="0.3">
      <c r="AF937" s="99">
        <v>1716</v>
      </c>
      <c r="AO937" s="99"/>
      <c r="AQ937" s="168" t="s">
        <v>132</v>
      </c>
      <c r="AR937" s="168" t="s">
        <v>128</v>
      </c>
      <c r="AS937" s="168" t="s">
        <v>133</v>
      </c>
      <c r="AV937" s="99"/>
    </row>
    <row r="938" spans="32:48" x14ac:dyDescent="0.3">
      <c r="AF938" s="99">
        <v>1605</v>
      </c>
      <c r="AO938" s="99"/>
      <c r="AQ938" s="168" t="s">
        <v>132</v>
      </c>
      <c r="AR938" s="168" t="s">
        <v>128</v>
      </c>
      <c r="AS938" s="168" t="s">
        <v>133</v>
      </c>
      <c r="AV938" s="99"/>
    </row>
    <row r="939" spans="32:48" x14ac:dyDescent="0.3">
      <c r="AF939" s="99">
        <v>1601</v>
      </c>
      <c r="AO939" s="99"/>
      <c r="AQ939" s="168" t="s">
        <v>132</v>
      </c>
      <c r="AR939" s="168" t="s">
        <v>128</v>
      </c>
      <c r="AS939" s="168" t="s">
        <v>133</v>
      </c>
      <c r="AV939" s="99"/>
    </row>
    <row r="940" spans="32:48" x14ac:dyDescent="0.3">
      <c r="AF940" s="99">
        <v>1588</v>
      </c>
      <c r="AO940" s="99"/>
      <c r="AQ940" s="168" t="s">
        <v>132</v>
      </c>
      <c r="AR940" s="168" t="s">
        <v>128</v>
      </c>
      <c r="AS940" s="168" t="s">
        <v>133</v>
      </c>
      <c r="AV940" s="99"/>
    </row>
    <row r="941" spans="32:48" x14ac:dyDescent="0.3">
      <c r="AF941" s="99">
        <v>1579</v>
      </c>
      <c r="AO941" s="99"/>
      <c r="AQ941" s="168" t="s">
        <v>132</v>
      </c>
      <c r="AR941" s="168" t="s">
        <v>128</v>
      </c>
      <c r="AS941" s="168" t="s">
        <v>133</v>
      </c>
      <c r="AV941" s="99"/>
    </row>
    <row r="942" spans="32:48" x14ac:dyDescent="0.3">
      <c r="AF942" s="99">
        <v>1561</v>
      </c>
      <c r="AO942"/>
      <c r="AQ942" s="168" t="s">
        <v>132</v>
      </c>
      <c r="AR942" s="168" t="s">
        <v>128</v>
      </c>
      <c r="AS942" s="168" t="s">
        <v>133</v>
      </c>
      <c r="AV942" s="99"/>
    </row>
    <row r="943" spans="32:48" x14ac:dyDescent="0.3">
      <c r="AF943" s="99">
        <v>1560</v>
      </c>
      <c r="AO943"/>
      <c r="AQ943" s="168" t="s">
        <v>132</v>
      </c>
      <c r="AR943" s="168" t="s">
        <v>128</v>
      </c>
      <c r="AS943" s="168" t="s">
        <v>133</v>
      </c>
      <c r="AV943" s="99"/>
    </row>
    <row r="944" spans="32:48" x14ac:dyDescent="0.3">
      <c r="AF944" s="99">
        <v>1516</v>
      </c>
      <c r="AO944"/>
      <c r="AQ944" s="168" t="s">
        <v>132</v>
      </c>
      <c r="AR944" s="168" t="s">
        <v>128</v>
      </c>
      <c r="AS944" s="168" t="s">
        <v>133</v>
      </c>
      <c r="AV944" s="99"/>
    </row>
    <row r="945" spans="32:48" x14ac:dyDescent="0.3">
      <c r="AF945" s="99">
        <v>1500</v>
      </c>
      <c r="AO945"/>
      <c r="AQ945" s="168" t="s">
        <v>132</v>
      </c>
      <c r="AR945" s="168" t="s">
        <v>128</v>
      </c>
      <c r="AS945" s="168" t="s">
        <v>133</v>
      </c>
      <c r="AV945" s="99"/>
    </row>
    <row r="946" spans="32:48" x14ac:dyDescent="0.3">
      <c r="AF946" s="99">
        <v>1477</v>
      </c>
      <c r="AO946"/>
      <c r="AQ946" s="168" t="s">
        <v>132</v>
      </c>
      <c r="AR946" s="168" t="s">
        <v>128</v>
      </c>
      <c r="AS946" s="168" t="s">
        <v>133</v>
      </c>
      <c r="AV946" s="99"/>
    </row>
    <row r="947" spans="32:48" x14ac:dyDescent="0.3">
      <c r="AF947" s="99">
        <v>1473</v>
      </c>
      <c r="AO947"/>
      <c r="AQ947" s="168" t="s">
        <v>132</v>
      </c>
      <c r="AR947" s="168" t="s">
        <v>128</v>
      </c>
      <c r="AS947" s="168" t="s">
        <v>133</v>
      </c>
      <c r="AV947" s="99"/>
    </row>
    <row r="948" spans="32:48" x14ac:dyDescent="0.3">
      <c r="AF948" s="99">
        <v>1444</v>
      </c>
      <c r="AO948"/>
      <c r="AQ948" s="168" t="s">
        <v>132</v>
      </c>
      <c r="AR948" s="168" t="s">
        <v>128</v>
      </c>
      <c r="AS948" s="168" t="s">
        <v>133</v>
      </c>
      <c r="AV948" s="99"/>
    </row>
    <row r="949" spans="32:48" x14ac:dyDescent="0.3">
      <c r="AF949" s="99">
        <v>1426</v>
      </c>
      <c r="AO949"/>
      <c r="AQ949" s="168" t="s">
        <v>132</v>
      </c>
      <c r="AR949" s="168" t="s">
        <v>128</v>
      </c>
      <c r="AS949" s="168" t="s">
        <v>133</v>
      </c>
      <c r="AV949" s="99"/>
    </row>
    <row r="950" spans="32:48" x14ac:dyDescent="0.3">
      <c r="AF950" s="99">
        <v>1423</v>
      </c>
      <c r="AO950"/>
      <c r="AQ950" s="168" t="s">
        <v>132</v>
      </c>
      <c r="AR950" s="168" t="s">
        <v>128</v>
      </c>
      <c r="AS950" s="168" t="s">
        <v>133</v>
      </c>
      <c r="AV950" s="99"/>
    </row>
    <row r="951" spans="32:48" x14ac:dyDescent="0.3">
      <c r="AF951" s="99">
        <v>1385</v>
      </c>
      <c r="AO951"/>
      <c r="AQ951" s="168" t="s">
        <v>132</v>
      </c>
      <c r="AR951" s="168" t="s">
        <v>128</v>
      </c>
      <c r="AS951" s="168" t="s">
        <v>133</v>
      </c>
      <c r="AV951" s="99"/>
    </row>
    <row r="952" spans="32:48" x14ac:dyDescent="0.3">
      <c r="AF952" s="99">
        <v>1365</v>
      </c>
      <c r="AO952"/>
      <c r="AQ952" s="168" t="s">
        <v>132</v>
      </c>
      <c r="AR952" s="168" t="s">
        <v>128</v>
      </c>
      <c r="AS952" s="168" t="s">
        <v>133</v>
      </c>
      <c r="AV952" s="99"/>
    </row>
    <row r="953" spans="32:48" x14ac:dyDescent="0.3">
      <c r="AF953" s="99">
        <v>1328</v>
      </c>
      <c r="AO953"/>
      <c r="AQ953" s="168" t="s">
        <v>132</v>
      </c>
      <c r="AR953" s="168" t="s">
        <v>128</v>
      </c>
      <c r="AS953" s="168" t="s">
        <v>133</v>
      </c>
      <c r="AV953" s="99"/>
    </row>
    <row r="954" spans="32:48" x14ac:dyDescent="0.3">
      <c r="AF954" s="99">
        <v>1309</v>
      </c>
      <c r="AO954"/>
      <c r="AQ954" s="168" t="s">
        <v>132</v>
      </c>
      <c r="AR954" s="168" t="s">
        <v>128</v>
      </c>
      <c r="AS954" s="168" t="s">
        <v>133</v>
      </c>
      <c r="AV954" s="99"/>
    </row>
    <row r="955" spans="32:48" x14ac:dyDescent="0.3">
      <c r="AF955" s="99">
        <v>1308</v>
      </c>
      <c r="AO955"/>
      <c r="AQ955" s="168" t="s">
        <v>132</v>
      </c>
      <c r="AR955" s="168" t="s">
        <v>128</v>
      </c>
      <c r="AS955" s="168" t="s">
        <v>133</v>
      </c>
      <c r="AV955" s="99"/>
    </row>
    <row r="956" spans="32:48" x14ac:dyDescent="0.3">
      <c r="AF956" s="99">
        <v>1272</v>
      </c>
      <c r="AO956"/>
      <c r="AQ956" s="168" t="s">
        <v>132</v>
      </c>
      <c r="AR956" s="168" t="s">
        <v>128</v>
      </c>
      <c r="AS956" s="168" t="s">
        <v>133</v>
      </c>
      <c r="AV956" s="99"/>
    </row>
    <row r="957" spans="32:48" x14ac:dyDescent="0.3">
      <c r="AF957" s="99">
        <v>1242</v>
      </c>
      <c r="AO957"/>
      <c r="AQ957" s="168" t="s">
        <v>132</v>
      </c>
      <c r="AR957" s="168" t="s">
        <v>128</v>
      </c>
      <c r="AS957" s="168" t="s">
        <v>133</v>
      </c>
      <c r="AV957" s="99"/>
    </row>
    <row r="958" spans="32:48" x14ac:dyDescent="0.3">
      <c r="AF958" s="99">
        <v>1228</v>
      </c>
      <c r="AO958"/>
      <c r="AQ958" s="168" t="s">
        <v>132</v>
      </c>
      <c r="AR958" s="168" t="s">
        <v>128</v>
      </c>
      <c r="AS958" s="168" t="s">
        <v>133</v>
      </c>
      <c r="AV958" s="99"/>
    </row>
    <row r="959" spans="32:48" x14ac:dyDescent="0.3">
      <c r="AF959" s="99">
        <v>1117</v>
      </c>
      <c r="AO959"/>
      <c r="AQ959" s="168" t="s">
        <v>132</v>
      </c>
      <c r="AR959" s="168" t="s">
        <v>128</v>
      </c>
      <c r="AS959" s="168" t="s">
        <v>133</v>
      </c>
      <c r="AV959" s="99"/>
    </row>
    <row r="960" spans="32:48" x14ac:dyDescent="0.3">
      <c r="AF960" s="99">
        <v>1089</v>
      </c>
      <c r="AO960"/>
      <c r="AQ960" s="168" t="s">
        <v>132</v>
      </c>
      <c r="AR960" s="168" t="s">
        <v>128</v>
      </c>
      <c r="AS960" s="168" t="s">
        <v>133</v>
      </c>
      <c r="AV960" s="99"/>
    </row>
    <row r="961" spans="32:48" x14ac:dyDescent="0.3">
      <c r="AF961" s="99">
        <v>865</v>
      </c>
      <c r="AO961"/>
      <c r="AQ961" s="168" t="s">
        <v>132</v>
      </c>
      <c r="AR961" s="168" t="s">
        <v>128</v>
      </c>
      <c r="AS961" s="168" t="s">
        <v>133</v>
      </c>
      <c r="AV961" s="99"/>
    </row>
    <row r="962" spans="32:48" x14ac:dyDescent="0.3">
      <c r="AF962" s="99">
        <v>796</v>
      </c>
      <c r="AO962"/>
      <c r="AQ962" s="168" t="s">
        <v>132</v>
      </c>
      <c r="AR962" s="168" t="s">
        <v>128</v>
      </c>
      <c r="AS962" s="168" t="s">
        <v>133</v>
      </c>
      <c r="AV962" s="99"/>
    </row>
    <row r="963" spans="32:48" x14ac:dyDescent="0.3">
      <c r="AF963" s="99">
        <v>594</v>
      </c>
      <c r="AO963"/>
      <c r="AQ963" s="168" t="s">
        <v>132</v>
      </c>
      <c r="AR963" s="168" t="s">
        <v>128</v>
      </c>
      <c r="AS963" s="168" t="s">
        <v>133</v>
      </c>
      <c r="AV963" s="99"/>
    </row>
    <row r="964" spans="32:48" x14ac:dyDescent="0.3">
      <c r="AF964" s="99">
        <v>584</v>
      </c>
      <c r="AO964"/>
      <c r="AQ964" s="168" t="s">
        <v>132</v>
      </c>
      <c r="AR964" s="168" t="s">
        <v>128</v>
      </c>
      <c r="AS964" s="168" t="s">
        <v>133</v>
      </c>
      <c r="AV964" s="99"/>
    </row>
    <row r="965" spans="32:48" x14ac:dyDescent="0.3">
      <c r="AF965">
        <v>2811</v>
      </c>
      <c r="AO965"/>
      <c r="AQ965" s="168" t="s">
        <v>132</v>
      </c>
      <c r="AR965" s="168" t="s">
        <v>128</v>
      </c>
      <c r="AS965" s="168" t="s">
        <v>133</v>
      </c>
      <c r="AV965"/>
    </row>
    <row r="966" spans="32:48" x14ac:dyDescent="0.3">
      <c r="AF966">
        <v>2496</v>
      </c>
      <c r="AO966"/>
      <c r="AQ966" s="168" t="s">
        <v>132</v>
      </c>
      <c r="AR966" s="168" t="s">
        <v>128</v>
      </c>
      <c r="AS966" s="168" t="s">
        <v>133</v>
      </c>
      <c r="AV966"/>
    </row>
    <row r="967" spans="32:48" x14ac:dyDescent="0.3">
      <c r="AF967">
        <v>2397</v>
      </c>
      <c r="AO967"/>
      <c r="AQ967" s="168" t="s">
        <v>132</v>
      </c>
      <c r="AR967" s="168" t="s">
        <v>128</v>
      </c>
      <c r="AS967" s="168" t="s">
        <v>133</v>
      </c>
      <c r="AV967"/>
    </row>
    <row r="968" spans="32:48" x14ac:dyDescent="0.3">
      <c r="AF968">
        <v>2310</v>
      </c>
      <c r="AO968" s="98">
        <v>4680</v>
      </c>
      <c r="AQ968" s="168" t="s">
        <v>132</v>
      </c>
      <c r="AR968" s="168" t="s">
        <v>128</v>
      </c>
      <c r="AS968" s="168" t="s">
        <v>133</v>
      </c>
      <c r="AV968"/>
    </row>
    <row r="969" spans="32:48" x14ac:dyDescent="0.3">
      <c r="AF969">
        <v>2181</v>
      </c>
      <c r="AO969" s="98">
        <v>4547</v>
      </c>
      <c r="AQ969" s="168" t="s">
        <v>132</v>
      </c>
      <c r="AR969" s="168" t="s">
        <v>128</v>
      </c>
      <c r="AS969" s="168" t="s">
        <v>133</v>
      </c>
      <c r="AV969"/>
    </row>
    <row r="970" spans="32:48" x14ac:dyDescent="0.3">
      <c r="AF970">
        <v>2038</v>
      </c>
      <c r="AO970" s="98">
        <v>4198</v>
      </c>
      <c r="AQ970" s="168" t="s">
        <v>132</v>
      </c>
      <c r="AR970" s="168" t="s">
        <v>128</v>
      </c>
      <c r="AS970" s="168" t="s">
        <v>133</v>
      </c>
      <c r="AV970"/>
    </row>
    <row r="971" spans="32:48" x14ac:dyDescent="0.3">
      <c r="AF971">
        <v>2003</v>
      </c>
      <c r="AO971" s="98">
        <v>4108</v>
      </c>
      <c r="AQ971" s="168" t="s">
        <v>132</v>
      </c>
      <c r="AR971" s="168" t="s">
        <v>128</v>
      </c>
      <c r="AS971" s="168" t="s">
        <v>133</v>
      </c>
      <c r="AV971"/>
    </row>
    <row r="972" spans="32:48" x14ac:dyDescent="0.3">
      <c r="AF972">
        <v>1950</v>
      </c>
      <c r="AO972" s="98">
        <v>3969</v>
      </c>
      <c r="AQ972" s="168" t="s">
        <v>132</v>
      </c>
      <c r="AR972" s="168" t="s">
        <v>128</v>
      </c>
      <c r="AS972" s="168" t="s">
        <v>133</v>
      </c>
      <c r="AV972"/>
    </row>
    <row r="973" spans="32:48" x14ac:dyDescent="0.3">
      <c r="AF973">
        <v>1936</v>
      </c>
      <c r="AO973" s="98">
        <v>3662</v>
      </c>
      <c r="AQ973" s="168" t="s">
        <v>132</v>
      </c>
      <c r="AR973" s="168" t="s">
        <v>128</v>
      </c>
      <c r="AS973" s="168" t="s">
        <v>133</v>
      </c>
      <c r="AV973"/>
    </row>
    <row r="974" spans="32:48" x14ac:dyDescent="0.3">
      <c r="AF974">
        <v>1933</v>
      </c>
      <c r="AO974" s="98">
        <v>3637</v>
      </c>
      <c r="AQ974" s="168" t="s">
        <v>132</v>
      </c>
      <c r="AR974" s="168" t="s">
        <v>128</v>
      </c>
      <c r="AS974" s="168" t="s">
        <v>133</v>
      </c>
      <c r="AV974"/>
    </row>
    <row r="975" spans="32:48" x14ac:dyDescent="0.3">
      <c r="AF975">
        <v>1859</v>
      </c>
      <c r="AO975" s="98">
        <v>3590</v>
      </c>
      <c r="AQ975" s="168" t="s">
        <v>132</v>
      </c>
      <c r="AR975" s="168" t="s">
        <v>128</v>
      </c>
      <c r="AS975" s="168" t="s">
        <v>133</v>
      </c>
      <c r="AV975"/>
    </row>
    <row r="976" spans="32:48" x14ac:dyDescent="0.3">
      <c r="AF976">
        <v>1806</v>
      </c>
      <c r="AO976" s="98">
        <v>3543</v>
      </c>
      <c r="AQ976" s="168" t="s">
        <v>132</v>
      </c>
      <c r="AR976" s="168" t="s">
        <v>128</v>
      </c>
      <c r="AS976" s="168" t="s">
        <v>133</v>
      </c>
      <c r="AV976"/>
    </row>
    <row r="977" spans="32:48" x14ac:dyDescent="0.3">
      <c r="AF977">
        <v>1794</v>
      </c>
      <c r="AO977" s="98">
        <v>3534</v>
      </c>
      <c r="AQ977" s="168" t="s">
        <v>132</v>
      </c>
      <c r="AR977" s="168" t="s">
        <v>128</v>
      </c>
      <c r="AS977" s="168" t="s">
        <v>133</v>
      </c>
      <c r="AV977"/>
    </row>
    <row r="978" spans="32:48" x14ac:dyDescent="0.3">
      <c r="AF978">
        <v>1784</v>
      </c>
      <c r="AO978" s="98">
        <v>3503</v>
      </c>
      <c r="AQ978" s="168" t="s">
        <v>132</v>
      </c>
      <c r="AR978" s="168" t="s">
        <v>128</v>
      </c>
      <c r="AS978" s="168" t="s">
        <v>133</v>
      </c>
      <c r="AV978"/>
    </row>
    <row r="979" spans="32:48" x14ac:dyDescent="0.3">
      <c r="AF979">
        <v>1784</v>
      </c>
      <c r="AO979" s="98">
        <v>3423</v>
      </c>
      <c r="AQ979" s="168" t="s">
        <v>132</v>
      </c>
      <c r="AR979" s="168" t="s">
        <v>128</v>
      </c>
      <c r="AS979" s="168" t="s">
        <v>133</v>
      </c>
      <c r="AV979"/>
    </row>
    <row r="980" spans="32:48" x14ac:dyDescent="0.3">
      <c r="AF980">
        <v>1761</v>
      </c>
      <c r="AO980" s="98">
        <v>3348</v>
      </c>
      <c r="AQ980" s="168" t="s">
        <v>132</v>
      </c>
      <c r="AR980" s="168" t="s">
        <v>128</v>
      </c>
      <c r="AS980" s="168" t="s">
        <v>133</v>
      </c>
      <c r="AV980"/>
    </row>
    <row r="981" spans="32:48" x14ac:dyDescent="0.3">
      <c r="AF981">
        <v>1691</v>
      </c>
      <c r="AO981" s="98">
        <v>3265</v>
      </c>
      <c r="AQ981" s="168" t="s">
        <v>132</v>
      </c>
      <c r="AR981" s="168" t="s">
        <v>128</v>
      </c>
      <c r="AS981" s="168" t="s">
        <v>133</v>
      </c>
      <c r="AV981"/>
    </row>
    <row r="982" spans="32:48" x14ac:dyDescent="0.3">
      <c r="AF982">
        <v>1667</v>
      </c>
      <c r="AO982" s="98">
        <v>3230</v>
      </c>
      <c r="AQ982" s="168" t="s">
        <v>132</v>
      </c>
      <c r="AR982" s="168" t="s">
        <v>128</v>
      </c>
      <c r="AS982" s="168" t="s">
        <v>133</v>
      </c>
      <c r="AV982"/>
    </row>
    <row r="983" spans="32:48" x14ac:dyDescent="0.3">
      <c r="AF983">
        <v>1655</v>
      </c>
      <c r="AO983" s="98">
        <v>3144</v>
      </c>
      <c r="AQ983" s="168" t="s">
        <v>132</v>
      </c>
      <c r="AR983" s="168" t="s">
        <v>128</v>
      </c>
      <c r="AS983" s="168" t="s">
        <v>133</v>
      </c>
      <c r="AV983"/>
    </row>
    <row r="984" spans="32:48" x14ac:dyDescent="0.3">
      <c r="AF984">
        <v>1654</v>
      </c>
      <c r="AO984" s="98">
        <v>3058</v>
      </c>
      <c r="AQ984" s="168" t="s">
        <v>132</v>
      </c>
      <c r="AR984" s="168" t="s">
        <v>128</v>
      </c>
      <c r="AS984" s="168" t="s">
        <v>133</v>
      </c>
      <c r="AV984"/>
    </row>
    <row r="985" spans="32:48" x14ac:dyDescent="0.3">
      <c r="AF985">
        <v>1646</v>
      </c>
      <c r="AO985" s="98">
        <v>3012</v>
      </c>
      <c r="AQ985" s="168" t="s">
        <v>132</v>
      </c>
      <c r="AR985" s="168" t="s">
        <v>128</v>
      </c>
      <c r="AS985" s="168" t="s">
        <v>133</v>
      </c>
      <c r="AV985"/>
    </row>
    <row r="986" spans="32:48" x14ac:dyDescent="0.3">
      <c r="AF986">
        <v>1586</v>
      </c>
      <c r="AO986" s="98">
        <v>2952</v>
      </c>
      <c r="AQ986" s="168" t="s">
        <v>132</v>
      </c>
      <c r="AR986" s="168" t="s">
        <v>128</v>
      </c>
      <c r="AS986" s="168" t="s">
        <v>133</v>
      </c>
      <c r="AV986"/>
    </row>
    <row r="987" spans="32:48" x14ac:dyDescent="0.3">
      <c r="AF987">
        <v>1502</v>
      </c>
      <c r="AO987" s="98">
        <v>2947</v>
      </c>
      <c r="AQ987" s="168" t="s">
        <v>132</v>
      </c>
      <c r="AR987" s="168" t="s">
        <v>128</v>
      </c>
      <c r="AS987" s="168" t="s">
        <v>133</v>
      </c>
      <c r="AV987"/>
    </row>
    <row r="988" spans="32:48" x14ac:dyDescent="0.3">
      <c r="AF988">
        <v>1500</v>
      </c>
      <c r="AO988" s="98">
        <v>2849</v>
      </c>
      <c r="AQ988" s="168" t="s">
        <v>132</v>
      </c>
      <c r="AR988" s="168" t="s">
        <v>128</v>
      </c>
      <c r="AS988" s="168" t="s">
        <v>133</v>
      </c>
      <c r="AV988"/>
    </row>
    <row r="989" spans="32:48" x14ac:dyDescent="0.3">
      <c r="AF989">
        <v>1500</v>
      </c>
      <c r="AO989" s="98">
        <v>2811</v>
      </c>
      <c r="AQ989" s="168" t="s">
        <v>132</v>
      </c>
      <c r="AR989" s="168" t="s">
        <v>128</v>
      </c>
      <c r="AS989" s="168" t="s">
        <v>133</v>
      </c>
      <c r="AV989"/>
    </row>
    <row r="990" spans="32:48" x14ac:dyDescent="0.3">
      <c r="AF990">
        <v>1486</v>
      </c>
      <c r="AO990" s="98">
        <v>2680</v>
      </c>
      <c r="AQ990" s="168" t="s">
        <v>132</v>
      </c>
      <c r="AR990" s="168" t="s">
        <v>128</v>
      </c>
      <c r="AS990" s="168" t="s">
        <v>133</v>
      </c>
      <c r="AV990"/>
    </row>
    <row r="991" spans="32:48" x14ac:dyDescent="0.3">
      <c r="AF991">
        <v>1484</v>
      </c>
      <c r="AO991" s="98">
        <v>2529</v>
      </c>
      <c r="AQ991" s="168" t="s">
        <v>132</v>
      </c>
      <c r="AR991" s="168" t="s">
        <v>128</v>
      </c>
      <c r="AS991" s="168" t="s">
        <v>133</v>
      </c>
      <c r="AV991"/>
    </row>
    <row r="992" spans="32:48" x14ac:dyDescent="0.3">
      <c r="AF992">
        <v>1479</v>
      </c>
      <c r="AO992" s="98">
        <v>2508</v>
      </c>
      <c r="AQ992" s="168" t="s">
        <v>132</v>
      </c>
      <c r="AR992" s="168" t="s">
        <v>128</v>
      </c>
      <c r="AS992" s="168" t="s">
        <v>133</v>
      </c>
      <c r="AV992"/>
    </row>
    <row r="993" spans="32:48" x14ac:dyDescent="0.3">
      <c r="AF993">
        <v>1456</v>
      </c>
      <c r="AO993" s="98">
        <v>2409</v>
      </c>
      <c r="AQ993" s="168" t="s">
        <v>132</v>
      </c>
      <c r="AR993" s="168" t="s">
        <v>128</v>
      </c>
      <c r="AS993" s="168" t="s">
        <v>133</v>
      </c>
      <c r="AV993"/>
    </row>
    <row r="994" spans="32:48" x14ac:dyDescent="0.3">
      <c r="AF994">
        <v>1447</v>
      </c>
      <c r="AO994" s="98">
        <v>2373</v>
      </c>
      <c r="AQ994" s="168" t="s">
        <v>132</v>
      </c>
      <c r="AR994" s="168" t="s">
        <v>128</v>
      </c>
      <c r="AS994" s="168" t="s">
        <v>133</v>
      </c>
      <c r="AV994"/>
    </row>
    <row r="995" spans="32:48" x14ac:dyDescent="0.3">
      <c r="AF995">
        <v>1428</v>
      </c>
      <c r="AO995" s="98">
        <v>2190</v>
      </c>
      <c r="AQ995" s="168" t="s">
        <v>132</v>
      </c>
      <c r="AR995" s="168" t="s">
        <v>128</v>
      </c>
      <c r="AS995" s="168" t="s">
        <v>133</v>
      </c>
      <c r="AV995"/>
    </row>
    <row r="996" spans="32:48" x14ac:dyDescent="0.3">
      <c r="AF996">
        <v>1405</v>
      </c>
      <c r="AO996" s="98">
        <v>2170</v>
      </c>
      <c r="AQ996" s="168" t="s">
        <v>132</v>
      </c>
      <c r="AR996" s="168" t="s">
        <v>128</v>
      </c>
      <c r="AS996" s="168" t="s">
        <v>133</v>
      </c>
      <c r="AV996"/>
    </row>
    <row r="997" spans="32:48" x14ac:dyDescent="0.3">
      <c r="AF997">
        <v>1378</v>
      </c>
      <c r="AO997" s="98">
        <v>2167</v>
      </c>
      <c r="AQ997" s="168" t="s">
        <v>132</v>
      </c>
      <c r="AR997" s="168" t="s">
        <v>128</v>
      </c>
      <c r="AS997" s="168" t="s">
        <v>133</v>
      </c>
      <c r="AV997"/>
    </row>
    <row r="998" spans="32:48" x14ac:dyDescent="0.3">
      <c r="AF998">
        <v>1375</v>
      </c>
      <c r="AO998" s="98">
        <v>2129</v>
      </c>
      <c r="AQ998" s="168" t="s">
        <v>132</v>
      </c>
      <c r="AR998" s="168" t="s">
        <v>128</v>
      </c>
      <c r="AS998" s="168" t="s">
        <v>133</v>
      </c>
      <c r="AV998"/>
    </row>
    <row r="999" spans="32:48" x14ac:dyDescent="0.3">
      <c r="AF999">
        <v>1373</v>
      </c>
      <c r="AO999" s="98">
        <v>2023</v>
      </c>
      <c r="AQ999" s="168" t="s">
        <v>132</v>
      </c>
      <c r="AR999" s="168" t="s">
        <v>128</v>
      </c>
      <c r="AS999" s="168" t="s">
        <v>133</v>
      </c>
      <c r="AV999"/>
    </row>
    <row r="1000" spans="32:48" x14ac:dyDescent="0.3">
      <c r="AF1000">
        <v>1372</v>
      </c>
      <c r="AO1000" s="98">
        <v>1973</v>
      </c>
      <c r="AQ1000" s="168" t="s">
        <v>132</v>
      </c>
      <c r="AR1000" s="168" t="s">
        <v>128</v>
      </c>
      <c r="AS1000" s="168" t="s">
        <v>133</v>
      </c>
      <c r="AV1000"/>
    </row>
    <row r="1001" spans="32:48" x14ac:dyDescent="0.3">
      <c r="AF1001">
        <v>1358</v>
      </c>
      <c r="AO1001" s="98">
        <v>1918</v>
      </c>
      <c r="AQ1001" s="168" t="s">
        <v>132</v>
      </c>
      <c r="AR1001" s="168" t="s">
        <v>128</v>
      </c>
      <c r="AS1001" s="168" t="s">
        <v>133</v>
      </c>
      <c r="AV1001"/>
    </row>
    <row r="1002" spans="32:48" x14ac:dyDescent="0.3">
      <c r="AF1002">
        <v>1357</v>
      </c>
      <c r="AO1002" s="98">
        <v>1775</v>
      </c>
      <c r="AQ1002" s="168" t="s">
        <v>132</v>
      </c>
      <c r="AR1002" s="168" t="s">
        <v>128</v>
      </c>
      <c r="AS1002" s="168" t="s">
        <v>133</v>
      </c>
      <c r="AV1002"/>
    </row>
    <row r="1003" spans="32:48" x14ac:dyDescent="0.3">
      <c r="AF1003">
        <v>1355</v>
      </c>
      <c r="AO1003" s="98">
        <v>1751</v>
      </c>
      <c r="AQ1003" s="168" t="s">
        <v>132</v>
      </c>
      <c r="AR1003" s="168" t="s">
        <v>128</v>
      </c>
      <c r="AS1003" s="168" t="s">
        <v>133</v>
      </c>
      <c r="AV1003"/>
    </row>
    <row r="1004" spans="32:48" x14ac:dyDescent="0.3">
      <c r="AF1004">
        <v>1352</v>
      </c>
      <c r="AO1004" s="98">
        <v>1746</v>
      </c>
      <c r="AQ1004" s="168" t="s">
        <v>132</v>
      </c>
      <c r="AR1004" s="168" t="s">
        <v>128</v>
      </c>
      <c r="AS1004" s="168" t="s">
        <v>133</v>
      </c>
      <c r="AV1004"/>
    </row>
    <row r="1005" spans="32:48" x14ac:dyDescent="0.3">
      <c r="AF1005">
        <v>1351</v>
      </c>
      <c r="AO1005" s="98">
        <v>1739</v>
      </c>
      <c r="AQ1005" s="168" t="s">
        <v>132</v>
      </c>
      <c r="AR1005" s="168" t="s">
        <v>128</v>
      </c>
      <c r="AS1005" s="168" t="s">
        <v>133</v>
      </c>
      <c r="AV1005"/>
    </row>
    <row r="1006" spans="32:48" x14ac:dyDescent="0.3">
      <c r="AF1006">
        <v>1315</v>
      </c>
      <c r="AO1006" s="98">
        <v>1739</v>
      </c>
      <c r="AQ1006" s="168" t="s">
        <v>132</v>
      </c>
      <c r="AR1006" s="168" t="s">
        <v>128</v>
      </c>
      <c r="AS1006" s="168" t="s">
        <v>133</v>
      </c>
      <c r="AV1006"/>
    </row>
    <row r="1007" spans="32:48" x14ac:dyDescent="0.3">
      <c r="AF1007">
        <v>1314</v>
      </c>
      <c r="AO1007" s="98">
        <v>1642</v>
      </c>
      <c r="AQ1007" s="168" t="s">
        <v>132</v>
      </c>
      <c r="AR1007" s="168" t="s">
        <v>128</v>
      </c>
      <c r="AS1007" s="168" t="s">
        <v>133</v>
      </c>
      <c r="AV1007"/>
    </row>
    <row r="1008" spans="32:48" x14ac:dyDescent="0.3">
      <c r="AF1008">
        <v>1314</v>
      </c>
      <c r="AO1008" s="98">
        <v>1605</v>
      </c>
      <c r="AQ1008" s="168" t="s">
        <v>132</v>
      </c>
      <c r="AR1008" s="168" t="s">
        <v>128</v>
      </c>
      <c r="AS1008" s="168" t="s">
        <v>133</v>
      </c>
      <c r="AV1008"/>
    </row>
    <row r="1009" spans="32:48" x14ac:dyDescent="0.3">
      <c r="AF1009">
        <v>1303</v>
      </c>
      <c r="AO1009" s="98">
        <v>1599</v>
      </c>
      <c r="AQ1009" s="168" t="s">
        <v>132</v>
      </c>
      <c r="AR1009" s="168" t="s">
        <v>128</v>
      </c>
      <c r="AS1009" s="168" t="s">
        <v>133</v>
      </c>
      <c r="AV1009"/>
    </row>
    <row r="1010" spans="32:48" x14ac:dyDescent="0.3">
      <c r="AF1010">
        <v>1297</v>
      </c>
      <c r="AO1010" s="98">
        <v>1524</v>
      </c>
      <c r="AQ1010" s="168" t="s">
        <v>132</v>
      </c>
      <c r="AR1010" s="168" t="s">
        <v>128</v>
      </c>
      <c r="AS1010" s="168" t="s">
        <v>133</v>
      </c>
      <c r="AV1010"/>
    </row>
    <row r="1011" spans="32:48" x14ac:dyDescent="0.3">
      <c r="AF1011">
        <v>1245</v>
      </c>
      <c r="AO1011" s="98">
        <v>1252</v>
      </c>
      <c r="AQ1011" s="168" t="s">
        <v>132</v>
      </c>
      <c r="AR1011" s="168" t="s">
        <v>128</v>
      </c>
      <c r="AS1011" s="168" t="s">
        <v>133</v>
      </c>
      <c r="AV1011"/>
    </row>
    <row r="1012" spans="32:48" x14ac:dyDescent="0.3">
      <c r="AF1012">
        <v>1243</v>
      </c>
      <c r="AO1012" s="98">
        <v>1035</v>
      </c>
      <c r="AQ1012" s="168" t="s">
        <v>132</v>
      </c>
      <c r="AR1012" s="168" t="s">
        <v>128</v>
      </c>
      <c r="AS1012" s="168" t="s">
        <v>133</v>
      </c>
      <c r="AV1012"/>
    </row>
    <row r="1013" spans="32:48" x14ac:dyDescent="0.3">
      <c r="AF1013">
        <v>1240</v>
      </c>
      <c r="AO1013" s="98">
        <v>1019</v>
      </c>
      <c r="AQ1013" s="168" t="s">
        <v>132</v>
      </c>
      <c r="AR1013" s="168" t="s">
        <v>128</v>
      </c>
      <c r="AS1013" s="168" t="s">
        <v>133</v>
      </c>
      <c r="AV1013"/>
    </row>
    <row r="1014" spans="32:48" x14ac:dyDescent="0.3">
      <c r="AF1014">
        <v>1234</v>
      </c>
      <c r="AO1014" s="98">
        <v>890</v>
      </c>
      <c r="AQ1014" s="168" t="s">
        <v>132</v>
      </c>
      <c r="AR1014" s="168" t="s">
        <v>128</v>
      </c>
      <c r="AS1014" s="168" t="s">
        <v>133</v>
      </c>
      <c r="AV1014"/>
    </row>
    <row r="1015" spans="32:48" x14ac:dyDescent="0.3">
      <c r="AF1015">
        <v>1228</v>
      </c>
      <c r="AO1015" s="98">
        <v>879</v>
      </c>
      <c r="AQ1015" s="168" t="s">
        <v>132</v>
      </c>
      <c r="AR1015" s="168" t="s">
        <v>128</v>
      </c>
      <c r="AS1015" s="168" t="s">
        <v>133</v>
      </c>
      <c r="AV1015"/>
    </row>
    <row r="1016" spans="32:48" x14ac:dyDescent="0.3">
      <c r="AF1016">
        <v>1225</v>
      </c>
      <c r="AO1016" s="98">
        <v>738</v>
      </c>
      <c r="AQ1016" s="168" t="s">
        <v>132</v>
      </c>
      <c r="AR1016" s="168" t="s">
        <v>128</v>
      </c>
      <c r="AS1016" s="168" t="s">
        <v>133</v>
      </c>
      <c r="AV1016"/>
    </row>
    <row r="1017" spans="32:48" x14ac:dyDescent="0.3">
      <c r="AF1017">
        <v>1221</v>
      </c>
      <c r="AO1017" s="98">
        <v>728</v>
      </c>
      <c r="AQ1017" s="168" t="s">
        <v>132</v>
      </c>
      <c r="AR1017" s="168" t="s">
        <v>128</v>
      </c>
      <c r="AS1017" s="168" t="s">
        <v>133</v>
      </c>
      <c r="AV1017"/>
    </row>
    <row r="1018" spans="32:48" x14ac:dyDescent="0.3">
      <c r="AF1018">
        <v>1208</v>
      </c>
      <c r="AO1018" s="98">
        <v>690</v>
      </c>
      <c r="AQ1018" s="168" t="s">
        <v>132</v>
      </c>
      <c r="AR1018" s="168" t="s">
        <v>128</v>
      </c>
      <c r="AS1018" s="168" t="s">
        <v>133</v>
      </c>
      <c r="AV1018"/>
    </row>
    <row r="1019" spans="32:48" x14ac:dyDescent="0.3">
      <c r="AF1019">
        <v>1187</v>
      </c>
      <c r="AO1019" s="98">
        <v>638</v>
      </c>
      <c r="AQ1019" s="168" t="s">
        <v>132</v>
      </c>
      <c r="AR1019" s="168" t="s">
        <v>128</v>
      </c>
      <c r="AS1019" s="168" t="s">
        <v>133</v>
      </c>
      <c r="AV1019"/>
    </row>
    <row r="1020" spans="32:48" x14ac:dyDescent="0.3">
      <c r="AF1020">
        <v>1176</v>
      </c>
      <c r="AO1020" s="98">
        <v>610</v>
      </c>
      <c r="AQ1020" s="168" t="s">
        <v>132</v>
      </c>
      <c r="AR1020" s="168" t="s">
        <v>128</v>
      </c>
      <c r="AS1020" s="168" t="s">
        <v>133</v>
      </c>
      <c r="AV1020"/>
    </row>
    <row r="1021" spans="32:48" x14ac:dyDescent="0.3">
      <c r="AF1021">
        <v>1147</v>
      </c>
      <c r="AO1021" s="99"/>
      <c r="AQ1021" s="168" t="s">
        <v>132</v>
      </c>
      <c r="AR1021" s="168" t="s">
        <v>128</v>
      </c>
      <c r="AS1021" s="168" t="s">
        <v>133</v>
      </c>
      <c r="AV1021"/>
    </row>
    <row r="1022" spans="32:48" x14ac:dyDescent="0.3">
      <c r="AF1022">
        <v>1104</v>
      </c>
      <c r="AO1022" s="99"/>
      <c r="AQ1022" s="168" t="s">
        <v>132</v>
      </c>
      <c r="AR1022" s="168" t="s">
        <v>128</v>
      </c>
      <c r="AS1022" s="168" t="s">
        <v>133</v>
      </c>
      <c r="AV1022"/>
    </row>
    <row r="1023" spans="32:48" x14ac:dyDescent="0.3">
      <c r="AF1023">
        <v>1083</v>
      </c>
      <c r="AO1023" s="99"/>
      <c r="AQ1023" s="168" t="s">
        <v>132</v>
      </c>
      <c r="AR1023" s="168" t="s">
        <v>128</v>
      </c>
      <c r="AS1023" s="168" t="s">
        <v>133</v>
      </c>
      <c r="AV1023"/>
    </row>
    <row r="1024" spans="32:48" x14ac:dyDescent="0.3">
      <c r="AF1024">
        <v>1071</v>
      </c>
      <c r="AO1024" s="99"/>
      <c r="AQ1024" s="168" t="s">
        <v>132</v>
      </c>
      <c r="AR1024" s="168" t="s">
        <v>128</v>
      </c>
      <c r="AS1024" s="168" t="s">
        <v>133</v>
      </c>
      <c r="AV1024"/>
    </row>
    <row r="1025" spans="32:48" x14ac:dyDescent="0.3">
      <c r="AF1025">
        <v>1070</v>
      </c>
      <c r="AO1025" s="99"/>
      <c r="AQ1025" s="168" t="s">
        <v>132</v>
      </c>
      <c r="AR1025" s="168" t="s">
        <v>128</v>
      </c>
      <c r="AS1025" s="168" t="s">
        <v>133</v>
      </c>
      <c r="AV1025"/>
    </row>
    <row r="1026" spans="32:48" x14ac:dyDescent="0.3">
      <c r="AF1026">
        <v>1065</v>
      </c>
      <c r="AO1026" s="99"/>
      <c r="AQ1026" s="168" t="s">
        <v>132</v>
      </c>
      <c r="AR1026" s="168" t="s">
        <v>128</v>
      </c>
      <c r="AS1026" s="168" t="s">
        <v>133</v>
      </c>
      <c r="AV1026"/>
    </row>
    <row r="1027" spans="32:48" x14ac:dyDescent="0.3">
      <c r="AF1027">
        <v>1050</v>
      </c>
      <c r="AO1027" s="99"/>
      <c r="AQ1027" s="168" t="s">
        <v>132</v>
      </c>
      <c r="AR1027" s="168" t="s">
        <v>128</v>
      </c>
      <c r="AS1027" s="168" t="s">
        <v>133</v>
      </c>
      <c r="AV1027"/>
    </row>
    <row r="1028" spans="32:48" x14ac:dyDescent="0.3">
      <c r="AF1028">
        <v>1001</v>
      </c>
      <c r="AO1028" s="99"/>
      <c r="AQ1028" s="168" t="s">
        <v>132</v>
      </c>
      <c r="AR1028" s="168" t="s">
        <v>128</v>
      </c>
      <c r="AS1028" s="168" t="s">
        <v>133</v>
      </c>
      <c r="AV1028"/>
    </row>
    <row r="1029" spans="32:48" x14ac:dyDescent="0.3">
      <c r="AF1029">
        <v>997</v>
      </c>
      <c r="AO1029" s="99"/>
      <c r="AQ1029" s="168" t="s">
        <v>132</v>
      </c>
      <c r="AR1029" s="168" t="s">
        <v>128</v>
      </c>
      <c r="AS1029" s="168" t="s">
        <v>133</v>
      </c>
      <c r="AV1029"/>
    </row>
    <row r="1030" spans="32:48" x14ac:dyDescent="0.3">
      <c r="AF1030">
        <v>990</v>
      </c>
      <c r="AO1030" s="99"/>
      <c r="AQ1030" s="168" t="s">
        <v>132</v>
      </c>
      <c r="AR1030" s="168" t="s">
        <v>128</v>
      </c>
      <c r="AS1030" s="168" t="s">
        <v>133</v>
      </c>
      <c r="AV1030"/>
    </row>
    <row r="1031" spans="32:48" x14ac:dyDescent="0.3">
      <c r="AF1031">
        <v>988</v>
      </c>
      <c r="AO1031" s="99"/>
      <c r="AQ1031" s="168" t="s">
        <v>132</v>
      </c>
      <c r="AR1031" s="168" t="s">
        <v>128</v>
      </c>
      <c r="AS1031" s="168" t="s">
        <v>133</v>
      </c>
      <c r="AV1031"/>
    </row>
    <row r="1032" spans="32:48" x14ac:dyDescent="0.3">
      <c r="AF1032">
        <v>922</v>
      </c>
      <c r="AO1032" s="99"/>
      <c r="AQ1032" s="168" t="s">
        <v>132</v>
      </c>
      <c r="AR1032" s="168" t="s">
        <v>128</v>
      </c>
      <c r="AS1032" s="168" t="s">
        <v>133</v>
      </c>
      <c r="AV1032"/>
    </row>
    <row r="1033" spans="32:48" x14ac:dyDescent="0.3">
      <c r="AF1033">
        <v>911</v>
      </c>
      <c r="AO1033" s="99"/>
      <c r="AQ1033" s="168" t="s">
        <v>132</v>
      </c>
      <c r="AR1033" s="168" t="s">
        <v>128</v>
      </c>
      <c r="AS1033" s="168" t="s">
        <v>133</v>
      </c>
      <c r="AV1033"/>
    </row>
    <row r="1034" spans="32:48" x14ac:dyDescent="0.3">
      <c r="AF1034">
        <v>875</v>
      </c>
      <c r="AO1034" s="99"/>
      <c r="AQ1034" s="168" t="s">
        <v>132</v>
      </c>
      <c r="AR1034" s="168" t="s">
        <v>128</v>
      </c>
      <c r="AS1034" s="168" t="s">
        <v>133</v>
      </c>
      <c r="AV1034"/>
    </row>
    <row r="1035" spans="32:48" x14ac:dyDescent="0.3">
      <c r="AF1035">
        <v>847</v>
      </c>
      <c r="AO1035" s="99"/>
      <c r="AQ1035" s="168" t="s">
        <v>132</v>
      </c>
      <c r="AR1035" s="168" t="s">
        <v>128</v>
      </c>
      <c r="AS1035" s="168" t="s">
        <v>133</v>
      </c>
      <c r="AV1035"/>
    </row>
    <row r="1036" spans="32:48" x14ac:dyDescent="0.3">
      <c r="AF1036">
        <v>839</v>
      </c>
      <c r="AO1036" s="99"/>
      <c r="AQ1036" s="168" t="s">
        <v>132</v>
      </c>
      <c r="AR1036" s="168" t="s">
        <v>128</v>
      </c>
      <c r="AS1036" s="168" t="s">
        <v>133</v>
      </c>
      <c r="AV1036"/>
    </row>
    <row r="1037" spans="32:48" x14ac:dyDescent="0.3">
      <c r="AF1037">
        <v>836</v>
      </c>
      <c r="AO1037" s="99"/>
      <c r="AQ1037" s="168" t="s">
        <v>132</v>
      </c>
      <c r="AR1037" s="168" t="s">
        <v>128</v>
      </c>
      <c r="AS1037" s="168" t="s">
        <v>133</v>
      </c>
      <c r="AV1037"/>
    </row>
    <row r="1038" spans="32:48" x14ac:dyDescent="0.3">
      <c r="AF1038">
        <v>821</v>
      </c>
      <c r="AO1038" s="99"/>
      <c r="AQ1038" s="168" t="s">
        <v>132</v>
      </c>
      <c r="AR1038" s="168" t="s">
        <v>128</v>
      </c>
      <c r="AS1038" s="168" t="s">
        <v>133</v>
      </c>
      <c r="AV1038"/>
    </row>
    <row r="1039" spans="32:48" x14ac:dyDescent="0.3">
      <c r="AF1039">
        <v>795</v>
      </c>
      <c r="AO1039" s="99"/>
      <c r="AQ1039" s="168" t="s">
        <v>132</v>
      </c>
      <c r="AR1039" s="168" t="s">
        <v>128</v>
      </c>
      <c r="AS1039" s="168" t="s">
        <v>133</v>
      </c>
      <c r="AV1039"/>
    </row>
    <row r="1040" spans="32:48" x14ac:dyDescent="0.3">
      <c r="AF1040">
        <v>755</v>
      </c>
      <c r="AO1040" s="99"/>
      <c r="AQ1040" s="168" t="s">
        <v>132</v>
      </c>
      <c r="AR1040" s="168" t="s">
        <v>128</v>
      </c>
      <c r="AS1040" s="168" t="s">
        <v>133</v>
      </c>
      <c r="AV1040"/>
    </row>
    <row r="1041" spans="32:48" x14ac:dyDescent="0.3">
      <c r="AF1041">
        <v>648</v>
      </c>
      <c r="AO1041" s="99"/>
      <c r="AQ1041" s="168" t="s">
        <v>132</v>
      </c>
      <c r="AR1041" s="168" t="s">
        <v>128</v>
      </c>
      <c r="AS1041" s="168" t="s">
        <v>133</v>
      </c>
      <c r="AV1041"/>
    </row>
    <row r="1042" spans="32:48" x14ac:dyDescent="0.3">
      <c r="AF1042">
        <v>594</v>
      </c>
      <c r="AO1042" s="99"/>
      <c r="AQ1042" s="168" t="s">
        <v>132</v>
      </c>
      <c r="AR1042" s="168" t="s">
        <v>128</v>
      </c>
      <c r="AS1042" s="168" t="s">
        <v>133</v>
      </c>
      <c r="AV1042"/>
    </row>
    <row r="1043" spans="32:48" x14ac:dyDescent="0.3">
      <c r="AO1043" s="99"/>
      <c r="AQ1043" s="168" t="s">
        <v>132</v>
      </c>
      <c r="AR1043" s="168" t="s">
        <v>128</v>
      </c>
      <c r="AS1043" s="168" t="s">
        <v>133</v>
      </c>
    </row>
    <row r="1044" spans="32:48" x14ac:dyDescent="0.3">
      <c r="AO1044" s="99"/>
      <c r="AQ1044" s="168" t="s">
        <v>132</v>
      </c>
      <c r="AR1044" s="168" t="s">
        <v>128</v>
      </c>
      <c r="AS1044" s="168" t="s">
        <v>133</v>
      </c>
    </row>
    <row r="1045" spans="32:48" x14ac:dyDescent="0.3">
      <c r="AO1045" s="99"/>
      <c r="AQ1045" s="168" t="s">
        <v>132</v>
      </c>
      <c r="AR1045" s="168" t="s">
        <v>128</v>
      </c>
      <c r="AS1045" s="168" t="s">
        <v>133</v>
      </c>
    </row>
    <row r="1046" spans="32:48" x14ac:dyDescent="0.3">
      <c r="AO1046" s="99"/>
      <c r="AQ1046" s="168" t="s">
        <v>132</v>
      </c>
      <c r="AR1046" s="168" t="s">
        <v>128</v>
      </c>
      <c r="AS1046" s="168" t="s">
        <v>133</v>
      </c>
    </row>
    <row r="1047" spans="32:48" x14ac:dyDescent="0.3">
      <c r="AO1047" s="99"/>
      <c r="AQ1047" s="168" t="s">
        <v>132</v>
      </c>
      <c r="AR1047" s="168" t="s">
        <v>128</v>
      </c>
      <c r="AS1047" s="168" t="s">
        <v>133</v>
      </c>
    </row>
    <row r="1048" spans="32:48" x14ac:dyDescent="0.3">
      <c r="AO1048" s="99"/>
      <c r="AQ1048" s="168" t="s">
        <v>132</v>
      </c>
      <c r="AR1048" s="168" t="s">
        <v>128</v>
      </c>
      <c r="AS1048" s="168" t="s">
        <v>133</v>
      </c>
    </row>
    <row r="1049" spans="32:48" x14ac:dyDescent="0.3">
      <c r="AO1049" s="99"/>
      <c r="AQ1049" s="168" t="s">
        <v>132</v>
      </c>
      <c r="AR1049" s="168" t="s">
        <v>128</v>
      </c>
      <c r="AS1049" s="168" t="s">
        <v>133</v>
      </c>
    </row>
    <row r="1050" spans="32:48" x14ac:dyDescent="0.3">
      <c r="AO1050" s="99"/>
      <c r="AQ1050" s="168" t="s">
        <v>132</v>
      </c>
      <c r="AR1050" s="168" t="s">
        <v>128</v>
      </c>
      <c r="AS1050" s="168" t="s">
        <v>133</v>
      </c>
    </row>
    <row r="1051" spans="32:48" x14ac:dyDescent="0.3">
      <c r="AO1051" s="99"/>
      <c r="AQ1051" s="168" t="s">
        <v>132</v>
      </c>
      <c r="AR1051" s="168" t="s">
        <v>128</v>
      </c>
      <c r="AS1051" s="168" t="s">
        <v>133</v>
      </c>
    </row>
    <row r="1052" spans="32:48" x14ac:dyDescent="0.3">
      <c r="AO1052" s="99"/>
      <c r="AQ1052" s="168" t="s">
        <v>132</v>
      </c>
      <c r="AR1052" s="168" t="s">
        <v>128</v>
      </c>
      <c r="AS1052" s="168" t="s">
        <v>133</v>
      </c>
    </row>
    <row r="1053" spans="32:48" x14ac:dyDescent="0.3">
      <c r="AO1053" s="99"/>
      <c r="AQ1053" s="168" t="s">
        <v>132</v>
      </c>
      <c r="AR1053" s="168" t="s">
        <v>128</v>
      </c>
      <c r="AS1053" s="168" t="s">
        <v>133</v>
      </c>
    </row>
    <row r="1054" spans="32:48" x14ac:dyDescent="0.3">
      <c r="AO1054" s="99"/>
      <c r="AQ1054" s="168" t="s">
        <v>132</v>
      </c>
      <c r="AR1054" s="168" t="s">
        <v>128</v>
      </c>
      <c r="AS1054" s="168" t="s">
        <v>133</v>
      </c>
    </row>
    <row r="1055" spans="32:48" x14ac:dyDescent="0.3">
      <c r="AO1055" s="99"/>
      <c r="AQ1055" s="168" t="s">
        <v>132</v>
      </c>
      <c r="AR1055" s="168" t="s">
        <v>128</v>
      </c>
      <c r="AS1055" s="168" t="s">
        <v>133</v>
      </c>
    </row>
    <row r="1056" spans="32:48" x14ac:dyDescent="0.3">
      <c r="AO1056" s="99"/>
      <c r="AQ1056" s="168" t="s">
        <v>132</v>
      </c>
      <c r="AR1056" s="168" t="s">
        <v>128</v>
      </c>
      <c r="AS1056" s="168" t="s">
        <v>133</v>
      </c>
    </row>
    <row r="1057" spans="41:45" x14ac:dyDescent="0.3">
      <c r="AO1057" s="99"/>
      <c r="AQ1057" s="168" t="s">
        <v>132</v>
      </c>
      <c r="AR1057" s="168" t="s">
        <v>128</v>
      </c>
      <c r="AS1057" s="168" t="s">
        <v>133</v>
      </c>
    </row>
    <row r="1058" spans="41:45" x14ac:dyDescent="0.3">
      <c r="AO1058" s="99"/>
      <c r="AQ1058" s="168" t="s">
        <v>132</v>
      </c>
      <c r="AR1058" s="168" t="s">
        <v>128</v>
      </c>
      <c r="AS1058" s="168" t="s">
        <v>133</v>
      </c>
    </row>
    <row r="1059" spans="41:45" x14ac:dyDescent="0.3">
      <c r="AO1059" s="99"/>
      <c r="AQ1059" s="168" t="s">
        <v>132</v>
      </c>
      <c r="AR1059" s="168" t="s">
        <v>128</v>
      </c>
      <c r="AS1059" s="168" t="s">
        <v>133</v>
      </c>
    </row>
    <row r="1060" spans="41:45" x14ac:dyDescent="0.3">
      <c r="AO1060" s="99"/>
      <c r="AQ1060" s="168" t="s">
        <v>132</v>
      </c>
      <c r="AR1060" s="168" t="s">
        <v>128</v>
      </c>
      <c r="AS1060" s="168" t="s">
        <v>133</v>
      </c>
    </row>
    <row r="1061" spans="41:45" x14ac:dyDescent="0.3">
      <c r="AO1061" s="99"/>
      <c r="AQ1061" s="168" t="s">
        <v>132</v>
      </c>
      <c r="AR1061" s="168" t="s">
        <v>128</v>
      </c>
      <c r="AS1061" s="168" t="s">
        <v>133</v>
      </c>
    </row>
    <row r="1062" spans="41:45" x14ac:dyDescent="0.3">
      <c r="AO1062" s="99"/>
      <c r="AQ1062" s="168" t="s">
        <v>132</v>
      </c>
      <c r="AR1062" s="168" t="s">
        <v>128</v>
      </c>
      <c r="AS1062" s="168" t="s">
        <v>133</v>
      </c>
    </row>
    <row r="1063" spans="41:45" x14ac:dyDescent="0.3">
      <c r="AO1063" s="99"/>
      <c r="AQ1063" s="168" t="s">
        <v>132</v>
      </c>
      <c r="AR1063" s="168" t="s">
        <v>128</v>
      </c>
      <c r="AS1063" s="168" t="s">
        <v>133</v>
      </c>
    </row>
    <row r="1064" spans="41:45" x14ac:dyDescent="0.3">
      <c r="AO1064" s="99"/>
      <c r="AQ1064" s="168" t="s">
        <v>132</v>
      </c>
      <c r="AR1064" s="168" t="s">
        <v>128</v>
      </c>
      <c r="AS1064" s="168" t="s">
        <v>133</v>
      </c>
    </row>
    <row r="1065" spans="41:45" x14ac:dyDescent="0.3">
      <c r="AO1065" s="99"/>
      <c r="AQ1065" s="168" t="s">
        <v>132</v>
      </c>
      <c r="AR1065" s="168" t="s">
        <v>128</v>
      </c>
      <c r="AS1065" s="168" t="s">
        <v>133</v>
      </c>
    </row>
    <row r="1066" spans="41:45" x14ac:dyDescent="0.3">
      <c r="AO1066" s="99"/>
      <c r="AQ1066" s="168" t="s">
        <v>132</v>
      </c>
      <c r="AR1066" s="168" t="s">
        <v>128</v>
      </c>
      <c r="AS1066" s="168" t="s">
        <v>133</v>
      </c>
    </row>
    <row r="1067" spans="41:45" x14ac:dyDescent="0.3">
      <c r="AO1067" s="99"/>
      <c r="AQ1067" s="168" t="s">
        <v>132</v>
      </c>
      <c r="AR1067" s="168" t="s">
        <v>128</v>
      </c>
      <c r="AS1067" s="168" t="s">
        <v>133</v>
      </c>
    </row>
    <row r="1068" spans="41:45" x14ac:dyDescent="0.3">
      <c r="AO1068" s="99"/>
      <c r="AQ1068" s="168" t="s">
        <v>132</v>
      </c>
      <c r="AR1068" s="168" t="s">
        <v>128</v>
      </c>
      <c r="AS1068" s="168" t="s">
        <v>133</v>
      </c>
    </row>
    <row r="1069" spans="41:45" x14ac:dyDescent="0.3">
      <c r="AO1069" s="99"/>
      <c r="AQ1069" s="168" t="s">
        <v>132</v>
      </c>
      <c r="AR1069" s="168" t="s">
        <v>128</v>
      </c>
      <c r="AS1069" s="168" t="s">
        <v>133</v>
      </c>
    </row>
    <row r="1070" spans="41:45" x14ac:dyDescent="0.3">
      <c r="AO1070" s="99"/>
      <c r="AQ1070" s="168" t="s">
        <v>132</v>
      </c>
      <c r="AR1070" s="168" t="s">
        <v>128</v>
      </c>
      <c r="AS1070" s="168" t="s">
        <v>133</v>
      </c>
    </row>
    <row r="1071" spans="41:45" x14ac:dyDescent="0.3">
      <c r="AO1071" s="99"/>
      <c r="AQ1071" s="168" t="s">
        <v>132</v>
      </c>
      <c r="AR1071" s="168" t="s">
        <v>128</v>
      </c>
      <c r="AS1071" s="168" t="s">
        <v>133</v>
      </c>
    </row>
    <row r="1072" spans="41:45" x14ac:dyDescent="0.3">
      <c r="AO1072" s="99"/>
      <c r="AQ1072" s="168" t="s">
        <v>132</v>
      </c>
      <c r="AR1072" s="168" t="s">
        <v>128</v>
      </c>
      <c r="AS1072" s="168" t="s">
        <v>133</v>
      </c>
    </row>
    <row r="1073" spans="41:45" x14ac:dyDescent="0.3">
      <c r="AO1073"/>
      <c r="AQ1073" s="168" t="s">
        <v>132</v>
      </c>
      <c r="AR1073" s="168" t="s">
        <v>128</v>
      </c>
      <c r="AS1073" s="168" t="s">
        <v>133</v>
      </c>
    </row>
    <row r="1074" spans="41:45" x14ac:dyDescent="0.3">
      <c r="AO1074"/>
      <c r="AQ1074" s="168" t="s">
        <v>132</v>
      </c>
      <c r="AR1074" s="168" t="s">
        <v>128</v>
      </c>
      <c r="AS1074" s="168" t="s">
        <v>133</v>
      </c>
    </row>
    <row r="1075" spans="41:45" x14ac:dyDescent="0.3">
      <c r="AO1075"/>
      <c r="AQ1075" s="168" t="s">
        <v>132</v>
      </c>
      <c r="AR1075" s="168" t="s">
        <v>128</v>
      </c>
      <c r="AS1075" s="168" t="s">
        <v>133</v>
      </c>
    </row>
    <row r="1076" spans="41:45" x14ac:dyDescent="0.3">
      <c r="AO1076"/>
      <c r="AQ1076" s="168" t="s">
        <v>132</v>
      </c>
      <c r="AR1076" s="168" t="s">
        <v>128</v>
      </c>
      <c r="AS1076" s="168" t="s">
        <v>133</v>
      </c>
    </row>
    <row r="1077" spans="41:45" x14ac:dyDescent="0.3">
      <c r="AO1077"/>
      <c r="AQ1077" s="168" t="s">
        <v>132</v>
      </c>
      <c r="AR1077" s="168" t="s">
        <v>128</v>
      </c>
      <c r="AS1077" s="168" t="s">
        <v>133</v>
      </c>
    </row>
    <row r="1078" spans="41:45" x14ac:dyDescent="0.3">
      <c r="AO1078"/>
      <c r="AQ1078" s="168" t="s">
        <v>132</v>
      </c>
      <c r="AR1078" s="168" t="s">
        <v>128</v>
      </c>
      <c r="AS1078" s="168" t="s">
        <v>133</v>
      </c>
    </row>
    <row r="1079" spans="41:45" x14ac:dyDescent="0.3">
      <c r="AO1079"/>
      <c r="AQ1079" s="168" t="s">
        <v>132</v>
      </c>
      <c r="AR1079" s="168" t="s">
        <v>128</v>
      </c>
      <c r="AS1079" s="168" t="s">
        <v>133</v>
      </c>
    </row>
    <row r="1080" spans="41:45" x14ac:dyDescent="0.3">
      <c r="AO1080"/>
      <c r="AQ1080" s="168" t="s">
        <v>132</v>
      </c>
      <c r="AR1080" s="168" t="s">
        <v>128</v>
      </c>
      <c r="AS1080" s="168" t="s">
        <v>133</v>
      </c>
    </row>
    <row r="1081" spans="41:45" x14ac:dyDescent="0.3">
      <c r="AO1081"/>
      <c r="AQ1081" s="168" t="s">
        <v>132</v>
      </c>
      <c r="AR1081" s="168" t="s">
        <v>128</v>
      </c>
      <c r="AS1081" s="168" t="s">
        <v>133</v>
      </c>
    </row>
    <row r="1082" spans="41:45" x14ac:dyDescent="0.3">
      <c r="AO1082"/>
      <c r="AQ1082" s="168" t="s">
        <v>132</v>
      </c>
      <c r="AR1082" s="168" t="s">
        <v>128</v>
      </c>
      <c r="AS1082" s="168" t="s">
        <v>133</v>
      </c>
    </row>
    <row r="1083" spans="41:45" x14ac:dyDescent="0.3">
      <c r="AO1083"/>
      <c r="AQ1083" s="168" t="s">
        <v>132</v>
      </c>
      <c r="AR1083" s="168" t="s">
        <v>128</v>
      </c>
      <c r="AS1083" s="168" t="s">
        <v>133</v>
      </c>
    </row>
    <row r="1084" spans="41:45" x14ac:dyDescent="0.3">
      <c r="AO1084"/>
      <c r="AQ1084" s="168" t="s">
        <v>132</v>
      </c>
      <c r="AR1084" s="168" t="s">
        <v>128</v>
      </c>
      <c r="AS1084" s="168" t="s">
        <v>133</v>
      </c>
    </row>
    <row r="1085" spans="41:45" x14ac:dyDescent="0.3">
      <c r="AO1085"/>
      <c r="AQ1085" s="168" t="s">
        <v>132</v>
      </c>
      <c r="AR1085" s="168" t="s">
        <v>128</v>
      </c>
      <c r="AS1085" s="168" t="s">
        <v>133</v>
      </c>
    </row>
    <row r="1086" spans="41:45" x14ac:dyDescent="0.3">
      <c r="AO1086"/>
      <c r="AQ1086" s="168" t="s">
        <v>132</v>
      </c>
      <c r="AR1086" s="168" t="s">
        <v>128</v>
      </c>
      <c r="AS1086" s="168" t="s">
        <v>133</v>
      </c>
    </row>
    <row r="1087" spans="41:45" x14ac:dyDescent="0.3">
      <c r="AO1087"/>
      <c r="AQ1087" s="168" t="s">
        <v>132</v>
      </c>
      <c r="AR1087" s="168" t="s">
        <v>128</v>
      </c>
      <c r="AS1087" s="168" t="s">
        <v>133</v>
      </c>
    </row>
    <row r="1088" spans="41:45" x14ac:dyDescent="0.3">
      <c r="AO1088"/>
      <c r="AQ1088" s="168" t="s">
        <v>132</v>
      </c>
      <c r="AR1088" s="168" t="s">
        <v>128</v>
      </c>
      <c r="AS1088" s="168" t="s">
        <v>133</v>
      </c>
    </row>
    <row r="1089" spans="41:45" x14ac:dyDescent="0.3">
      <c r="AO1089"/>
      <c r="AQ1089" s="168" t="s">
        <v>132</v>
      </c>
      <c r="AR1089" s="168" t="s">
        <v>128</v>
      </c>
      <c r="AS1089" s="168" t="s">
        <v>133</v>
      </c>
    </row>
    <row r="1090" spans="41:45" x14ac:dyDescent="0.3">
      <c r="AO1090"/>
      <c r="AQ1090" s="168" t="s">
        <v>132</v>
      </c>
      <c r="AR1090" s="168" t="s">
        <v>128</v>
      </c>
      <c r="AS1090" s="168" t="s">
        <v>133</v>
      </c>
    </row>
    <row r="1091" spans="41:45" x14ac:dyDescent="0.3">
      <c r="AO1091"/>
      <c r="AQ1091" s="168" t="s">
        <v>132</v>
      </c>
      <c r="AR1091" s="168" t="s">
        <v>128</v>
      </c>
      <c r="AS1091" s="168" t="s">
        <v>133</v>
      </c>
    </row>
    <row r="1092" spans="41:45" x14ac:dyDescent="0.3">
      <c r="AO1092"/>
      <c r="AQ1092" s="168" t="s">
        <v>132</v>
      </c>
      <c r="AR1092" s="168" t="s">
        <v>128</v>
      </c>
      <c r="AS1092" s="168" t="s">
        <v>133</v>
      </c>
    </row>
    <row r="1093" spans="41:45" x14ac:dyDescent="0.3">
      <c r="AO1093"/>
      <c r="AQ1093" s="168" t="s">
        <v>132</v>
      </c>
      <c r="AR1093" s="168" t="s">
        <v>128</v>
      </c>
      <c r="AS1093" s="168" t="s">
        <v>133</v>
      </c>
    </row>
    <row r="1094" spans="41:45" x14ac:dyDescent="0.3">
      <c r="AO1094"/>
      <c r="AQ1094" s="168" t="s">
        <v>132</v>
      </c>
      <c r="AR1094" s="168" t="s">
        <v>128</v>
      </c>
      <c r="AS1094" s="168" t="s">
        <v>133</v>
      </c>
    </row>
    <row r="1095" spans="41:45" x14ac:dyDescent="0.3">
      <c r="AO1095"/>
      <c r="AQ1095" s="168" t="s">
        <v>132</v>
      </c>
      <c r="AR1095" s="168" t="s">
        <v>128</v>
      </c>
      <c r="AS1095" s="168" t="s">
        <v>133</v>
      </c>
    </row>
    <row r="1096" spans="41:45" x14ac:dyDescent="0.3">
      <c r="AO1096"/>
      <c r="AQ1096" s="168" t="s">
        <v>132</v>
      </c>
      <c r="AR1096" s="168" t="s">
        <v>128</v>
      </c>
      <c r="AS1096" s="168" t="s">
        <v>133</v>
      </c>
    </row>
    <row r="1097" spans="41:45" x14ac:dyDescent="0.3">
      <c r="AO1097"/>
      <c r="AQ1097" s="168" t="s">
        <v>132</v>
      </c>
      <c r="AR1097" s="168" t="s">
        <v>128</v>
      </c>
      <c r="AS1097" s="168" t="s">
        <v>133</v>
      </c>
    </row>
    <row r="1098" spans="41:45" x14ac:dyDescent="0.3">
      <c r="AO1098"/>
      <c r="AQ1098" s="168" t="s">
        <v>132</v>
      </c>
      <c r="AR1098" s="168" t="s">
        <v>128</v>
      </c>
      <c r="AS1098" s="168" t="s">
        <v>133</v>
      </c>
    </row>
    <row r="1099" spans="41:45" x14ac:dyDescent="0.3">
      <c r="AO1099"/>
      <c r="AQ1099" s="168" t="s">
        <v>132</v>
      </c>
      <c r="AR1099" s="168" t="s">
        <v>128</v>
      </c>
      <c r="AS1099" s="168" t="s">
        <v>133</v>
      </c>
    </row>
    <row r="1100" spans="41:45" x14ac:dyDescent="0.3">
      <c r="AO1100"/>
      <c r="AQ1100" s="168" t="s">
        <v>132</v>
      </c>
      <c r="AR1100" s="168" t="s">
        <v>128</v>
      </c>
      <c r="AS1100" s="168" t="s">
        <v>133</v>
      </c>
    </row>
    <row r="1101" spans="41:45" x14ac:dyDescent="0.3">
      <c r="AO1101"/>
      <c r="AQ1101" s="168" t="s">
        <v>132</v>
      </c>
      <c r="AR1101" s="168" t="s">
        <v>128</v>
      </c>
      <c r="AS1101" s="168" t="s">
        <v>133</v>
      </c>
    </row>
    <row r="1102" spans="41:45" x14ac:dyDescent="0.3">
      <c r="AO1102"/>
      <c r="AQ1102" s="168" t="s">
        <v>132</v>
      </c>
      <c r="AR1102" s="168" t="s">
        <v>128</v>
      </c>
      <c r="AS1102" s="168" t="s">
        <v>133</v>
      </c>
    </row>
    <row r="1103" spans="41:45" x14ac:dyDescent="0.3">
      <c r="AO1103"/>
      <c r="AQ1103" s="168" t="s">
        <v>132</v>
      </c>
      <c r="AR1103" s="168" t="s">
        <v>128</v>
      </c>
      <c r="AS1103" s="168" t="s">
        <v>133</v>
      </c>
    </row>
    <row r="1104" spans="41:45" x14ac:dyDescent="0.3">
      <c r="AO1104"/>
      <c r="AQ1104" s="168" t="s">
        <v>132</v>
      </c>
      <c r="AR1104" s="168" t="s">
        <v>128</v>
      </c>
      <c r="AS1104" s="168" t="s">
        <v>133</v>
      </c>
    </row>
    <row r="1105" spans="41:45" x14ac:dyDescent="0.3">
      <c r="AO1105"/>
      <c r="AQ1105" s="168" t="s">
        <v>132</v>
      </c>
      <c r="AR1105" s="168" t="s">
        <v>128</v>
      </c>
      <c r="AS1105" s="168" t="s">
        <v>133</v>
      </c>
    </row>
    <row r="1106" spans="41:45" x14ac:dyDescent="0.3">
      <c r="AO1106"/>
      <c r="AQ1106" s="168" t="s">
        <v>132</v>
      </c>
      <c r="AR1106" s="168" t="s">
        <v>128</v>
      </c>
      <c r="AS1106" s="168" t="s">
        <v>133</v>
      </c>
    </row>
    <row r="1107" spans="41:45" x14ac:dyDescent="0.3">
      <c r="AO1107"/>
      <c r="AQ1107" s="168" t="s">
        <v>132</v>
      </c>
      <c r="AR1107" s="168" t="s">
        <v>128</v>
      </c>
      <c r="AS1107" s="168" t="s">
        <v>133</v>
      </c>
    </row>
    <row r="1108" spans="41:45" x14ac:dyDescent="0.3">
      <c r="AO1108"/>
      <c r="AQ1108" s="168" t="s">
        <v>132</v>
      </c>
      <c r="AR1108" s="168" t="s">
        <v>128</v>
      </c>
      <c r="AS1108" s="168" t="s">
        <v>133</v>
      </c>
    </row>
    <row r="1109" spans="41:45" x14ac:dyDescent="0.3">
      <c r="AO1109"/>
      <c r="AQ1109" s="168" t="s">
        <v>132</v>
      </c>
      <c r="AR1109" s="168" t="s">
        <v>128</v>
      </c>
      <c r="AS1109" s="168" t="s">
        <v>133</v>
      </c>
    </row>
    <row r="1110" spans="41:45" x14ac:dyDescent="0.3">
      <c r="AO1110"/>
      <c r="AQ1110" s="168" t="s">
        <v>132</v>
      </c>
      <c r="AR1110" s="168" t="s">
        <v>128</v>
      </c>
      <c r="AS1110" s="168" t="s">
        <v>133</v>
      </c>
    </row>
    <row r="1111" spans="41:45" x14ac:dyDescent="0.3">
      <c r="AO1111"/>
      <c r="AQ1111" s="168" t="s">
        <v>132</v>
      </c>
      <c r="AR1111" s="168" t="s">
        <v>128</v>
      </c>
      <c r="AS1111" s="168" t="s">
        <v>133</v>
      </c>
    </row>
    <row r="1112" spans="41:45" x14ac:dyDescent="0.3">
      <c r="AO1112"/>
      <c r="AQ1112" s="168" t="s">
        <v>132</v>
      </c>
      <c r="AR1112" s="168" t="s">
        <v>128</v>
      </c>
      <c r="AS1112" s="168" t="s">
        <v>133</v>
      </c>
    </row>
    <row r="1113" spans="41:45" x14ac:dyDescent="0.3">
      <c r="AO1113"/>
      <c r="AQ1113" s="168" t="s">
        <v>132</v>
      </c>
      <c r="AR1113" s="168" t="s">
        <v>128</v>
      </c>
      <c r="AS1113" s="168" t="s">
        <v>133</v>
      </c>
    </row>
    <row r="1114" spans="41:45" x14ac:dyDescent="0.3">
      <c r="AO1114"/>
      <c r="AQ1114" s="168" t="s">
        <v>132</v>
      </c>
      <c r="AR1114" s="168" t="s">
        <v>128</v>
      </c>
      <c r="AS1114" s="168" t="s">
        <v>133</v>
      </c>
    </row>
    <row r="1115" spans="41:45" x14ac:dyDescent="0.3">
      <c r="AO1115"/>
      <c r="AQ1115" s="168" t="s">
        <v>132</v>
      </c>
      <c r="AR1115" s="168" t="s">
        <v>128</v>
      </c>
      <c r="AS1115" s="168" t="s">
        <v>133</v>
      </c>
    </row>
    <row r="1116" spans="41:45" x14ac:dyDescent="0.3">
      <c r="AO1116"/>
      <c r="AQ1116" s="168" t="s">
        <v>132</v>
      </c>
      <c r="AR1116" s="168" t="s">
        <v>128</v>
      </c>
      <c r="AS1116" s="168" t="s">
        <v>133</v>
      </c>
    </row>
    <row r="1117" spans="41:45" x14ac:dyDescent="0.3">
      <c r="AO1117"/>
      <c r="AQ1117" s="168" t="s">
        <v>132</v>
      </c>
      <c r="AR1117" s="168" t="s">
        <v>128</v>
      </c>
      <c r="AS1117" s="168" t="s">
        <v>133</v>
      </c>
    </row>
    <row r="1118" spans="41:45" x14ac:dyDescent="0.3">
      <c r="AO1118"/>
      <c r="AQ1118" s="168" t="s">
        <v>132</v>
      </c>
      <c r="AR1118" s="168" t="s">
        <v>128</v>
      </c>
      <c r="AS1118" s="168" t="s">
        <v>133</v>
      </c>
    </row>
    <row r="1119" spans="41:45" x14ac:dyDescent="0.3">
      <c r="AO1119"/>
      <c r="AQ1119" s="168" t="s">
        <v>132</v>
      </c>
      <c r="AR1119" s="168" t="s">
        <v>128</v>
      </c>
      <c r="AS1119" s="168" t="s">
        <v>133</v>
      </c>
    </row>
    <row r="1120" spans="41:45" x14ac:dyDescent="0.3">
      <c r="AO1120"/>
      <c r="AQ1120" s="168" t="s">
        <v>132</v>
      </c>
      <c r="AR1120" s="168" t="s">
        <v>128</v>
      </c>
      <c r="AS1120" s="168" t="s">
        <v>133</v>
      </c>
    </row>
    <row r="1121" spans="41:45" x14ac:dyDescent="0.3">
      <c r="AO1121"/>
      <c r="AQ1121" s="168" t="s">
        <v>132</v>
      </c>
      <c r="AR1121" s="168" t="s">
        <v>128</v>
      </c>
      <c r="AS1121" s="168" t="s">
        <v>133</v>
      </c>
    </row>
    <row r="1122" spans="41:45" x14ac:dyDescent="0.3">
      <c r="AO1122"/>
      <c r="AQ1122" s="168" t="s">
        <v>132</v>
      </c>
      <c r="AR1122" s="168" t="s">
        <v>128</v>
      </c>
      <c r="AS1122" s="168" t="s">
        <v>133</v>
      </c>
    </row>
    <row r="1123" spans="41:45" x14ac:dyDescent="0.3">
      <c r="AO1123"/>
      <c r="AQ1123" s="168" t="s">
        <v>132</v>
      </c>
      <c r="AR1123" s="168" t="s">
        <v>128</v>
      </c>
      <c r="AS1123" s="168" t="s">
        <v>133</v>
      </c>
    </row>
    <row r="1124" spans="41:45" x14ac:dyDescent="0.3">
      <c r="AO1124"/>
      <c r="AQ1124" s="168" t="s">
        <v>132</v>
      </c>
      <c r="AR1124" s="168" t="s">
        <v>128</v>
      </c>
      <c r="AS1124" s="168" t="s">
        <v>133</v>
      </c>
    </row>
    <row r="1125" spans="41:45" x14ac:dyDescent="0.3">
      <c r="AO1125"/>
      <c r="AQ1125" s="168" t="s">
        <v>132</v>
      </c>
      <c r="AR1125" s="168" t="s">
        <v>128</v>
      </c>
      <c r="AS1125" s="168" t="s">
        <v>133</v>
      </c>
    </row>
    <row r="1126" spans="41:45" x14ac:dyDescent="0.3">
      <c r="AO1126"/>
      <c r="AQ1126" s="168" t="s">
        <v>132</v>
      </c>
      <c r="AR1126" s="168" t="s">
        <v>128</v>
      </c>
      <c r="AS1126" s="168" t="s">
        <v>133</v>
      </c>
    </row>
    <row r="1127" spans="41:45" x14ac:dyDescent="0.3">
      <c r="AO1127"/>
      <c r="AQ1127" s="168" t="s">
        <v>132</v>
      </c>
      <c r="AR1127" s="168" t="s">
        <v>128</v>
      </c>
      <c r="AS1127" s="168" t="s">
        <v>133</v>
      </c>
    </row>
    <row r="1128" spans="41:45" x14ac:dyDescent="0.3">
      <c r="AO1128"/>
      <c r="AQ1128" s="168" t="s">
        <v>132</v>
      </c>
      <c r="AR1128" s="168" t="s">
        <v>128</v>
      </c>
      <c r="AS1128" s="168" t="s">
        <v>133</v>
      </c>
    </row>
    <row r="1129" spans="41:45" x14ac:dyDescent="0.3">
      <c r="AO1129" s="98">
        <v>676</v>
      </c>
      <c r="AQ1129" s="168" t="s">
        <v>132</v>
      </c>
      <c r="AR1129" s="168" t="s">
        <v>128</v>
      </c>
      <c r="AS1129" s="168" t="s">
        <v>133</v>
      </c>
    </row>
    <row r="1130" spans="41:45" x14ac:dyDescent="0.3">
      <c r="AO1130" s="98">
        <v>918</v>
      </c>
      <c r="AQ1130" s="168" t="s">
        <v>132</v>
      </c>
      <c r="AR1130" s="168" t="s">
        <v>128</v>
      </c>
      <c r="AS1130" s="168" t="s">
        <v>133</v>
      </c>
    </row>
    <row r="1131" spans="41:45" x14ac:dyDescent="0.3">
      <c r="AO1131" s="98">
        <v>741</v>
      </c>
      <c r="AQ1131" s="168" t="s">
        <v>132</v>
      </c>
      <c r="AR1131" s="168" t="s">
        <v>128</v>
      </c>
      <c r="AS1131" s="168" t="s">
        <v>133</v>
      </c>
    </row>
    <row r="1132" spans="41:45" x14ac:dyDescent="0.3">
      <c r="AO1132" s="98">
        <v>793</v>
      </c>
      <c r="AQ1132" s="168" t="s">
        <v>132</v>
      </c>
      <c r="AR1132" s="168" t="s">
        <v>128</v>
      </c>
      <c r="AS1132" s="168" t="s">
        <v>133</v>
      </c>
    </row>
    <row r="1133" spans="41:45" x14ac:dyDescent="0.3">
      <c r="AO1133" s="98">
        <v>830</v>
      </c>
      <c r="AQ1133" s="168" t="s">
        <v>132</v>
      </c>
      <c r="AR1133" s="168" t="s">
        <v>128</v>
      </c>
      <c r="AS1133" s="168" t="s">
        <v>133</v>
      </c>
    </row>
    <row r="1134" spans="41:45" x14ac:dyDescent="0.3">
      <c r="AO1134" s="98">
        <v>671</v>
      </c>
      <c r="AQ1134" s="168" t="s">
        <v>132</v>
      </c>
      <c r="AR1134" s="168" t="s">
        <v>128</v>
      </c>
      <c r="AS1134" s="168" t="s">
        <v>133</v>
      </c>
    </row>
    <row r="1135" spans="41:45" x14ac:dyDescent="0.3">
      <c r="AO1135" s="98">
        <v>748</v>
      </c>
      <c r="AQ1135" s="168" t="s">
        <v>132</v>
      </c>
      <c r="AR1135" s="168" t="s">
        <v>128</v>
      </c>
      <c r="AS1135" s="168" t="s">
        <v>133</v>
      </c>
    </row>
    <row r="1136" spans="41:45" x14ac:dyDescent="0.3">
      <c r="AO1136" s="98">
        <v>877</v>
      </c>
      <c r="AQ1136" s="168" t="s">
        <v>132</v>
      </c>
      <c r="AR1136" s="168" t="s">
        <v>128</v>
      </c>
      <c r="AS1136" s="168" t="s">
        <v>133</v>
      </c>
    </row>
    <row r="1137" spans="41:45" x14ac:dyDescent="0.3">
      <c r="AO1137" s="98">
        <v>687</v>
      </c>
      <c r="AQ1137" s="168" t="s">
        <v>132</v>
      </c>
      <c r="AR1137" s="168" t="s">
        <v>128</v>
      </c>
      <c r="AS1137" s="168" t="s">
        <v>133</v>
      </c>
    </row>
    <row r="1138" spans="41:45" x14ac:dyDescent="0.3">
      <c r="AO1138" s="98">
        <v>810</v>
      </c>
      <c r="AQ1138" s="168" t="s">
        <v>132</v>
      </c>
      <c r="AR1138" s="168" t="s">
        <v>128</v>
      </c>
      <c r="AS1138" s="168" t="s">
        <v>133</v>
      </c>
    </row>
    <row r="1139" spans="41:45" x14ac:dyDescent="0.3">
      <c r="AO1139" s="98">
        <v>779</v>
      </c>
      <c r="AQ1139" s="168" t="s">
        <v>132</v>
      </c>
      <c r="AR1139" s="168" t="s">
        <v>128</v>
      </c>
      <c r="AS1139" s="168" t="s">
        <v>133</v>
      </c>
    </row>
    <row r="1140" spans="41:45" x14ac:dyDescent="0.3">
      <c r="AO1140" s="98">
        <v>813</v>
      </c>
      <c r="AQ1140" s="168" t="s">
        <v>132</v>
      </c>
      <c r="AR1140" s="168" t="s">
        <v>128</v>
      </c>
      <c r="AS1140" s="168" t="s">
        <v>133</v>
      </c>
    </row>
    <row r="1141" spans="41:45" x14ac:dyDescent="0.3">
      <c r="AO1141" s="98">
        <v>710</v>
      </c>
      <c r="AQ1141" s="168" t="s">
        <v>132</v>
      </c>
      <c r="AR1141" s="168" t="s">
        <v>128</v>
      </c>
      <c r="AS1141" s="168" t="s">
        <v>133</v>
      </c>
    </row>
    <row r="1142" spans="41:45" x14ac:dyDescent="0.3">
      <c r="AO1142" s="99"/>
      <c r="AQ1142" s="168" t="s">
        <v>132</v>
      </c>
      <c r="AR1142" s="168" t="s">
        <v>128</v>
      </c>
      <c r="AS1142" s="168" t="s">
        <v>133</v>
      </c>
    </row>
    <row r="1143" spans="41:45" x14ac:dyDescent="0.3">
      <c r="AO1143" s="99"/>
      <c r="AQ1143" s="168" t="s">
        <v>132</v>
      </c>
      <c r="AR1143" s="168" t="s">
        <v>128</v>
      </c>
      <c r="AS1143" s="168" t="s">
        <v>133</v>
      </c>
    </row>
    <row r="1144" spans="41:45" x14ac:dyDescent="0.3">
      <c r="AO1144" s="99"/>
      <c r="AQ1144" s="168" t="s">
        <v>132</v>
      </c>
      <c r="AR1144" s="168" t="s">
        <v>128</v>
      </c>
      <c r="AS1144" s="168" t="s">
        <v>133</v>
      </c>
    </row>
    <row r="1145" spans="41:45" x14ac:dyDescent="0.3">
      <c r="AO1145" s="99"/>
      <c r="AQ1145" s="168" t="s">
        <v>132</v>
      </c>
      <c r="AR1145" s="168" t="s">
        <v>128</v>
      </c>
      <c r="AS1145" s="168" t="s">
        <v>133</v>
      </c>
    </row>
    <row r="1146" spans="41:45" x14ac:dyDescent="0.3">
      <c r="AO1146" s="99"/>
      <c r="AQ1146" s="168" t="s">
        <v>132</v>
      </c>
      <c r="AR1146" s="168" t="s">
        <v>128</v>
      </c>
      <c r="AS1146" s="168" t="s">
        <v>133</v>
      </c>
    </row>
    <row r="1147" spans="41:45" x14ac:dyDescent="0.3">
      <c r="AO1147" s="99"/>
      <c r="AQ1147" s="168" t="s">
        <v>132</v>
      </c>
      <c r="AR1147" s="168" t="s">
        <v>128</v>
      </c>
      <c r="AS1147" s="168" t="s">
        <v>133</v>
      </c>
    </row>
    <row r="1148" spans="41:45" x14ac:dyDescent="0.3">
      <c r="AO1148" s="99"/>
      <c r="AQ1148" s="168" t="s">
        <v>132</v>
      </c>
      <c r="AR1148" s="168" t="s">
        <v>128</v>
      </c>
      <c r="AS1148" s="168" t="s">
        <v>133</v>
      </c>
    </row>
    <row r="1149" spans="41:45" x14ac:dyDescent="0.3">
      <c r="AO1149" s="99"/>
      <c r="AQ1149" s="168" t="s">
        <v>132</v>
      </c>
      <c r="AR1149" s="168" t="s">
        <v>128</v>
      </c>
      <c r="AS1149" s="168" t="s">
        <v>133</v>
      </c>
    </row>
    <row r="1150" spans="41:45" x14ac:dyDescent="0.3">
      <c r="AO1150" s="99"/>
      <c r="AQ1150" s="168" t="s">
        <v>132</v>
      </c>
      <c r="AR1150" s="168" t="s">
        <v>128</v>
      </c>
      <c r="AS1150" s="168" t="s">
        <v>133</v>
      </c>
    </row>
    <row r="1151" spans="41:45" x14ac:dyDescent="0.3">
      <c r="AO1151" s="99"/>
      <c r="AQ1151" s="168" t="s">
        <v>132</v>
      </c>
      <c r="AR1151" s="168" t="s">
        <v>128</v>
      </c>
      <c r="AS1151" s="168" t="s">
        <v>133</v>
      </c>
    </row>
    <row r="1152" spans="41:45" x14ac:dyDescent="0.3">
      <c r="AO1152" s="99"/>
      <c r="AQ1152" s="168" t="s">
        <v>132</v>
      </c>
      <c r="AR1152" s="168" t="s">
        <v>128</v>
      </c>
      <c r="AS1152" s="168" t="s">
        <v>133</v>
      </c>
    </row>
    <row r="1153" spans="41:45" x14ac:dyDescent="0.3">
      <c r="AO1153" s="99"/>
      <c r="AQ1153" s="168" t="s">
        <v>132</v>
      </c>
      <c r="AR1153" s="168" t="s">
        <v>128</v>
      </c>
      <c r="AS1153" s="168" t="s">
        <v>133</v>
      </c>
    </row>
    <row r="1154" spans="41:45" x14ac:dyDescent="0.3">
      <c r="AO1154" s="99"/>
      <c r="AQ1154" s="168" t="s">
        <v>132</v>
      </c>
      <c r="AR1154" s="168" t="s">
        <v>128</v>
      </c>
      <c r="AS1154" s="168" t="s">
        <v>133</v>
      </c>
    </row>
    <row r="1155" spans="41:45" x14ac:dyDescent="0.3">
      <c r="AO1155" s="99"/>
      <c r="AQ1155" s="168" t="s">
        <v>132</v>
      </c>
      <c r="AR1155" s="168" t="s">
        <v>128</v>
      </c>
      <c r="AS1155" s="168" t="s">
        <v>133</v>
      </c>
    </row>
    <row r="1156" spans="41:45" x14ac:dyDescent="0.3">
      <c r="AO1156" s="99"/>
      <c r="AQ1156" s="168" t="s">
        <v>132</v>
      </c>
      <c r="AR1156" s="168" t="s">
        <v>128</v>
      </c>
      <c r="AS1156" s="168" t="s">
        <v>133</v>
      </c>
    </row>
    <row r="1157" spans="41:45" x14ac:dyDescent="0.3">
      <c r="AO1157" s="99"/>
      <c r="AQ1157" s="168" t="s">
        <v>132</v>
      </c>
      <c r="AR1157" s="168" t="s">
        <v>128</v>
      </c>
      <c r="AS1157" s="168" t="s">
        <v>133</v>
      </c>
    </row>
    <row r="1158" spans="41:45" x14ac:dyDescent="0.3">
      <c r="AO1158" s="99"/>
      <c r="AQ1158" s="168" t="s">
        <v>132</v>
      </c>
      <c r="AR1158" s="168" t="s">
        <v>128</v>
      </c>
      <c r="AS1158" s="168" t="s">
        <v>133</v>
      </c>
    </row>
    <row r="1159" spans="41:45" x14ac:dyDescent="0.3">
      <c r="AO1159" s="99"/>
      <c r="AQ1159" s="168" t="s">
        <v>132</v>
      </c>
      <c r="AR1159" s="168" t="s">
        <v>128</v>
      </c>
      <c r="AS1159" s="168" t="s">
        <v>133</v>
      </c>
    </row>
    <row r="1160" spans="41:45" x14ac:dyDescent="0.3">
      <c r="AO1160" s="99"/>
      <c r="AQ1160" s="168" t="s">
        <v>132</v>
      </c>
      <c r="AR1160" s="168" t="s">
        <v>128</v>
      </c>
      <c r="AS1160" s="168" t="s">
        <v>133</v>
      </c>
    </row>
    <row r="1161" spans="41:45" x14ac:dyDescent="0.3">
      <c r="AO1161" s="99"/>
      <c r="AQ1161" s="168" t="s">
        <v>132</v>
      </c>
      <c r="AR1161" s="168" t="s">
        <v>128</v>
      </c>
      <c r="AS1161" s="168" t="s">
        <v>133</v>
      </c>
    </row>
    <row r="1162" spans="41:45" x14ac:dyDescent="0.3">
      <c r="AO1162" s="99"/>
      <c r="AQ1162" s="168" t="s">
        <v>132</v>
      </c>
      <c r="AR1162" s="168" t="s">
        <v>128</v>
      </c>
      <c r="AS1162" s="168" t="s">
        <v>133</v>
      </c>
    </row>
    <row r="1163" spans="41:45" x14ac:dyDescent="0.3">
      <c r="AO1163"/>
      <c r="AQ1163" s="168" t="s">
        <v>132</v>
      </c>
      <c r="AR1163" s="168" t="s">
        <v>128</v>
      </c>
      <c r="AS1163" s="168" t="s">
        <v>133</v>
      </c>
    </row>
    <row r="1164" spans="41:45" x14ac:dyDescent="0.3">
      <c r="AO1164"/>
      <c r="AQ1164" s="168" t="s">
        <v>132</v>
      </c>
      <c r="AR1164" s="168" t="s">
        <v>128</v>
      </c>
      <c r="AS1164" s="168" t="s">
        <v>133</v>
      </c>
    </row>
    <row r="1165" spans="41:45" x14ac:dyDescent="0.3">
      <c r="AO1165"/>
      <c r="AQ1165" s="168" t="s">
        <v>132</v>
      </c>
      <c r="AR1165" s="168" t="s">
        <v>128</v>
      </c>
      <c r="AS1165" s="168" t="s">
        <v>133</v>
      </c>
    </row>
    <row r="1166" spans="41:45" x14ac:dyDescent="0.3">
      <c r="AO1166"/>
      <c r="AQ1166" s="168" t="s">
        <v>132</v>
      </c>
      <c r="AR1166" s="168" t="s">
        <v>128</v>
      </c>
      <c r="AS1166" s="168" t="s">
        <v>133</v>
      </c>
    </row>
    <row r="1167" spans="41:45" x14ac:dyDescent="0.3">
      <c r="AO1167"/>
      <c r="AQ1167" s="168" t="s">
        <v>132</v>
      </c>
      <c r="AR1167" s="168" t="s">
        <v>128</v>
      </c>
      <c r="AS1167" s="168" t="s">
        <v>133</v>
      </c>
    </row>
    <row r="1168" spans="41:45" x14ac:dyDescent="0.3">
      <c r="AO1168"/>
      <c r="AQ1168" s="168" t="s">
        <v>132</v>
      </c>
      <c r="AR1168" s="168" t="s">
        <v>128</v>
      </c>
      <c r="AS1168" s="168" t="s">
        <v>133</v>
      </c>
    </row>
    <row r="1169" spans="41:45" x14ac:dyDescent="0.3">
      <c r="AO1169"/>
      <c r="AQ1169" s="168" t="s">
        <v>132</v>
      </c>
      <c r="AR1169" s="168" t="s">
        <v>128</v>
      </c>
      <c r="AS1169" s="168" t="s">
        <v>133</v>
      </c>
    </row>
    <row r="1170" spans="41:45" x14ac:dyDescent="0.3">
      <c r="AO1170"/>
      <c r="AQ1170" s="168" t="s">
        <v>132</v>
      </c>
      <c r="AR1170" s="168" t="s">
        <v>128</v>
      </c>
      <c r="AS1170" s="168" t="s">
        <v>133</v>
      </c>
    </row>
    <row r="1171" spans="41:45" x14ac:dyDescent="0.3">
      <c r="AO1171"/>
      <c r="AQ1171" s="168" t="s">
        <v>132</v>
      </c>
      <c r="AR1171" s="168" t="s">
        <v>128</v>
      </c>
      <c r="AS1171" s="168" t="s">
        <v>133</v>
      </c>
    </row>
    <row r="1172" spans="41:45" x14ac:dyDescent="0.3">
      <c r="AO1172"/>
      <c r="AQ1172" s="168" t="s">
        <v>132</v>
      </c>
      <c r="AR1172" s="168" t="s">
        <v>128</v>
      </c>
      <c r="AS1172" s="168" t="s">
        <v>133</v>
      </c>
    </row>
    <row r="1173" spans="41:45" x14ac:dyDescent="0.3">
      <c r="AO1173"/>
      <c r="AQ1173" s="168" t="s">
        <v>132</v>
      </c>
      <c r="AR1173" s="168" t="s">
        <v>128</v>
      </c>
      <c r="AS1173" s="168" t="s">
        <v>133</v>
      </c>
    </row>
    <row r="1174" spans="41:45" x14ac:dyDescent="0.3">
      <c r="AO1174"/>
      <c r="AQ1174" s="168" t="s">
        <v>132</v>
      </c>
      <c r="AR1174" s="168" t="s">
        <v>128</v>
      </c>
      <c r="AS1174" s="168" t="s">
        <v>133</v>
      </c>
    </row>
    <row r="1175" spans="41:45" x14ac:dyDescent="0.3">
      <c r="AO1175"/>
      <c r="AQ1175" s="168" t="s">
        <v>132</v>
      </c>
      <c r="AR1175" s="168" t="s">
        <v>128</v>
      </c>
      <c r="AS1175" s="168" t="s">
        <v>133</v>
      </c>
    </row>
    <row r="1176" spans="41:45" x14ac:dyDescent="0.3">
      <c r="AO1176"/>
      <c r="AQ1176" s="168" t="s">
        <v>132</v>
      </c>
      <c r="AR1176" s="168" t="s">
        <v>128</v>
      </c>
      <c r="AS1176" s="168" t="s">
        <v>133</v>
      </c>
    </row>
    <row r="1177" spans="41:45" x14ac:dyDescent="0.3">
      <c r="AO1177"/>
      <c r="AQ1177" s="168" t="s">
        <v>132</v>
      </c>
      <c r="AR1177" s="168" t="s">
        <v>128</v>
      </c>
      <c r="AS1177" s="168" t="s">
        <v>133</v>
      </c>
    </row>
    <row r="1178" spans="41:45" x14ac:dyDescent="0.3">
      <c r="AO1178"/>
      <c r="AQ1178" s="168" t="s">
        <v>132</v>
      </c>
      <c r="AR1178" s="168" t="s">
        <v>128</v>
      </c>
      <c r="AS1178" s="168" t="s">
        <v>133</v>
      </c>
    </row>
    <row r="1179" spans="41:45" x14ac:dyDescent="0.3">
      <c r="AO1179" s="98">
        <v>2871</v>
      </c>
      <c r="AQ1179" s="168" t="s">
        <v>132</v>
      </c>
      <c r="AR1179" s="168" t="s">
        <v>128</v>
      </c>
      <c r="AS1179" s="168" t="s">
        <v>133</v>
      </c>
    </row>
    <row r="1180" spans="41:45" x14ac:dyDescent="0.3">
      <c r="AO1180" s="98">
        <v>2612</v>
      </c>
      <c r="AQ1180" s="168" t="s">
        <v>132</v>
      </c>
      <c r="AR1180" s="168" t="s">
        <v>128</v>
      </c>
      <c r="AS1180" s="168" t="s">
        <v>133</v>
      </c>
    </row>
    <row r="1181" spans="41:45" x14ac:dyDescent="0.3">
      <c r="AO1181" s="98">
        <v>2452</v>
      </c>
      <c r="AQ1181" s="168" t="s">
        <v>132</v>
      </c>
      <c r="AR1181" s="168" t="s">
        <v>128</v>
      </c>
      <c r="AS1181" s="168" t="s">
        <v>133</v>
      </c>
    </row>
    <row r="1182" spans="41:45" x14ac:dyDescent="0.3">
      <c r="AO1182" s="98">
        <v>2423</v>
      </c>
      <c r="AQ1182" s="168" t="s">
        <v>132</v>
      </c>
      <c r="AR1182" s="168" t="s">
        <v>128</v>
      </c>
      <c r="AS1182" s="168" t="s">
        <v>133</v>
      </c>
    </row>
    <row r="1183" spans="41:45" x14ac:dyDescent="0.3">
      <c r="AO1183" s="98">
        <v>2418</v>
      </c>
      <c r="AQ1183" s="168" t="s">
        <v>132</v>
      </c>
      <c r="AR1183" s="168" t="s">
        <v>128</v>
      </c>
      <c r="AS1183" s="168" t="s">
        <v>133</v>
      </c>
    </row>
    <row r="1184" spans="41:45" x14ac:dyDescent="0.3">
      <c r="AO1184" s="98">
        <v>2409</v>
      </c>
      <c r="AQ1184" s="168" t="s">
        <v>132</v>
      </c>
      <c r="AR1184" s="168" t="s">
        <v>128</v>
      </c>
      <c r="AS1184" s="168" t="s">
        <v>133</v>
      </c>
    </row>
    <row r="1185" spans="41:45" x14ac:dyDescent="0.3">
      <c r="AO1185" s="98">
        <v>2206</v>
      </c>
      <c r="AQ1185" s="168" t="s">
        <v>132</v>
      </c>
      <c r="AR1185" s="168" t="s">
        <v>128</v>
      </c>
      <c r="AS1185" s="168" t="s">
        <v>133</v>
      </c>
    </row>
    <row r="1186" spans="41:45" x14ac:dyDescent="0.3">
      <c r="AO1186" s="98">
        <v>2113</v>
      </c>
      <c r="AQ1186" s="168" t="s">
        <v>132</v>
      </c>
      <c r="AR1186" s="168" t="s">
        <v>128</v>
      </c>
      <c r="AS1186" s="168" t="s">
        <v>133</v>
      </c>
    </row>
    <row r="1187" spans="41:45" x14ac:dyDescent="0.3">
      <c r="AO1187" s="98">
        <v>2113</v>
      </c>
      <c r="AQ1187" s="168" t="s">
        <v>132</v>
      </c>
      <c r="AR1187" s="168" t="s">
        <v>128</v>
      </c>
      <c r="AS1187" s="168" t="s">
        <v>133</v>
      </c>
    </row>
    <row r="1188" spans="41:45" x14ac:dyDescent="0.3">
      <c r="AO1188" s="98">
        <v>2074</v>
      </c>
      <c r="AQ1188" s="168" t="s">
        <v>132</v>
      </c>
      <c r="AR1188" s="168" t="s">
        <v>128</v>
      </c>
      <c r="AS1188" s="168" t="s">
        <v>133</v>
      </c>
    </row>
    <row r="1189" spans="41:45" x14ac:dyDescent="0.3">
      <c r="AO1189" s="98">
        <v>2070</v>
      </c>
      <c r="AQ1189" s="168" t="s">
        <v>132</v>
      </c>
      <c r="AR1189" s="168" t="s">
        <v>128</v>
      </c>
      <c r="AS1189" s="168" t="s">
        <v>133</v>
      </c>
    </row>
    <row r="1190" spans="41:45" x14ac:dyDescent="0.3">
      <c r="AO1190" s="98">
        <v>2039</v>
      </c>
      <c r="AQ1190" s="168" t="s">
        <v>132</v>
      </c>
      <c r="AR1190" s="168" t="s">
        <v>128</v>
      </c>
      <c r="AS1190" s="168" t="s">
        <v>133</v>
      </c>
    </row>
    <row r="1191" spans="41:45" x14ac:dyDescent="0.3">
      <c r="AO1191" s="98">
        <v>2034</v>
      </c>
      <c r="AQ1191" s="168" t="s">
        <v>132</v>
      </c>
      <c r="AR1191" s="168" t="s">
        <v>128</v>
      </c>
      <c r="AS1191" s="168" t="s">
        <v>133</v>
      </c>
    </row>
    <row r="1192" spans="41:45" x14ac:dyDescent="0.3">
      <c r="AO1192" s="98">
        <v>2012</v>
      </c>
      <c r="AQ1192" s="168" t="s">
        <v>132</v>
      </c>
      <c r="AR1192" s="168" t="s">
        <v>128</v>
      </c>
      <c r="AS1192" s="168" t="s">
        <v>133</v>
      </c>
    </row>
    <row r="1193" spans="41:45" x14ac:dyDescent="0.3">
      <c r="AO1193" s="98">
        <v>1999</v>
      </c>
      <c r="AQ1193" s="168" t="s">
        <v>132</v>
      </c>
      <c r="AR1193" s="168" t="s">
        <v>128</v>
      </c>
      <c r="AS1193" s="168" t="s">
        <v>133</v>
      </c>
    </row>
    <row r="1194" spans="41:45" x14ac:dyDescent="0.3">
      <c r="AO1194" s="98">
        <v>1954</v>
      </c>
      <c r="AQ1194" s="168" t="s">
        <v>132</v>
      </c>
      <c r="AR1194" s="168" t="s">
        <v>128</v>
      </c>
      <c r="AS1194" s="168" t="s">
        <v>133</v>
      </c>
    </row>
    <row r="1195" spans="41:45" x14ac:dyDescent="0.3">
      <c r="AO1195" s="98">
        <v>1943</v>
      </c>
      <c r="AQ1195" s="168" t="s">
        <v>132</v>
      </c>
      <c r="AR1195" s="168" t="s">
        <v>128</v>
      </c>
      <c r="AS1195" s="168" t="s">
        <v>133</v>
      </c>
    </row>
    <row r="1196" spans="41:45" x14ac:dyDescent="0.3">
      <c r="AO1196" s="98">
        <v>1941</v>
      </c>
      <c r="AQ1196" s="168" t="s">
        <v>132</v>
      </c>
      <c r="AR1196" s="168" t="s">
        <v>128</v>
      </c>
      <c r="AS1196" s="168" t="s">
        <v>133</v>
      </c>
    </row>
    <row r="1197" spans="41:45" x14ac:dyDescent="0.3">
      <c r="AO1197" s="98">
        <v>1930</v>
      </c>
      <c r="AQ1197" s="168" t="s">
        <v>132</v>
      </c>
      <c r="AR1197" s="168" t="s">
        <v>128</v>
      </c>
      <c r="AS1197" s="168" t="s">
        <v>133</v>
      </c>
    </row>
    <row r="1198" spans="41:45" x14ac:dyDescent="0.3">
      <c r="AO1198" s="98">
        <v>1891</v>
      </c>
      <c r="AQ1198" s="168" t="s">
        <v>132</v>
      </c>
      <c r="AR1198" s="168" t="s">
        <v>128</v>
      </c>
      <c r="AS1198" s="168" t="s">
        <v>133</v>
      </c>
    </row>
    <row r="1199" spans="41:45" x14ac:dyDescent="0.3">
      <c r="AO1199" s="98">
        <v>1884</v>
      </c>
      <c r="AQ1199" s="168" t="s">
        <v>132</v>
      </c>
      <c r="AR1199" s="168" t="s">
        <v>128</v>
      </c>
      <c r="AS1199" s="168" t="s">
        <v>133</v>
      </c>
    </row>
    <row r="1200" spans="41:45" x14ac:dyDescent="0.3">
      <c r="AO1200" s="98">
        <v>1874</v>
      </c>
      <c r="AQ1200" s="168" t="s">
        <v>132</v>
      </c>
      <c r="AR1200" s="168" t="s">
        <v>128</v>
      </c>
      <c r="AS1200" s="168" t="s">
        <v>133</v>
      </c>
    </row>
    <row r="1201" spans="41:45" x14ac:dyDescent="0.3">
      <c r="AO1201" s="98">
        <v>1863</v>
      </c>
      <c r="AQ1201" s="168" t="s">
        <v>132</v>
      </c>
      <c r="AR1201" s="168" t="s">
        <v>128</v>
      </c>
      <c r="AS1201" s="168" t="s">
        <v>133</v>
      </c>
    </row>
    <row r="1202" spans="41:45" x14ac:dyDescent="0.3">
      <c r="AO1202" s="98">
        <v>1839</v>
      </c>
      <c r="AQ1202" s="168" t="s">
        <v>132</v>
      </c>
      <c r="AR1202" s="168" t="s">
        <v>128</v>
      </c>
      <c r="AS1202" s="168" t="s">
        <v>133</v>
      </c>
    </row>
    <row r="1203" spans="41:45" x14ac:dyDescent="0.3">
      <c r="AO1203" s="98">
        <v>1833</v>
      </c>
      <c r="AQ1203" s="168" t="s">
        <v>132</v>
      </c>
      <c r="AR1203" s="168" t="s">
        <v>128</v>
      </c>
      <c r="AS1203" s="168" t="s">
        <v>133</v>
      </c>
    </row>
    <row r="1204" spans="41:45" x14ac:dyDescent="0.3">
      <c r="AO1204" s="98">
        <v>1833</v>
      </c>
      <c r="AQ1204" s="168" t="s">
        <v>132</v>
      </c>
      <c r="AR1204" s="168" t="s">
        <v>128</v>
      </c>
      <c r="AS1204" s="168" t="s">
        <v>133</v>
      </c>
    </row>
    <row r="1205" spans="41:45" x14ac:dyDescent="0.3">
      <c r="AO1205" s="98">
        <v>1812</v>
      </c>
      <c r="AQ1205" s="168" t="s">
        <v>132</v>
      </c>
      <c r="AR1205" s="168" t="s">
        <v>128</v>
      </c>
      <c r="AS1205" s="168" t="s">
        <v>133</v>
      </c>
    </row>
    <row r="1206" spans="41:45" x14ac:dyDescent="0.3">
      <c r="AO1206" s="98">
        <v>1796</v>
      </c>
      <c r="AQ1206" s="168" t="s">
        <v>132</v>
      </c>
      <c r="AR1206" s="168" t="s">
        <v>128</v>
      </c>
      <c r="AS1206" s="168" t="s">
        <v>133</v>
      </c>
    </row>
    <row r="1207" spans="41:45" x14ac:dyDescent="0.3">
      <c r="AO1207" s="98">
        <v>1733</v>
      </c>
      <c r="AQ1207" s="168" t="s">
        <v>132</v>
      </c>
      <c r="AR1207" s="168" t="s">
        <v>128</v>
      </c>
      <c r="AS1207" s="168" t="s">
        <v>133</v>
      </c>
    </row>
    <row r="1208" spans="41:45" x14ac:dyDescent="0.3">
      <c r="AO1208" s="98">
        <v>1730</v>
      </c>
      <c r="AQ1208" s="168" t="s">
        <v>132</v>
      </c>
      <c r="AR1208" s="168" t="s">
        <v>128</v>
      </c>
      <c r="AS1208" s="168" t="s">
        <v>133</v>
      </c>
    </row>
    <row r="1209" spans="41:45" x14ac:dyDescent="0.3">
      <c r="AO1209" s="98">
        <v>1711</v>
      </c>
      <c r="AQ1209" s="168" t="s">
        <v>132</v>
      </c>
      <c r="AR1209" s="168" t="s">
        <v>128</v>
      </c>
      <c r="AS1209" s="168" t="s">
        <v>133</v>
      </c>
    </row>
    <row r="1210" spans="41:45" x14ac:dyDescent="0.3">
      <c r="AO1210" s="98">
        <v>1681</v>
      </c>
      <c r="AQ1210" s="168" t="s">
        <v>132</v>
      </c>
      <c r="AR1210" s="168" t="s">
        <v>128</v>
      </c>
      <c r="AS1210" s="168" t="s">
        <v>133</v>
      </c>
    </row>
    <row r="1211" spans="41:45" x14ac:dyDescent="0.3">
      <c r="AO1211" s="98">
        <v>1675</v>
      </c>
      <c r="AQ1211" s="168" t="s">
        <v>132</v>
      </c>
      <c r="AR1211" s="168" t="s">
        <v>128</v>
      </c>
      <c r="AS1211" s="168" t="s">
        <v>133</v>
      </c>
    </row>
    <row r="1212" spans="41:45" x14ac:dyDescent="0.3">
      <c r="AO1212" s="98">
        <v>1674</v>
      </c>
      <c r="AQ1212" s="168" t="s">
        <v>132</v>
      </c>
      <c r="AR1212" s="168" t="s">
        <v>128</v>
      </c>
      <c r="AS1212" s="168" t="s">
        <v>133</v>
      </c>
    </row>
    <row r="1213" spans="41:45" x14ac:dyDescent="0.3">
      <c r="AO1213" s="98">
        <v>1672</v>
      </c>
      <c r="AQ1213" s="168" t="s">
        <v>132</v>
      </c>
      <c r="AR1213" s="168" t="s">
        <v>128</v>
      </c>
      <c r="AS1213" s="168" t="s">
        <v>133</v>
      </c>
    </row>
    <row r="1214" spans="41:45" x14ac:dyDescent="0.3">
      <c r="AO1214" s="98">
        <v>1667</v>
      </c>
      <c r="AQ1214" s="168" t="s">
        <v>132</v>
      </c>
      <c r="AR1214" s="168" t="s">
        <v>128</v>
      </c>
      <c r="AS1214" s="168" t="s">
        <v>133</v>
      </c>
    </row>
    <row r="1215" spans="41:45" x14ac:dyDescent="0.3">
      <c r="AO1215" s="98">
        <v>1627</v>
      </c>
      <c r="AQ1215" s="168" t="s">
        <v>132</v>
      </c>
      <c r="AR1215" s="168" t="s">
        <v>128</v>
      </c>
      <c r="AS1215" s="168" t="s">
        <v>133</v>
      </c>
    </row>
    <row r="1216" spans="41:45" x14ac:dyDescent="0.3">
      <c r="AO1216" s="98">
        <v>1626</v>
      </c>
      <c r="AQ1216" s="168" t="s">
        <v>132</v>
      </c>
      <c r="AR1216" s="168" t="s">
        <v>128</v>
      </c>
      <c r="AS1216" s="168" t="s">
        <v>133</v>
      </c>
    </row>
    <row r="1217" spans="41:45" x14ac:dyDescent="0.3">
      <c r="AO1217" s="98">
        <v>1586</v>
      </c>
      <c r="AQ1217" s="168" t="s">
        <v>132</v>
      </c>
      <c r="AR1217" s="168" t="s">
        <v>128</v>
      </c>
      <c r="AS1217" s="168" t="s">
        <v>133</v>
      </c>
    </row>
    <row r="1218" spans="41:45" x14ac:dyDescent="0.3">
      <c r="AO1218" s="98">
        <v>1571</v>
      </c>
      <c r="AQ1218" s="168" t="s">
        <v>132</v>
      </c>
      <c r="AR1218" s="168" t="s">
        <v>128</v>
      </c>
      <c r="AS1218" s="168" t="s">
        <v>133</v>
      </c>
    </row>
    <row r="1219" spans="41:45" x14ac:dyDescent="0.3">
      <c r="AO1219" s="98">
        <v>1557</v>
      </c>
      <c r="AQ1219" s="168" t="s">
        <v>132</v>
      </c>
      <c r="AR1219" s="168" t="s">
        <v>128</v>
      </c>
      <c r="AS1219" s="168" t="s">
        <v>133</v>
      </c>
    </row>
    <row r="1220" spans="41:45" x14ac:dyDescent="0.3">
      <c r="AO1220" s="98">
        <v>1528</v>
      </c>
      <c r="AQ1220" s="168" t="s">
        <v>132</v>
      </c>
      <c r="AR1220" s="168" t="s">
        <v>128</v>
      </c>
      <c r="AS1220" s="168" t="s">
        <v>133</v>
      </c>
    </row>
    <row r="1221" spans="41:45" x14ac:dyDescent="0.3">
      <c r="AO1221" s="98">
        <v>1496</v>
      </c>
      <c r="AQ1221" s="168" t="s">
        <v>132</v>
      </c>
      <c r="AR1221" s="168" t="s">
        <v>128</v>
      </c>
      <c r="AS1221" s="168" t="s">
        <v>133</v>
      </c>
    </row>
    <row r="1222" spans="41:45" x14ac:dyDescent="0.3">
      <c r="AO1222" s="98">
        <v>1490</v>
      </c>
      <c r="AQ1222" s="168" t="s">
        <v>132</v>
      </c>
      <c r="AR1222" s="168" t="s">
        <v>128</v>
      </c>
      <c r="AS1222" s="168" t="s">
        <v>133</v>
      </c>
    </row>
    <row r="1223" spans="41:45" x14ac:dyDescent="0.3">
      <c r="AO1223" s="98">
        <v>1443</v>
      </c>
      <c r="AQ1223" s="168" t="s">
        <v>132</v>
      </c>
      <c r="AR1223" s="168" t="s">
        <v>128</v>
      </c>
      <c r="AS1223" s="168" t="s">
        <v>133</v>
      </c>
    </row>
    <row r="1224" spans="41:45" x14ac:dyDescent="0.3">
      <c r="AO1224" s="98">
        <v>1426</v>
      </c>
      <c r="AQ1224" s="168" t="s">
        <v>132</v>
      </c>
      <c r="AR1224" s="168" t="s">
        <v>128</v>
      </c>
      <c r="AS1224" s="168" t="s">
        <v>133</v>
      </c>
    </row>
    <row r="1225" spans="41:45" x14ac:dyDescent="0.3">
      <c r="AO1225" s="98">
        <v>1420</v>
      </c>
      <c r="AQ1225" s="168" t="s">
        <v>132</v>
      </c>
      <c r="AR1225" s="168" t="s">
        <v>128</v>
      </c>
      <c r="AS1225" s="168" t="s">
        <v>133</v>
      </c>
    </row>
    <row r="1226" spans="41:45" x14ac:dyDescent="0.3">
      <c r="AO1226" s="98">
        <v>1414</v>
      </c>
      <c r="AQ1226" s="168" t="s">
        <v>132</v>
      </c>
      <c r="AR1226" s="168" t="s">
        <v>128</v>
      </c>
      <c r="AS1226" s="168" t="s">
        <v>133</v>
      </c>
    </row>
    <row r="1227" spans="41:45" x14ac:dyDescent="0.3">
      <c r="AO1227" s="98">
        <v>1396</v>
      </c>
      <c r="AQ1227" s="168" t="s">
        <v>132</v>
      </c>
      <c r="AR1227" s="168" t="s">
        <v>128</v>
      </c>
      <c r="AS1227" s="168" t="s">
        <v>133</v>
      </c>
    </row>
    <row r="1228" spans="41:45" x14ac:dyDescent="0.3">
      <c r="AO1228" s="98">
        <v>1359</v>
      </c>
      <c r="AQ1228" s="168" t="s">
        <v>132</v>
      </c>
      <c r="AR1228" s="168" t="s">
        <v>128</v>
      </c>
      <c r="AS1228" s="168" t="s">
        <v>133</v>
      </c>
    </row>
    <row r="1229" spans="41:45" x14ac:dyDescent="0.3">
      <c r="AO1229" s="98">
        <v>1351</v>
      </c>
      <c r="AQ1229" s="168" t="s">
        <v>132</v>
      </c>
      <c r="AR1229" s="168" t="s">
        <v>128</v>
      </c>
      <c r="AS1229" s="168" t="s">
        <v>133</v>
      </c>
    </row>
    <row r="1230" spans="41:45" x14ac:dyDescent="0.3">
      <c r="AO1230" s="98">
        <v>1326</v>
      </c>
      <c r="AQ1230" s="168" t="s">
        <v>132</v>
      </c>
      <c r="AR1230" s="168" t="s">
        <v>128</v>
      </c>
      <c r="AS1230" s="168" t="s">
        <v>133</v>
      </c>
    </row>
    <row r="1231" spans="41:45" x14ac:dyDescent="0.3">
      <c r="AO1231" s="98">
        <v>1310</v>
      </c>
      <c r="AQ1231" s="168" t="s">
        <v>132</v>
      </c>
      <c r="AR1231" s="168" t="s">
        <v>128</v>
      </c>
      <c r="AS1231" s="168" t="s">
        <v>133</v>
      </c>
    </row>
    <row r="1232" spans="41:45" x14ac:dyDescent="0.3">
      <c r="AO1232" s="98">
        <v>1308</v>
      </c>
      <c r="AQ1232" s="168" t="s">
        <v>132</v>
      </c>
      <c r="AR1232" s="168" t="s">
        <v>128</v>
      </c>
      <c r="AS1232" s="168" t="s">
        <v>133</v>
      </c>
    </row>
    <row r="1233" spans="41:45" x14ac:dyDescent="0.3">
      <c r="AO1233" s="98">
        <v>1298</v>
      </c>
      <c r="AQ1233" s="168" t="s">
        <v>132</v>
      </c>
      <c r="AR1233" s="168" t="s">
        <v>128</v>
      </c>
      <c r="AS1233" s="168" t="s">
        <v>133</v>
      </c>
    </row>
    <row r="1234" spans="41:45" x14ac:dyDescent="0.3">
      <c r="AO1234" s="98">
        <v>1254</v>
      </c>
      <c r="AQ1234" s="168" t="s">
        <v>132</v>
      </c>
      <c r="AR1234" s="168" t="s">
        <v>128</v>
      </c>
      <c r="AS1234" s="168" t="s">
        <v>133</v>
      </c>
    </row>
    <row r="1235" spans="41:45" x14ac:dyDescent="0.3">
      <c r="AO1235" s="98">
        <v>1235</v>
      </c>
      <c r="AQ1235" s="168" t="s">
        <v>132</v>
      </c>
      <c r="AR1235" s="168" t="s">
        <v>128</v>
      </c>
      <c r="AS1235" s="168" t="s">
        <v>133</v>
      </c>
    </row>
    <row r="1236" spans="41:45" x14ac:dyDescent="0.3">
      <c r="AO1236" s="98">
        <v>1183</v>
      </c>
      <c r="AQ1236" s="168" t="s">
        <v>132</v>
      </c>
      <c r="AR1236" s="168" t="s">
        <v>128</v>
      </c>
      <c r="AS1236" s="168" t="s">
        <v>133</v>
      </c>
    </row>
    <row r="1237" spans="41:45" x14ac:dyDescent="0.3">
      <c r="AO1237" s="98">
        <v>1167</v>
      </c>
      <c r="AQ1237" s="168" t="s">
        <v>132</v>
      </c>
      <c r="AR1237" s="168" t="s">
        <v>128</v>
      </c>
      <c r="AS1237" s="168" t="s">
        <v>133</v>
      </c>
    </row>
    <row r="1238" spans="41:45" x14ac:dyDescent="0.3">
      <c r="AO1238" s="98">
        <v>1144</v>
      </c>
      <c r="AQ1238" s="168" t="s">
        <v>132</v>
      </c>
      <c r="AR1238" s="168" t="s">
        <v>128</v>
      </c>
      <c r="AS1238" s="168" t="s">
        <v>133</v>
      </c>
    </row>
    <row r="1239" spans="41:45" x14ac:dyDescent="0.3">
      <c r="AO1239" s="98">
        <v>1138</v>
      </c>
      <c r="AQ1239" s="168" t="s">
        <v>132</v>
      </c>
      <c r="AR1239" s="168" t="s">
        <v>128</v>
      </c>
      <c r="AS1239" s="168" t="s">
        <v>133</v>
      </c>
    </row>
    <row r="1240" spans="41:45" x14ac:dyDescent="0.3">
      <c r="AO1240" s="98">
        <v>1098</v>
      </c>
      <c r="AQ1240" s="168" t="s">
        <v>132</v>
      </c>
      <c r="AR1240" s="168" t="s">
        <v>128</v>
      </c>
      <c r="AS1240" s="168" t="s">
        <v>133</v>
      </c>
    </row>
    <row r="1241" spans="41:45" x14ac:dyDescent="0.3">
      <c r="AO1241" s="98">
        <v>1059</v>
      </c>
      <c r="AQ1241" s="168" t="s">
        <v>132</v>
      </c>
      <c r="AR1241" s="168" t="s">
        <v>128</v>
      </c>
      <c r="AS1241" s="168" t="s">
        <v>133</v>
      </c>
    </row>
    <row r="1242" spans="41:45" x14ac:dyDescent="0.3">
      <c r="AO1242" s="98">
        <v>1038</v>
      </c>
      <c r="AQ1242" s="168" t="s">
        <v>132</v>
      </c>
      <c r="AR1242" s="168" t="s">
        <v>128</v>
      </c>
      <c r="AS1242" s="168" t="s">
        <v>133</v>
      </c>
    </row>
    <row r="1243" spans="41:45" x14ac:dyDescent="0.3">
      <c r="AO1243" s="98">
        <v>1036</v>
      </c>
      <c r="AQ1243" s="168" t="s">
        <v>132</v>
      </c>
      <c r="AR1243" s="168" t="s">
        <v>128</v>
      </c>
      <c r="AS1243" s="168" t="s">
        <v>133</v>
      </c>
    </row>
    <row r="1244" spans="41:45" x14ac:dyDescent="0.3">
      <c r="AO1244" s="98">
        <v>1033</v>
      </c>
      <c r="AQ1244" s="168" t="s">
        <v>132</v>
      </c>
      <c r="AR1244" s="168" t="s">
        <v>128</v>
      </c>
      <c r="AS1244" s="168" t="s">
        <v>133</v>
      </c>
    </row>
    <row r="1245" spans="41:45" x14ac:dyDescent="0.3">
      <c r="AO1245" s="98">
        <v>999</v>
      </c>
      <c r="AQ1245" s="168" t="s">
        <v>132</v>
      </c>
      <c r="AR1245" s="168" t="s">
        <v>128</v>
      </c>
      <c r="AS1245" s="168" t="s">
        <v>133</v>
      </c>
    </row>
    <row r="1246" spans="41:45" x14ac:dyDescent="0.3">
      <c r="AO1246" s="98">
        <v>988</v>
      </c>
      <c r="AQ1246" s="168" t="s">
        <v>132</v>
      </c>
      <c r="AR1246" s="168" t="s">
        <v>128</v>
      </c>
      <c r="AS1246" s="168" t="s">
        <v>133</v>
      </c>
    </row>
    <row r="1247" spans="41:45" x14ac:dyDescent="0.3">
      <c r="AO1247" s="98">
        <v>943</v>
      </c>
      <c r="AQ1247" s="168" t="s">
        <v>132</v>
      </c>
      <c r="AR1247" s="168" t="s">
        <v>128</v>
      </c>
      <c r="AS1247" s="168" t="s">
        <v>133</v>
      </c>
    </row>
    <row r="1248" spans="41:45" x14ac:dyDescent="0.3">
      <c r="AO1248" s="98">
        <v>940</v>
      </c>
      <c r="AQ1248" s="168" t="s">
        <v>132</v>
      </c>
      <c r="AR1248" s="168" t="s">
        <v>128</v>
      </c>
      <c r="AS1248" s="168" t="s">
        <v>133</v>
      </c>
    </row>
    <row r="1249" spans="41:45" x14ac:dyDescent="0.3">
      <c r="AO1249" s="98">
        <v>935</v>
      </c>
      <c r="AQ1249" s="168" t="s">
        <v>132</v>
      </c>
      <c r="AR1249" s="168" t="s">
        <v>128</v>
      </c>
      <c r="AS1249" s="168" t="s">
        <v>133</v>
      </c>
    </row>
    <row r="1250" spans="41:45" x14ac:dyDescent="0.3">
      <c r="AO1250" s="98">
        <v>903</v>
      </c>
      <c r="AQ1250" s="168" t="s">
        <v>132</v>
      </c>
      <c r="AR1250" s="168" t="s">
        <v>128</v>
      </c>
      <c r="AS1250" s="168" t="s">
        <v>133</v>
      </c>
    </row>
    <row r="1251" spans="41:45" x14ac:dyDescent="0.3">
      <c r="AO1251" s="98">
        <v>878</v>
      </c>
      <c r="AQ1251" s="168" t="s">
        <v>132</v>
      </c>
      <c r="AR1251" s="168" t="s">
        <v>128</v>
      </c>
      <c r="AS1251" s="168" t="s">
        <v>133</v>
      </c>
    </row>
    <row r="1252" spans="41:45" x14ac:dyDescent="0.3">
      <c r="AO1252" s="98">
        <v>781</v>
      </c>
      <c r="AQ1252" s="168" t="s">
        <v>132</v>
      </c>
      <c r="AR1252" s="168" t="s">
        <v>128</v>
      </c>
      <c r="AS1252" s="168" t="s">
        <v>133</v>
      </c>
    </row>
    <row r="1253" spans="41:45" x14ac:dyDescent="0.3">
      <c r="AO1253" s="98">
        <v>758</v>
      </c>
      <c r="AQ1253" s="168" t="s">
        <v>132</v>
      </c>
      <c r="AR1253" s="168" t="s">
        <v>128</v>
      </c>
      <c r="AS1253" s="168" t="s">
        <v>133</v>
      </c>
    </row>
    <row r="1254" spans="41:45" x14ac:dyDescent="0.3">
      <c r="AO1254" s="98">
        <v>750</v>
      </c>
      <c r="AQ1254" s="168" t="s">
        <v>132</v>
      </c>
      <c r="AR1254" s="168" t="s">
        <v>128</v>
      </c>
      <c r="AS1254" s="168" t="s">
        <v>133</v>
      </c>
    </row>
    <row r="1255" spans="41:45" x14ac:dyDescent="0.3">
      <c r="AO1255" s="98">
        <v>728</v>
      </c>
      <c r="AQ1255" s="168" t="s">
        <v>132</v>
      </c>
      <c r="AR1255" s="168" t="s">
        <v>128</v>
      </c>
      <c r="AS1255" s="168" t="s">
        <v>133</v>
      </c>
    </row>
    <row r="1256" spans="41:45" x14ac:dyDescent="0.3">
      <c r="AO1256" s="98">
        <v>728</v>
      </c>
      <c r="AQ1256" s="168" t="s">
        <v>132</v>
      </c>
      <c r="AR1256" s="168" t="s">
        <v>128</v>
      </c>
      <c r="AS1256" s="168" t="s">
        <v>133</v>
      </c>
    </row>
    <row r="1257" spans="41:45" x14ac:dyDescent="0.3">
      <c r="AO1257" s="98">
        <v>686</v>
      </c>
      <c r="AQ1257" s="168" t="s">
        <v>132</v>
      </c>
      <c r="AR1257" s="168" t="s">
        <v>128</v>
      </c>
      <c r="AS1257" s="168" t="s">
        <v>133</v>
      </c>
    </row>
    <row r="1258" spans="41:45" x14ac:dyDescent="0.3">
      <c r="AO1258" s="99"/>
      <c r="AQ1258" s="168" t="s">
        <v>132</v>
      </c>
      <c r="AR1258" s="168" t="s">
        <v>128</v>
      </c>
      <c r="AS1258" s="168" t="s">
        <v>133</v>
      </c>
    </row>
    <row r="1259" spans="41:45" x14ac:dyDescent="0.3">
      <c r="AO1259" s="99"/>
      <c r="AQ1259" s="168" t="s">
        <v>132</v>
      </c>
      <c r="AR1259" s="168" t="s">
        <v>128</v>
      </c>
      <c r="AS1259" s="168" t="s">
        <v>133</v>
      </c>
    </row>
    <row r="1260" spans="41:45" x14ac:dyDescent="0.3">
      <c r="AO1260" s="99"/>
      <c r="AQ1260" s="168" t="s">
        <v>132</v>
      </c>
      <c r="AR1260" s="168" t="s">
        <v>128</v>
      </c>
      <c r="AS1260" s="168" t="s">
        <v>133</v>
      </c>
    </row>
    <row r="1261" spans="41:45" x14ac:dyDescent="0.3">
      <c r="AO1261" s="99"/>
      <c r="AQ1261" s="168" t="s">
        <v>132</v>
      </c>
      <c r="AR1261" s="168" t="s">
        <v>128</v>
      </c>
      <c r="AS1261" s="168" t="s">
        <v>133</v>
      </c>
    </row>
    <row r="1262" spans="41:45" x14ac:dyDescent="0.3">
      <c r="AO1262" s="99"/>
      <c r="AQ1262" s="168" t="s">
        <v>132</v>
      </c>
      <c r="AR1262" s="168" t="s">
        <v>128</v>
      </c>
      <c r="AS1262" s="168" t="s">
        <v>133</v>
      </c>
    </row>
    <row r="1263" spans="41:45" x14ac:dyDescent="0.3">
      <c r="AO1263" s="99"/>
      <c r="AQ1263" s="168" t="s">
        <v>132</v>
      </c>
      <c r="AR1263" s="168" t="s">
        <v>128</v>
      </c>
      <c r="AS1263" s="168" t="s">
        <v>133</v>
      </c>
    </row>
    <row r="1264" spans="41:45" x14ac:dyDescent="0.3">
      <c r="AO1264" s="99"/>
      <c r="AQ1264" s="168" t="s">
        <v>132</v>
      </c>
      <c r="AR1264" s="168" t="s">
        <v>128</v>
      </c>
      <c r="AS1264" s="168" t="s">
        <v>133</v>
      </c>
    </row>
    <row r="1265" spans="41:45" x14ac:dyDescent="0.3">
      <c r="AO1265" s="99"/>
      <c r="AQ1265" s="168" t="s">
        <v>132</v>
      </c>
      <c r="AR1265" s="168" t="s">
        <v>128</v>
      </c>
      <c r="AS1265" s="168" t="s">
        <v>133</v>
      </c>
    </row>
    <row r="1266" spans="41:45" x14ac:dyDescent="0.3">
      <c r="AO1266" s="99"/>
      <c r="AQ1266" s="168" t="s">
        <v>132</v>
      </c>
      <c r="AR1266" s="168" t="s">
        <v>128</v>
      </c>
      <c r="AS1266" s="168" t="s">
        <v>133</v>
      </c>
    </row>
    <row r="1267" spans="41:45" x14ac:dyDescent="0.3">
      <c r="AO1267" s="99"/>
      <c r="AQ1267" s="168" t="s">
        <v>132</v>
      </c>
      <c r="AR1267" s="168" t="s">
        <v>128</v>
      </c>
      <c r="AS1267" s="168" t="s">
        <v>133</v>
      </c>
    </row>
    <row r="1268" spans="41:45" x14ac:dyDescent="0.3">
      <c r="AO1268" s="99"/>
      <c r="AQ1268" s="168" t="s">
        <v>132</v>
      </c>
      <c r="AR1268" s="168" t="s">
        <v>128</v>
      </c>
      <c r="AS1268" s="168" t="s">
        <v>133</v>
      </c>
    </row>
    <row r="1269" spans="41:45" x14ac:dyDescent="0.3">
      <c r="AO1269" s="99"/>
      <c r="AQ1269" s="168" t="s">
        <v>132</v>
      </c>
      <c r="AR1269" s="168" t="s">
        <v>128</v>
      </c>
      <c r="AS1269" s="168" t="s">
        <v>133</v>
      </c>
    </row>
    <row r="1270" spans="41:45" x14ac:dyDescent="0.3">
      <c r="AO1270" s="99"/>
      <c r="AQ1270" s="168" t="s">
        <v>132</v>
      </c>
      <c r="AR1270" s="168" t="s">
        <v>128</v>
      </c>
      <c r="AS1270" s="168" t="s">
        <v>133</v>
      </c>
    </row>
    <row r="1271" spans="41:45" x14ac:dyDescent="0.3">
      <c r="AO1271" s="99"/>
      <c r="AQ1271" s="168" t="s">
        <v>132</v>
      </c>
      <c r="AR1271" s="168" t="s">
        <v>128</v>
      </c>
      <c r="AS1271" s="168" t="s">
        <v>133</v>
      </c>
    </row>
    <row r="1272" spans="41:45" x14ac:dyDescent="0.3">
      <c r="AO1272" s="99"/>
      <c r="AQ1272" s="168" t="s">
        <v>132</v>
      </c>
      <c r="AR1272" s="168" t="s">
        <v>128</v>
      </c>
      <c r="AS1272" s="168" t="s">
        <v>133</v>
      </c>
    </row>
    <row r="1273" spans="41:45" x14ac:dyDescent="0.3">
      <c r="AO1273" s="99"/>
      <c r="AQ1273" s="168" t="s">
        <v>132</v>
      </c>
      <c r="AR1273" s="168" t="s">
        <v>128</v>
      </c>
      <c r="AS1273" s="168" t="s">
        <v>133</v>
      </c>
    </row>
    <row r="1274" spans="41:45" x14ac:dyDescent="0.3">
      <c r="AO1274" s="99"/>
      <c r="AQ1274" s="168" t="s">
        <v>132</v>
      </c>
      <c r="AR1274" s="168" t="s">
        <v>128</v>
      </c>
      <c r="AS1274" s="168" t="s">
        <v>133</v>
      </c>
    </row>
    <row r="1275" spans="41:45" x14ac:dyDescent="0.3">
      <c r="AO1275" s="99"/>
      <c r="AQ1275" s="168" t="s">
        <v>132</v>
      </c>
      <c r="AR1275" s="168" t="s">
        <v>128</v>
      </c>
      <c r="AS1275" s="168" t="s">
        <v>133</v>
      </c>
    </row>
    <row r="1276" spans="41:45" x14ac:dyDescent="0.3">
      <c r="AO1276" s="99"/>
      <c r="AQ1276" s="168" t="s">
        <v>132</v>
      </c>
      <c r="AR1276" s="168" t="s">
        <v>128</v>
      </c>
      <c r="AS1276" s="168" t="s">
        <v>133</v>
      </c>
    </row>
    <row r="1277" spans="41:45" x14ac:dyDescent="0.3">
      <c r="AO1277" s="99"/>
      <c r="AQ1277" s="168" t="s">
        <v>132</v>
      </c>
      <c r="AR1277" s="168" t="s">
        <v>128</v>
      </c>
      <c r="AS1277" s="168" t="s">
        <v>133</v>
      </c>
    </row>
    <row r="1278" spans="41:45" x14ac:dyDescent="0.3">
      <c r="AO1278" s="99"/>
      <c r="AQ1278" s="168" t="s">
        <v>132</v>
      </c>
      <c r="AR1278" s="168" t="s">
        <v>128</v>
      </c>
      <c r="AS1278" s="168" t="s">
        <v>133</v>
      </c>
    </row>
    <row r="1279" spans="41:45" x14ac:dyDescent="0.3">
      <c r="AO1279" s="99"/>
      <c r="AQ1279" s="168" t="s">
        <v>132</v>
      </c>
      <c r="AR1279" s="168" t="s">
        <v>128</v>
      </c>
      <c r="AS1279" s="168" t="s">
        <v>133</v>
      </c>
    </row>
    <row r="1280" spans="41:45" x14ac:dyDescent="0.3">
      <c r="AO1280" s="99"/>
      <c r="AQ1280" s="168" t="s">
        <v>132</v>
      </c>
      <c r="AR1280" s="168" t="s">
        <v>128</v>
      </c>
      <c r="AS1280" s="168" t="s">
        <v>133</v>
      </c>
    </row>
    <row r="1281" spans="41:45" x14ac:dyDescent="0.3">
      <c r="AO1281" s="99"/>
      <c r="AQ1281" s="168" t="s">
        <v>132</v>
      </c>
      <c r="AR1281" s="168" t="s">
        <v>128</v>
      </c>
      <c r="AS1281" s="168" t="s">
        <v>133</v>
      </c>
    </row>
    <row r="1282" spans="41:45" x14ac:dyDescent="0.3">
      <c r="AO1282" s="99"/>
      <c r="AQ1282" s="168" t="s">
        <v>132</v>
      </c>
      <c r="AR1282" s="168" t="s">
        <v>128</v>
      </c>
      <c r="AS1282" s="168" t="s">
        <v>133</v>
      </c>
    </row>
    <row r="1283" spans="41:45" x14ac:dyDescent="0.3">
      <c r="AO1283" s="99"/>
      <c r="AQ1283" s="168" t="s">
        <v>132</v>
      </c>
      <c r="AR1283" s="168" t="s">
        <v>128</v>
      </c>
      <c r="AS1283" s="168" t="s">
        <v>133</v>
      </c>
    </row>
    <row r="1284" spans="41:45" x14ac:dyDescent="0.3">
      <c r="AO1284" s="99"/>
      <c r="AQ1284" s="168" t="s">
        <v>132</v>
      </c>
      <c r="AR1284" s="168" t="s">
        <v>128</v>
      </c>
      <c r="AS1284" s="168" t="s">
        <v>133</v>
      </c>
    </row>
    <row r="1285" spans="41:45" x14ac:dyDescent="0.3">
      <c r="AO1285" s="99"/>
      <c r="AQ1285" s="168" t="s">
        <v>132</v>
      </c>
      <c r="AR1285" s="168" t="s">
        <v>128</v>
      </c>
      <c r="AS1285" s="168" t="s">
        <v>133</v>
      </c>
    </row>
    <row r="1286" spans="41:45" x14ac:dyDescent="0.3">
      <c r="AO1286" s="99"/>
      <c r="AQ1286" s="168" t="s">
        <v>132</v>
      </c>
      <c r="AR1286" s="168" t="s">
        <v>128</v>
      </c>
      <c r="AS1286" s="168" t="s">
        <v>133</v>
      </c>
    </row>
    <row r="1287" spans="41:45" x14ac:dyDescent="0.3">
      <c r="AO1287" s="99"/>
      <c r="AQ1287" s="168" t="s">
        <v>132</v>
      </c>
      <c r="AR1287" s="168" t="s">
        <v>128</v>
      </c>
      <c r="AS1287" s="168" t="s">
        <v>133</v>
      </c>
    </row>
    <row r="1288" spans="41:45" x14ac:dyDescent="0.3">
      <c r="AO1288" s="99"/>
      <c r="AQ1288" s="168" t="s">
        <v>132</v>
      </c>
      <c r="AR1288" s="168" t="s">
        <v>128</v>
      </c>
      <c r="AS1288" s="168" t="s">
        <v>133</v>
      </c>
    </row>
    <row r="1289" spans="41:45" x14ac:dyDescent="0.3">
      <c r="AO1289" s="99"/>
      <c r="AQ1289" s="168" t="s">
        <v>132</v>
      </c>
      <c r="AR1289" s="168" t="s">
        <v>128</v>
      </c>
      <c r="AS1289" s="168" t="s">
        <v>133</v>
      </c>
    </row>
    <row r="1290" spans="41:45" x14ac:dyDescent="0.3">
      <c r="AO1290" s="99"/>
      <c r="AQ1290" s="168" t="s">
        <v>132</v>
      </c>
      <c r="AR1290" s="168" t="s">
        <v>128</v>
      </c>
      <c r="AS1290" s="168" t="s">
        <v>133</v>
      </c>
    </row>
    <row r="1291" spans="41:45" x14ac:dyDescent="0.3">
      <c r="AO1291" s="99"/>
      <c r="AQ1291" s="168" t="s">
        <v>132</v>
      </c>
      <c r="AR1291" s="168" t="s">
        <v>128</v>
      </c>
      <c r="AS1291" s="168" t="s">
        <v>133</v>
      </c>
    </row>
    <row r="1292" spans="41:45" x14ac:dyDescent="0.3">
      <c r="AO1292" s="99"/>
      <c r="AQ1292" s="168" t="s">
        <v>132</v>
      </c>
      <c r="AR1292" s="168" t="s">
        <v>128</v>
      </c>
      <c r="AS1292" s="168" t="s">
        <v>133</v>
      </c>
    </row>
    <row r="1293" spans="41:45" x14ac:dyDescent="0.3">
      <c r="AO1293" s="99"/>
      <c r="AQ1293" s="168" t="s">
        <v>132</v>
      </c>
      <c r="AR1293" s="168" t="s">
        <v>128</v>
      </c>
      <c r="AS1293" s="168" t="s">
        <v>133</v>
      </c>
    </row>
    <row r="1294" spans="41:45" x14ac:dyDescent="0.3">
      <c r="AO1294" s="99"/>
      <c r="AQ1294" s="168" t="s">
        <v>132</v>
      </c>
      <c r="AR1294" s="168" t="s">
        <v>128</v>
      </c>
      <c r="AS1294" s="168" t="s">
        <v>133</v>
      </c>
    </row>
    <row r="1295" spans="41:45" x14ac:dyDescent="0.3">
      <c r="AO1295" s="99"/>
      <c r="AQ1295" s="168" t="s">
        <v>132</v>
      </c>
      <c r="AR1295" s="168" t="s">
        <v>128</v>
      </c>
      <c r="AS1295" s="168" t="s">
        <v>133</v>
      </c>
    </row>
    <row r="1296" spans="41:45" x14ac:dyDescent="0.3">
      <c r="AO1296" s="99"/>
      <c r="AQ1296" s="168" t="s">
        <v>132</v>
      </c>
      <c r="AR1296" s="168" t="s">
        <v>128</v>
      </c>
      <c r="AS1296" s="168" t="s">
        <v>133</v>
      </c>
    </row>
    <row r="1297" spans="41:45" x14ac:dyDescent="0.3">
      <c r="AO1297" s="99"/>
      <c r="AQ1297" s="168" t="s">
        <v>132</v>
      </c>
      <c r="AR1297" s="168" t="s">
        <v>128</v>
      </c>
      <c r="AS1297" s="168" t="s">
        <v>133</v>
      </c>
    </row>
    <row r="1298" spans="41:45" x14ac:dyDescent="0.3">
      <c r="AO1298" s="99"/>
      <c r="AQ1298" s="168" t="s">
        <v>132</v>
      </c>
      <c r="AR1298" s="168" t="s">
        <v>128</v>
      </c>
      <c r="AS1298" s="168" t="s">
        <v>133</v>
      </c>
    </row>
    <row r="1299" spans="41:45" x14ac:dyDescent="0.3">
      <c r="AO1299" s="99"/>
      <c r="AQ1299" s="168" t="s">
        <v>132</v>
      </c>
      <c r="AR1299" s="168" t="s">
        <v>128</v>
      </c>
      <c r="AS1299" s="168" t="s">
        <v>133</v>
      </c>
    </row>
    <row r="1300" spans="41:45" x14ac:dyDescent="0.3">
      <c r="AO1300" s="99"/>
      <c r="AQ1300" s="168" t="s">
        <v>132</v>
      </c>
      <c r="AR1300" s="168" t="s">
        <v>128</v>
      </c>
      <c r="AS1300" s="168" t="s">
        <v>133</v>
      </c>
    </row>
    <row r="1301" spans="41:45" x14ac:dyDescent="0.3">
      <c r="AO1301" s="99"/>
      <c r="AQ1301" s="168" t="s">
        <v>132</v>
      </c>
      <c r="AR1301" s="168" t="s">
        <v>128</v>
      </c>
      <c r="AS1301" s="168" t="s">
        <v>133</v>
      </c>
    </row>
    <row r="1302" spans="41:45" x14ac:dyDescent="0.3">
      <c r="AO1302" s="99"/>
      <c r="AQ1302" s="168" t="s">
        <v>132</v>
      </c>
      <c r="AR1302" s="168" t="s">
        <v>128</v>
      </c>
      <c r="AS1302" s="168" t="s">
        <v>133</v>
      </c>
    </row>
    <row r="1303" spans="41:45" x14ac:dyDescent="0.3">
      <c r="AO1303" s="99"/>
      <c r="AQ1303" s="168" t="s">
        <v>132</v>
      </c>
      <c r="AR1303" s="168" t="s">
        <v>128</v>
      </c>
      <c r="AS1303" s="168" t="s">
        <v>133</v>
      </c>
    </row>
    <row r="1304" spans="41:45" x14ac:dyDescent="0.3">
      <c r="AO1304" s="99"/>
      <c r="AQ1304" s="168" t="s">
        <v>132</v>
      </c>
      <c r="AR1304" s="168" t="s">
        <v>128</v>
      </c>
      <c r="AS1304" s="168" t="s">
        <v>133</v>
      </c>
    </row>
    <row r="1305" spans="41:45" x14ac:dyDescent="0.3">
      <c r="AO1305" s="99"/>
      <c r="AQ1305" s="168" t="s">
        <v>132</v>
      </c>
      <c r="AR1305" s="168" t="s">
        <v>128</v>
      </c>
      <c r="AS1305" s="168" t="s">
        <v>133</v>
      </c>
    </row>
    <row r="1306" spans="41:45" x14ac:dyDescent="0.3">
      <c r="AO1306" s="99"/>
      <c r="AQ1306" s="168" t="s">
        <v>132</v>
      </c>
      <c r="AR1306" s="168" t="s">
        <v>128</v>
      </c>
      <c r="AS1306" s="168" t="s">
        <v>133</v>
      </c>
    </row>
    <row r="1307" spans="41:45" x14ac:dyDescent="0.3">
      <c r="AO1307" s="99"/>
      <c r="AQ1307" s="168" t="s">
        <v>132</v>
      </c>
      <c r="AR1307" s="168" t="s">
        <v>128</v>
      </c>
      <c r="AS1307" s="168" t="s">
        <v>133</v>
      </c>
    </row>
    <row r="1308" spans="41:45" x14ac:dyDescent="0.3">
      <c r="AO1308" s="99"/>
      <c r="AQ1308" s="168" t="s">
        <v>132</v>
      </c>
      <c r="AR1308" s="168" t="s">
        <v>128</v>
      </c>
      <c r="AS1308" s="168" t="s">
        <v>133</v>
      </c>
    </row>
    <row r="1309" spans="41:45" x14ac:dyDescent="0.3">
      <c r="AO1309" s="99"/>
      <c r="AQ1309" s="168" t="s">
        <v>132</v>
      </c>
      <c r="AR1309" s="168" t="s">
        <v>128</v>
      </c>
      <c r="AS1309" s="168" t="s">
        <v>133</v>
      </c>
    </row>
    <row r="1310" spans="41:45" x14ac:dyDescent="0.3">
      <c r="AO1310" s="99"/>
      <c r="AQ1310" s="168" t="s">
        <v>132</v>
      </c>
      <c r="AR1310" s="168" t="s">
        <v>128</v>
      </c>
      <c r="AS1310" s="168" t="s">
        <v>133</v>
      </c>
    </row>
    <row r="1311" spans="41:45" x14ac:dyDescent="0.3">
      <c r="AO1311" s="99"/>
      <c r="AQ1311" s="168" t="s">
        <v>132</v>
      </c>
      <c r="AR1311" s="168" t="s">
        <v>128</v>
      </c>
      <c r="AS1311" s="168" t="s">
        <v>133</v>
      </c>
    </row>
    <row r="1312" spans="41:45" x14ac:dyDescent="0.3">
      <c r="AO1312" s="99"/>
      <c r="AQ1312" s="168" t="s">
        <v>132</v>
      </c>
      <c r="AR1312" s="168" t="s">
        <v>128</v>
      </c>
      <c r="AS1312" s="168" t="s">
        <v>133</v>
      </c>
    </row>
    <row r="1313" spans="41:45" x14ac:dyDescent="0.3">
      <c r="AO1313" s="99"/>
      <c r="AQ1313" s="168" t="s">
        <v>132</v>
      </c>
      <c r="AR1313" s="168" t="s">
        <v>128</v>
      </c>
      <c r="AS1313" s="168" t="s">
        <v>133</v>
      </c>
    </row>
    <row r="1314" spans="41:45" x14ac:dyDescent="0.3">
      <c r="AO1314" s="99"/>
      <c r="AQ1314" s="168" t="s">
        <v>132</v>
      </c>
      <c r="AR1314" s="168" t="s">
        <v>128</v>
      </c>
      <c r="AS1314" s="168" t="s">
        <v>133</v>
      </c>
    </row>
    <row r="1315" spans="41:45" x14ac:dyDescent="0.3">
      <c r="AO1315" s="99"/>
      <c r="AQ1315" s="168" t="s">
        <v>132</v>
      </c>
      <c r="AR1315" s="168" t="s">
        <v>128</v>
      </c>
      <c r="AS1315" s="168" t="s">
        <v>133</v>
      </c>
    </row>
    <row r="1316" spans="41:45" x14ac:dyDescent="0.3">
      <c r="AO1316" s="99"/>
      <c r="AQ1316" s="168" t="s">
        <v>132</v>
      </c>
      <c r="AR1316" s="168" t="s">
        <v>128</v>
      </c>
      <c r="AS1316" s="168" t="s">
        <v>133</v>
      </c>
    </row>
    <row r="1317" spans="41:45" x14ac:dyDescent="0.3">
      <c r="AO1317" s="99"/>
      <c r="AQ1317" s="168" t="s">
        <v>132</v>
      </c>
      <c r="AR1317" s="168" t="s">
        <v>128</v>
      </c>
      <c r="AS1317" s="168" t="s">
        <v>133</v>
      </c>
    </row>
    <row r="1318" spans="41:45" x14ac:dyDescent="0.3">
      <c r="AO1318" s="99"/>
      <c r="AQ1318" s="168" t="s">
        <v>132</v>
      </c>
      <c r="AR1318" s="168" t="s">
        <v>128</v>
      </c>
      <c r="AS1318" s="168" t="s">
        <v>133</v>
      </c>
    </row>
    <row r="1319" spans="41:45" x14ac:dyDescent="0.3">
      <c r="AO1319" s="99"/>
      <c r="AQ1319" s="168" t="s">
        <v>132</v>
      </c>
      <c r="AR1319" s="168" t="s">
        <v>128</v>
      </c>
      <c r="AS1319" s="168" t="s">
        <v>133</v>
      </c>
    </row>
    <row r="1320" spans="41:45" x14ac:dyDescent="0.3">
      <c r="AO1320" s="99"/>
      <c r="AQ1320" s="168" t="s">
        <v>132</v>
      </c>
      <c r="AR1320" s="168" t="s">
        <v>128</v>
      </c>
      <c r="AS1320" s="168" t="s">
        <v>133</v>
      </c>
    </row>
    <row r="1321" spans="41:45" x14ac:dyDescent="0.3">
      <c r="AO1321" s="99"/>
      <c r="AQ1321" s="168" t="s">
        <v>132</v>
      </c>
      <c r="AR1321" s="168" t="s">
        <v>128</v>
      </c>
      <c r="AS1321" s="168" t="s">
        <v>133</v>
      </c>
    </row>
    <row r="1322" spans="41:45" x14ac:dyDescent="0.3">
      <c r="AO1322" s="99"/>
      <c r="AQ1322" s="168" t="s">
        <v>132</v>
      </c>
      <c r="AR1322" s="168" t="s">
        <v>128</v>
      </c>
      <c r="AS1322" s="168" t="s">
        <v>133</v>
      </c>
    </row>
    <row r="1323" spans="41:45" x14ac:dyDescent="0.3">
      <c r="AO1323" s="99"/>
      <c r="AQ1323" s="168" t="s">
        <v>132</v>
      </c>
      <c r="AR1323" s="168" t="s">
        <v>128</v>
      </c>
      <c r="AS1323" s="168" t="s">
        <v>133</v>
      </c>
    </row>
    <row r="1324" spans="41:45" x14ac:dyDescent="0.3">
      <c r="AO1324" s="99"/>
      <c r="AQ1324" s="168" t="s">
        <v>132</v>
      </c>
      <c r="AR1324" s="168" t="s">
        <v>128</v>
      </c>
      <c r="AS1324" s="168" t="s">
        <v>133</v>
      </c>
    </row>
    <row r="1325" spans="41:45" x14ac:dyDescent="0.3">
      <c r="AO1325" s="99"/>
      <c r="AQ1325" s="168" t="s">
        <v>132</v>
      </c>
      <c r="AR1325" s="168" t="s">
        <v>128</v>
      </c>
      <c r="AS1325" s="168" t="s">
        <v>133</v>
      </c>
    </row>
    <row r="1326" spans="41:45" x14ac:dyDescent="0.3">
      <c r="AO1326" s="99"/>
      <c r="AQ1326" s="168" t="s">
        <v>132</v>
      </c>
      <c r="AR1326" s="168" t="s">
        <v>128</v>
      </c>
      <c r="AS1326" s="168" t="s">
        <v>133</v>
      </c>
    </row>
    <row r="1327" spans="41:45" x14ac:dyDescent="0.3">
      <c r="AO1327" s="99"/>
      <c r="AQ1327" s="168" t="s">
        <v>132</v>
      </c>
      <c r="AR1327" s="168" t="s">
        <v>128</v>
      </c>
      <c r="AS1327" s="168" t="s">
        <v>133</v>
      </c>
    </row>
    <row r="1328" spans="41:45" x14ac:dyDescent="0.3">
      <c r="AO1328" s="99"/>
      <c r="AQ1328" s="168" t="s">
        <v>132</v>
      </c>
      <c r="AR1328" s="168" t="s">
        <v>128</v>
      </c>
      <c r="AS1328" s="168" t="s">
        <v>133</v>
      </c>
    </row>
    <row r="1329" spans="41:45" x14ac:dyDescent="0.3">
      <c r="AO1329" s="99"/>
      <c r="AQ1329" s="168" t="s">
        <v>132</v>
      </c>
      <c r="AR1329" s="168" t="s">
        <v>128</v>
      </c>
      <c r="AS1329" s="168" t="s">
        <v>133</v>
      </c>
    </row>
    <row r="1330" spans="41:45" x14ac:dyDescent="0.3">
      <c r="AO1330" s="99"/>
      <c r="AQ1330" s="168" t="s">
        <v>132</v>
      </c>
      <c r="AR1330" s="168" t="s">
        <v>128</v>
      </c>
      <c r="AS1330" s="168" t="s">
        <v>133</v>
      </c>
    </row>
    <row r="1331" spans="41:45" x14ac:dyDescent="0.3">
      <c r="AO1331" s="99"/>
      <c r="AQ1331" s="168" t="s">
        <v>132</v>
      </c>
      <c r="AR1331" s="168" t="s">
        <v>128</v>
      </c>
      <c r="AS1331" s="168" t="s">
        <v>133</v>
      </c>
    </row>
    <row r="1332" spans="41:45" x14ac:dyDescent="0.3">
      <c r="AO1332" s="99"/>
      <c r="AQ1332" s="168" t="s">
        <v>132</v>
      </c>
      <c r="AR1332" s="168" t="s">
        <v>128</v>
      </c>
      <c r="AS1332" s="168" t="s">
        <v>133</v>
      </c>
    </row>
    <row r="1333" spans="41:45" x14ac:dyDescent="0.3">
      <c r="AO1333" s="99"/>
      <c r="AQ1333" s="168" t="s">
        <v>132</v>
      </c>
      <c r="AR1333" s="168" t="s">
        <v>128</v>
      </c>
      <c r="AS1333" s="168" t="s">
        <v>133</v>
      </c>
    </row>
    <row r="1334" spans="41:45" x14ac:dyDescent="0.3">
      <c r="AO1334" s="99"/>
      <c r="AQ1334" s="168" t="s">
        <v>132</v>
      </c>
      <c r="AR1334" s="168" t="s">
        <v>128</v>
      </c>
      <c r="AS1334" s="168" t="s">
        <v>133</v>
      </c>
    </row>
    <row r="1335" spans="41:45" x14ac:dyDescent="0.3">
      <c r="AO1335" s="99"/>
      <c r="AQ1335" s="168" t="s">
        <v>132</v>
      </c>
      <c r="AR1335" s="168" t="s">
        <v>128</v>
      </c>
      <c r="AS1335" s="168" t="s">
        <v>133</v>
      </c>
    </row>
    <row r="1336" spans="41:45" x14ac:dyDescent="0.3">
      <c r="AO1336" s="99"/>
      <c r="AQ1336" s="168" t="s">
        <v>132</v>
      </c>
      <c r="AR1336" s="168" t="s">
        <v>128</v>
      </c>
      <c r="AS1336" s="168" t="s">
        <v>133</v>
      </c>
    </row>
    <row r="1337" spans="41:45" x14ac:dyDescent="0.3">
      <c r="AO1337" s="99"/>
      <c r="AQ1337" s="168" t="s">
        <v>132</v>
      </c>
      <c r="AR1337" s="168" t="s">
        <v>128</v>
      </c>
      <c r="AS1337" s="168" t="s">
        <v>133</v>
      </c>
    </row>
    <row r="1338" spans="41:45" x14ac:dyDescent="0.3">
      <c r="AO1338"/>
      <c r="AQ1338" s="168" t="s">
        <v>132</v>
      </c>
      <c r="AR1338" s="168" t="s">
        <v>128</v>
      </c>
      <c r="AS1338" s="168" t="s">
        <v>133</v>
      </c>
    </row>
    <row r="1339" spans="41:45" x14ac:dyDescent="0.3">
      <c r="AO1339"/>
      <c r="AQ1339" s="168" t="s">
        <v>132</v>
      </c>
      <c r="AR1339" s="168" t="s">
        <v>128</v>
      </c>
      <c r="AS1339" s="168" t="s">
        <v>133</v>
      </c>
    </row>
    <row r="1340" spans="41:45" x14ac:dyDescent="0.3">
      <c r="AO1340"/>
      <c r="AQ1340" s="168" t="s">
        <v>132</v>
      </c>
      <c r="AR1340" s="168" t="s">
        <v>128</v>
      </c>
      <c r="AS1340" s="168" t="s">
        <v>133</v>
      </c>
    </row>
    <row r="1341" spans="41:45" x14ac:dyDescent="0.3">
      <c r="AO1341"/>
      <c r="AQ1341" s="168" t="s">
        <v>132</v>
      </c>
      <c r="AR1341" s="168" t="s">
        <v>128</v>
      </c>
      <c r="AS1341" s="168" t="s">
        <v>133</v>
      </c>
    </row>
    <row r="1342" spans="41:45" x14ac:dyDescent="0.3">
      <c r="AO1342"/>
      <c r="AQ1342" s="168" t="s">
        <v>132</v>
      </c>
      <c r="AR1342" s="168" t="s">
        <v>128</v>
      </c>
      <c r="AS1342" s="168" t="s">
        <v>133</v>
      </c>
    </row>
    <row r="1343" spans="41:45" x14ac:dyDescent="0.3">
      <c r="AO1343"/>
      <c r="AQ1343" s="168" t="s">
        <v>132</v>
      </c>
      <c r="AR1343" s="168" t="s">
        <v>128</v>
      </c>
      <c r="AS1343" s="168" t="s">
        <v>133</v>
      </c>
    </row>
    <row r="1344" spans="41:45" x14ac:dyDescent="0.3">
      <c r="AO1344"/>
      <c r="AQ1344" s="168" t="s">
        <v>132</v>
      </c>
      <c r="AR1344" s="168" t="s">
        <v>128</v>
      </c>
      <c r="AS1344" s="168" t="s">
        <v>133</v>
      </c>
    </row>
    <row r="1345" spans="41:45" x14ac:dyDescent="0.3">
      <c r="AO1345"/>
      <c r="AQ1345" s="168" t="s">
        <v>132</v>
      </c>
      <c r="AR1345" s="168" t="s">
        <v>128</v>
      </c>
      <c r="AS1345" s="168" t="s">
        <v>133</v>
      </c>
    </row>
    <row r="1346" spans="41:45" x14ac:dyDescent="0.3">
      <c r="AO1346"/>
      <c r="AQ1346" s="168" t="s">
        <v>132</v>
      </c>
      <c r="AR1346" s="168" t="s">
        <v>128</v>
      </c>
      <c r="AS1346" s="168" t="s">
        <v>133</v>
      </c>
    </row>
    <row r="1347" spans="41:45" x14ac:dyDescent="0.3">
      <c r="AO1347"/>
      <c r="AQ1347" s="168" t="s">
        <v>132</v>
      </c>
      <c r="AR1347" s="168" t="s">
        <v>128</v>
      </c>
      <c r="AS1347" s="168" t="s">
        <v>133</v>
      </c>
    </row>
    <row r="1348" spans="41:45" x14ac:dyDescent="0.3">
      <c r="AO1348"/>
      <c r="AQ1348" s="168" t="s">
        <v>132</v>
      </c>
      <c r="AR1348" s="168" t="s">
        <v>128</v>
      </c>
      <c r="AS1348" s="168" t="s">
        <v>133</v>
      </c>
    </row>
    <row r="1349" spans="41:45" x14ac:dyDescent="0.3">
      <c r="AO1349"/>
      <c r="AQ1349" s="168" t="s">
        <v>132</v>
      </c>
      <c r="AR1349" s="168" t="s">
        <v>128</v>
      </c>
      <c r="AS1349" s="168" t="s">
        <v>133</v>
      </c>
    </row>
    <row r="1350" spans="41:45" x14ac:dyDescent="0.3">
      <c r="AO1350"/>
      <c r="AQ1350" s="168" t="s">
        <v>132</v>
      </c>
      <c r="AR1350" s="168" t="s">
        <v>128</v>
      </c>
      <c r="AS1350" s="168" t="s">
        <v>133</v>
      </c>
    </row>
    <row r="1351" spans="41:45" x14ac:dyDescent="0.3">
      <c r="AO1351"/>
      <c r="AQ1351" s="168" t="s">
        <v>132</v>
      </c>
      <c r="AR1351" s="168" t="s">
        <v>128</v>
      </c>
      <c r="AS1351" s="168" t="s">
        <v>133</v>
      </c>
    </row>
    <row r="1352" spans="41:45" x14ac:dyDescent="0.3">
      <c r="AO1352"/>
      <c r="AQ1352" s="168" t="s">
        <v>132</v>
      </c>
      <c r="AR1352" s="168" t="s">
        <v>128</v>
      </c>
      <c r="AS1352" s="168" t="s">
        <v>133</v>
      </c>
    </row>
    <row r="1353" spans="41:45" x14ac:dyDescent="0.3">
      <c r="AO1353"/>
      <c r="AQ1353" s="168" t="s">
        <v>132</v>
      </c>
      <c r="AR1353" s="168" t="s">
        <v>128</v>
      </c>
      <c r="AS1353" s="168" t="s">
        <v>133</v>
      </c>
    </row>
    <row r="1354" spans="41:45" x14ac:dyDescent="0.3">
      <c r="AO1354"/>
      <c r="AQ1354" s="168" t="s">
        <v>132</v>
      </c>
      <c r="AR1354" s="168" t="s">
        <v>128</v>
      </c>
      <c r="AS1354" s="168" t="s">
        <v>133</v>
      </c>
    </row>
    <row r="1355" spans="41:45" x14ac:dyDescent="0.3">
      <c r="AO1355"/>
      <c r="AQ1355" s="168" t="s">
        <v>132</v>
      </c>
      <c r="AR1355" s="168" t="s">
        <v>128</v>
      </c>
      <c r="AS1355" s="168" t="s">
        <v>133</v>
      </c>
    </row>
    <row r="1356" spans="41:45" x14ac:dyDescent="0.3">
      <c r="AO1356"/>
      <c r="AQ1356" s="168" t="s">
        <v>132</v>
      </c>
      <c r="AR1356" s="168" t="s">
        <v>128</v>
      </c>
      <c r="AS1356" s="168" t="s">
        <v>133</v>
      </c>
    </row>
    <row r="1357" spans="41:45" x14ac:dyDescent="0.3">
      <c r="AO1357"/>
      <c r="AQ1357" s="168" t="s">
        <v>132</v>
      </c>
      <c r="AR1357" s="168" t="s">
        <v>128</v>
      </c>
      <c r="AS1357" s="168" t="s">
        <v>133</v>
      </c>
    </row>
    <row r="1358" spans="41:45" x14ac:dyDescent="0.3">
      <c r="AO1358"/>
      <c r="AQ1358" s="168" t="s">
        <v>132</v>
      </c>
      <c r="AR1358" s="168" t="s">
        <v>128</v>
      </c>
      <c r="AS1358" s="168" t="s">
        <v>133</v>
      </c>
    </row>
    <row r="1359" spans="41:45" x14ac:dyDescent="0.3">
      <c r="AO1359"/>
      <c r="AQ1359" s="168" t="s">
        <v>132</v>
      </c>
      <c r="AR1359" s="168" t="s">
        <v>128</v>
      </c>
      <c r="AS1359" s="168" t="s">
        <v>133</v>
      </c>
    </row>
    <row r="1360" spans="41:45" x14ac:dyDescent="0.3">
      <c r="AO1360"/>
      <c r="AQ1360" s="168" t="s">
        <v>132</v>
      </c>
      <c r="AR1360" s="168" t="s">
        <v>128</v>
      </c>
      <c r="AS1360" s="168" t="s">
        <v>133</v>
      </c>
    </row>
    <row r="1361" spans="41:45" x14ac:dyDescent="0.3">
      <c r="AO1361"/>
      <c r="AQ1361" s="168" t="s">
        <v>132</v>
      </c>
      <c r="AR1361" s="168" t="s">
        <v>128</v>
      </c>
      <c r="AS1361" s="168" t="s">
        <v>133</v>
      </c>
    </row>
    <row r="1362" spans="41:45" x14ac:dyDescent="0.3">
      <c r="AO1362"/>
      <c r="AQ1362" s="168" t="s">
        <v>132</v>
      </c>
      <c r="AR1362" s="168" t="s">
        <v>128</v>
      </c>
      <c r="AS1362" s="168" t="s">
        <v>133</v>
      </c>
    </row>
    <row r="1363" spans="41:45" x14ac:dyDescent="0.3">
      <c r="AO1363"/>
      <c r="AQ1363" s="168" t="s">
        <v>132</v>
      </c>
      <c r="AR1363" s="168" t="s">
        <v>128</v>
      </c>
      <c r="AS1363" s="168" t="s">
        <v>133</v>
      </c>
    </row>
    <row r="1364" spans="41:45" x14ac:dyDescent="0.3">
      <c r="AO1364"/>
      <c r="AQ1364" s="168" t="s">
        <v>132</v>
      </c>
      <c r="AR1364" s="168" t="s">
        <v>128</v>
      </c>
      <c r="AS1364" s="168" t="s">
        <v>133</v>
      </c>
    </row>
    <row r="1365" spans="41:45" x14ac:dyDescent="0.3">
      <c r="AO1365"/>
      <c r="AQ1365" s="168" t="s">
        <v>132</v>
      </c>
      <c r="AR1365" s="168" t="s">
        <v>128</v>
      </c>
      <c r="AS1365" s="168" t="s">
        <v>133</v>
      </c>
    </row>
    <row r="1366" spans="41:45" x14ac:dyDescent="0.3">
      <c r="AO1366"/>
      <c r="AQ1366" s="168" t="s">
        <v>132</v>
      </c>
      <c r="AR1366" s="168" t="s">
        <v>128</v>
      </c>
      <c r="AS1366" s="168" t="s">
        <v>133</v>
      </c>
    </row>
    <row r="1367" spans="41:45" x14ac:dyDescent="0.3">
      <c r="AO1367"/>
      <c r="AQ1367" s="168" t="s">
        <v>132</v>
      </c>
      <c r="AR1367" s="168" t="s">
        <v>128</v>
      </c>
      <c r="AS1367" s="168" t="s">
        <v>133</v>
      </c>
    </row>
    <row r="1368" spans="41:45" x14ac:dyDescent="0.3">
      <c r="AO1368"/>
      <c r="AQ1368" s="168" t="s">
        <v>132</v>
      </c>
      <c r="AR1368" s="168" t="s">
        <v>128</v>
      </c>
      <c r="AS1368" s="168" t="s">
        <v>133</v>
      </c>
    </row>
    <row r="1369" spans="41:45" x14ac:dyDescent="0.3">
      <c r="AO1369"/>
      <c r="AQ1369" s="168" t="s">
        <v>132</v>
      </c>
      <c r="AR1369" s="168" t="s">
        <v>128</v>
      </c>
      <c r="AS1369" s="168" t="s">
        <v>133</v>
      </c>
    </row>
    <row r="1370" spans="41:45" x14ac:dyDescent="0.3">
      <c r="AO1370"/>
      <c r="AQ1370" s="168" t="s">
        <v>132</v>
      </c>
      <c r="AR1370" s="168" t="s">
        <v>128</v>
      </c>
      <c r="AS1370" s="168" t="s">
        <v>133</v>
      </c>
    </row>
    <row r="1371" spans="41:45" x14ac:dyDescent="0.3">
      <c r="AO1371"/>
      <c r="AQ1371" s="168" t="s">
        <v>132</v>
      </c>
      <c r="AR1371" s="168" t="s">
        <v>128</v>
      </c>
      <c r="AS1371" s="168" t="s">
        <v>133</v>
      </c>
    </row>
    <row r="1372" spans="41:45" x14ac:dyDescent="0.3">
      <c r="AO1372"/>
      <c r="AQ1372" s="168" t="s">
        <v>132</v>
      </c>
      <c r="AR1372" s="168" t="s">
        <v>128</v>
      </c>
      <c r="AS1372" s="168" t="s">
        <v>133</v>
      </c>
    </row>
    <row r="1373" spans="41:45" x14ac:dyDescent="0.3">
      <c r="AO1373"/>
      <c r="AQ1373" s="168" t="s">
        <v>132</v>
      </c>
      <c r="AR1373" s="168" t="s">
        <v>128</v>
      </c>
      <c r="AS1373" s="168" t="s">
        <v>133</v>
      </c>
    </row>
    <row r="1374" spans="41:45" x14ac:dyDescent="0.3">
      <c r="AO1374"/>
      <c r="AQ1374" s="168" t="s">
        <v>132</v>
      </c>
      <c r="AR1374" s="168" t="s">
        <v>128</v>
      </c>
      <c r="AS1374" s="168" t="s">
        <v>133</v>
      </c>
    </row>
    <row r="1375" spans="41:45" x14ac:dyDescent="0.3">
      <c r="AO1375"/>
      <c r="AQ1375" s="168" t="s">
        <v>132</v>
      </c>
      <c r="AR1375" s="168" t="s">
        <v>128</v>
      </c>
      <c r="AS1375" s="168" t="s">
        <v>133</v>
      </c>
    </row>
    <row r="1376" spans="41:45" x14ac:dyDescent="0.3">
      <c r="AO1376"/>
      <c r="AQ1376" s="168" t="s">
        <v>132</v>
      </c>
      <c r="AR1376" s="168" t="s">
        <v>128</v>
      </c>
      <c r="AS1376" s="168" t="s">
        <v>133</v>
      </c>
    </row>
    <row r="1377" spans="41:45" x14ac:dyDescent="0.3">
      <c r="AO1377"/>
      <c r="AQ1377" s="168" t="s">
        <v>132</v>
      </c>
      <c r="AR1377" s="168" t="s">
        <v>128</v>
      </c>
      <c r="AS1377" s="168" t="s">
        <v>133</v>
      </c>
    </row>
    <row r="1378" spans="41:45" x14ac:dyDescent="0.3">
      <c r="AO1378"/>
      <c r="AQ1378" s="168" t="s">
        <v>132</v>
      </c>
      <c r="AR1378" s="168" t="s">
        <v>128</v>
      </c>
      <c r="AS1378" s="168" t="s">
        <v>133</v>
      </c>
    </row>
    <row r="1379" spans="41:45" x14ac:dyDescent="0.3">
      <c r="AO1379"/>
      <c r="AQ1379" s="168" t="s">
        <v>132</v>
      </c>
      <c r="AR1379" s="168" t="s">
        <v>128</v>
      </c>
      <c r="AS1379" s="168" t="s">
        <v>133</v>
      </c>
    </row>
    <row r="1380" spans="41:45" x14ac:dyDescent="0.3">
      <c r="AO1380"/>
      <c r="AQ1380" s="168" t="s">
        <v>132</v>
      </c>
      <c r="AR1380" s="168" t="s">
        <v>128</v>
      </c>
      <c r="AS1380" s="168" t="s">
        <v>133</v>
      </c>
    </row>
    <row r="1381" spans="41:45" x14ac:dyDescent="0.3">
      <c r="AO1381"/>
      <c r="AQ1381" s="168" t="s">
        <v>132</v>
      </c>
      <c r="AR1381" s="168" t="s">
        <v>128</v>
      </c>
      <c r="AS1381" s="168" t="s">
        <v>133</v>
      </c>
    </row>
    <row r="1382" spans="41:45" x14ac:dyDescent="0.3">
      <c r="AO1382"/>
      <c r="AQ1382" s="168" t="s">
        <v>132</v>
      </c>
      <c r="AR1382" s="168" t="s">
        <v>128</v>
      </c>
      <c r="AS1382" s="168" t="s">
        <v>133</v>
      </c>
    </row>
    <row r="1383" spans="41:45" x14ac:dyDescent="0.3">
      <c r="AO1383"/>
      <c r="AQ1383" s="168" t="s">
        <v>132</v>
      </c>
      <c r="AR1383" s="168" t="s">
        <v>128</v>
      </c>
      <c r="AS1383" s="168" t="s">
        <v>133</v>
      </c>
    </row>
    <row r="1384" spans="41:45" x14ac:dyDescent="0.3">
      <c r="AO1384"/>
      <c r="AQ1384" s="168" t="s">
        <v>132</v>
      </c>
      <c r="AR1384" s="168" t="s">
        <v>128</v>
      </c>
      <c r="AS1384" s="168" t="s">
        <v>133</v>
      </c>
    </row>
    <row r="1385" spans="41:45" x14ac:dyDescent="0.3">
      <c r="AO1385"/>
      <c r="AQ1385" s="168" t="s">
        <v>132</v>
      </c>
      <c r="AR1385" s="168" t="s">
        <v>128</v>
      </c>
      <c r="AS1385" s="168" t="s">
        <v>133</v>
      </c>
    </row>
    <row r="1386" spans="41:45" x14ac:dyDescent="0.3">
      <c r="AO1386"/>
      <c r="AQ1386" s="168" t="s">
        <v>132</v>
      </c>
      <c r="AR1386" s="168" t="s">
        <v>128</v>
      </c>
      <c r="AS1386" s="168" t="s">
        <v>133</v>
      </c>
    </row>
    <row r="1387" spans="41:45" x14ac:dyDescent="0.3">
      <c r="AO1387"/>
      <c r="AQ1387" s="168" t="s">
        <v>132</v>
      </c>
      <c r="AR1387" s="168" t="s">
        <v>128</v>
      </c>
      <c r="AS1387" s="168" t="s">
        <v>133</v>
      </c>
    </row>
    <row r="1388" spans="41:45" x14ac:dyDescent="0.3">
      <c r="AO1388"/>
      <c r="AQ1388" s="168" t="s">
        <v>132</v>
      </c>
      <c r="AR1388" s="168" t="s">
        <v>128</v>
      </c>
      <c r="AS1388" s="168" t="s">
        <v>133</v>
      </c>
    </row>
    <row r="1389" spans="41:45" x14ac:dyDescent="0.3">
      <c r="AO1389"/>
      <c r="AQ1389" s="168" t="s">
        <v>132</v>
      </c>
      <c r="AR1389" s="168" t="s">
        <v>128</v>
      </c>
      <c r="AS1389" s="168" t="s">
        <v>133</v>
      </c>
    </row>
    <row r="1390" spans="41:45" x14ac:dyDescent="0.3">
      <c r="AO1390"/>
      <c r="AQ1390" s="168" t="s">
        <v>132</v>
      </c>
      <c r="AR1390" s="168" t="s">
        <v>128</v>
      </c>
      <c r="AS1390" s="168" t="s">
        <v>133</v>
      </c>
    </row>
    <row r="1391" spans="41:45" x14ac:dyDescent="0.3">
      <c r="AO1391"/>
      <c r="AQ1391" s="168" t="s">
        <v>132</v>
      </c>
      <c r="AR1391" s="168" t="s">
        <v>128</v>
      </c>
      <c r="AS1391" s="168" t="s">
        <v>133</v>
      </c>
    </row>
    <row r="1392" spans="41:45" x14ac:dyDescent="0.3">
      <c r="AO1392"/>
      <c r="AQ1392" s="168" t="s">
        <v>132</v>
      </c>
      <c r="AR1392" s="168" t="s">
        <v>128</v>
      </c>
      <c r="AS1392" s="168" t="s">
        <v>133</v>
      </c>
    </row>
    <row r="1393" spans="41:45" x14ac:dyDescent="0.3">
      <c r="AO1393"/>
      <c r="AQ1393" s="168" t="s">
        <v>132</v>
      </c>
      <c r="AR1393" s="168" t="s">
        <v>128</v>
      </c>
      <c r="AS1393" s="168" t="s">
        <v>133</v>
      </c>
    </row>
    <row r="1394" spans="41:45" x14ac:dyDescent="0.3">
      <c r="AO1394"/>
      <c r="AQ1394" s="168" t="s">
        <v>132</v>
      </c>
      <c r="AR1394" s="168" t="s">
        <v>128</v>
      </c>
      <c r="AS1394" s="168" t="s">
        <v>133</v>
      </c>
    </row>
    <row r="1395" spans="41:45" x14ac:dyDescent="0.3">
      <c r="AO1395"/>
      <c r="AQ1395" s="168" t="s">
        <v>132</v>
      </c>
      <c r="AR1395" s="168" t="s">
        <v>128</v>
      </c>
      <c r="AS1395" s="168" t="s">
        <v>133</v>
      </c>
    </row>
    <row r="1396" spans="41:45" x14ac:dyDescent="0.3">
      <c r="AO1396"/>
      <c r="AQ1396" s="168" t="s">
        <v>132</v>
      </c>
      <c r="AR1396" s="168" t="s">
        <v>128</v>
      </c>
      <c r="AS1396" s="168" t="s">
        <v>133</v>
      </c>
    </row>
    <row r="1397" spans="41:45" x14ac:dyDescent="0.3">
      <c r="AO1397"/>
      <c r="AQ1397" s="168" t="s">
        <v>132</v>
      </c>
      <c r="AR1397" s="168" t="s">
        <v>128</v>
      </c>
      <c r="AS1397" s="168" t="s">
        <v>133</v>
      </c>
    </row>
    <row r="1398" spans="41:45" x14ac:dyDescent="0.3">
      <c r="AO1398"/>
      <c r="AQ1398" s="168" t="s">
        <v>132</v>
      </c>
      <c r="AR1398" s="168" t="s">
        <v>128</v>
      </c>
      <c r="AS1398" s="168" t="s">
        <v>133</v>
      </c>
    </row>
    <row r="1399" spans="41:45" x14ac:dyDescent="0.3">
      <c r="AO1399"/>
      <c r="AQ1399" s="168" t="s">
        <v>132</v>
      </c>
      <c r="AR1399" s="168" t="s">
        <v>128</v>
      </c>
      <c r="AS1399" s="168" t="s">
        <v>133</v>
      </c>
    </row>
    <row r="1400" spans="41:45" x14ac:dyDescent="0.3">
      <c r="AO1400"/>
      <c r="AQ1400" s="168" t="s">
        <v>132</v>
      </c>
      <c r="AR1400" s="168" t="s">
        <v>128</v>
      </c>
      <c r="AS1400" s="168" t="s">
        <v>133</v>
      </c>
    </row>
    <row r="1401" spans="41:45" x14ac:dyDescent="0.3">
      <c r="AO1401"/>
      <c r="AQ1401" s="168" t="s">
        <v>132</v>
      </c>
      <c r="AR1401" s="168" t="s">
        <v>128</v>
      </c>
      <c r="AS1401" s="168" t="s">
        <v>133</v>
      </c>
    </row>
    <row r="1402" spans="41:45" x14ac:dyDescent="0.3">
      <c r="AO1402"/>
      <c r="AQ1402" s="168" t="s">
        <v>132</v>
      </c>
      <c r="AR1402" s="168" t="s">
        <v>128</v>
      </c>
      <c r="AS1402" s="168" t="s">
        <v>133</v>
      </c>
    </row>
    <row r="1403" spans="41:45" x14ac:dyDescent="0.3">
      <c r="AO1403"/>
      <c r="AQ1403" s="168" t="s">
        <v>132</v>
      </c>
      <c r="AR1403" s="168" t="s">
        <v>128</v>
      </c>
      <c r="AS1403" s="168" t="s">
        <v>133</v>
      </c>
    </row>
    <row r="1404" spans="41:45" x14ac:dyDescent="0.3">
      <c r="AO1404"/>
      <c r="AQ1404" s="168" t="s">
        <v>132</v>
      </c>
      <c r="AR1404" s="168" t="s">
        <v>128</v>
      </c>
      <c r="AS1404" s="168" t="s">
        <v>133</v>
      </c>
    </row>
    <row r="1405" spans="41:45" x14ac:dyDescent="0.3">
      <c r="AO1405"/>
      <c r="AQ1405" s="168" t="s">
        <v>132</v>
      </c>
      <c r="AR1405" s="168" t="s">
        <v>128</v>
      </c>
      <c r="AS1405" s="168" t="s">
        <v>133</v>
      </c>
    </row>
    <row r="1406" spans="41:45" x14ac:dyDescent="0.3">
      <c r="AO1406"/>
      <c r="AQ1406" s="168" t="s">
        <v>132</v>
      </c>
      <c r="AR1406" s="168" t="s">
        <v>128</v>
      </c>
      <c r="AS1406" s="168" t="s">
        <v>133</v>
      </c>
    </row>
    <row r="1407" spans="41:45" x14ac:dyDescent="0.3">
      <c r="AO1407"/>
      <c r="AQ1407" s="168" t="s">
        <v>132</v>
      </c>
      <c r="AR1407" s="168" t="s">
        <v>128</v>
      </c>
      <c r="AS1407" s="168" t="s">
        <v>133</v>
      </c>
    </row>
    <row r="1408" spans="41:45" x14ac:dyDescent="0.3">
      <c r="AO1408"/>
      <c r="AQ1408" s="168" t="s">
        <v>132</v>
      </c>
      <c r="AR1408" s="168" t="s">
        <v>128</v>
      </c>
      <c r="AS1408" s="168" t="s">
        <v>133</v>
      </c>
    </row>
    <row r="1409" spans="41:45" x14ac:dyDescent="0.3">
      <c r="AO1409"/>
      <c r="AQ1409" s="168" t="s">
        <v>132</v>
      </c>
      <c r="AR1409" s="168" t="s">
        <v>128</v>
      </c>
      <c r="AS1409" s="168" t="s">
        <v>133</v>
      </c>
    </row>
    <row r="1410" spans="41:45" x14ac:dyDescent="0.3">
      <c r="AO1410"/>
      <c r="AQ1410" s="168" t="s">
        <v>132</v>
      </c>
      <c r="AR1410" s="168" t="s">
        <v>128</v>
      </c>
      <c r="AS1410" s="168" t="s">
        <v>133</v>
      </c>
    </row>
    <row r="1411" spans="41:45" x14ac:dyDescent="0.3">
      <c r="AO1411"/>
      <c r="AQ1411" s="168" t="s">
        <v>132</v>
      </c>
      <c r="AR1411" s="168" t="s">
        <v>128</v>
      </c>
      <c r="AS1411" s="168" t="s">
        <v>133</v>
      </c>
    </row>
    <row r="1412" spans="41:45" x14ac:dyDescent="0.3">
      <c r="AO1412"/>
      <c r="AQ1412" s="168" t="s">
        <v>132</v>
      </c>
      <c r="AR1412" s="168" t="s">
        <v>128</v>
      </c>
      <c r="AS1412" s="168" t="s">
        <v>133</v>
      </c>
    </row>
    <row r="1413" spans="41:45" x14ac:dyDescent="0.3">
      <c r="AO1413"/>
      <c r="AQ1413" s="168" t="s">
        <v>132</v>
      </c>
      <c r="AR1413" s="168" t="s">
        <v>128</v>
      </c>
      <c r="AS1413" s="168" t="s">
        <v>133</v>
      </c>
    </row>
    <row r="1414" spans="41:45" x14ac:dyDescent="0.3">
      <c r="AO1414"/>
      <c r="AQ1414" s="168" t="s">
        <v>132</v>
      </c>
      <c r="AR1414" s="168" t="s">
        <v>128</v>
      </c>
      <c r="AS1414" s="168" t="s">
        <v>133</v>
      </c>
    </row>
    <row r="1415" spans="41:45" x14ac:dyDescent="0.3">
      <c r="AO1415"/>
      <c r="AQ1415" s="168" t="s">
        <v>132</v>
      </c>
      <c r="AR1415" s="168" t="s">
        <v>128</v>
      </c>
      <c r="AS1415" s="168" t="s">
        <v>133</v>
      </c>
    </row>
    <row r="1416" spans="41:45" x14ac:dyDescent="0.3">
      <c r="AO1416"/>
      <c r="AQ1416" s="168" t="s">
        <v>132</v>
      </c>
      <c r="AR1416" s="168" t="s">
        <v>128</v>
      </c>
      <c r="AS1416" s="168" t="s">
        <v>133</v>
      </c>
    </row>
    <row r="1417" spans="41:45" x14ac:dyDescent="0.3">
      <c r="AO1417"/>
      <c r="AQ1417" s="168" t="s">
        <v>132</v>
      </c>
      <c r="AR1417" s="168" t="s">
        <v>128</v>
      </c>
      <c r="AS1417" s="168" t="s">
        <v>133</v>
      </c>
    </row>
    <row r="1418" spans="41:45" x14ac:dyDescent="0.3">
      <c r="AO1418"/>
      <c r="AQ1418" s="168" t="s">
        <v>132</v>
      </c>
      <c r="AR1418" s="168" t="s">
        <v>128</v>
      </c>
      <c r="AS1418" s="168" t="s">
        <v>133</v>
      </c>
    </row>
    <row r="1419" spans="41:45" x14ac:dyDescent="0.3">
      <c r="AO1419"/>
      <c r="AQ1419" s="168" t="s">
        <v>132</v>
      </c>
      <c r="AR1419" s="168" t="s">
        <v>128</v>
      </c>
      <c r="AS1419" s="168" t="s">
        <v>133</v>
      </c>
    </row>
    <row r="1420" spans="41:45" x14ac:dyDescent="0.3">
      <c r="AO1420"/>
      <c r="AQ1420" s="168" t="s">
        <v>132</v>
      </c>
      <c r="AR1420" s="168" t="s">
        <v>128</v>
      </c>
      <c r="AS1420" s="168" t="s">
        <v>133</v>
      </c>
    </row>
    <row r="1421" spans="41:45" x14ac:dyDescent="0.3">
      <c r="AO1421"/>
      <c r="AQ1421" s="168" t="s">
        <v>132</v>
      </c>
      <c r="AR1421" s="168" t="s">
        <v>128</v>
      </c>
      <c r="AS1421" s="168" t="s">
        <v>133</v>
      </c>
    </row>
    <row r="1422" spans="41:45" x14ac:dyDescent="0.3">
      <c r="AO1422"/>
      <c r="AQ1422" s="168" t="s">
        <v>132</v>
      </c>
      <c r="AR1422" s="168" t="s">
        <v>128</v>
      </c>
      <c r="AS1422" s="168" t="s">
        <v>133</v>
      </c>
    </row>
    <row r="1423" spans="41:45" x14ac:dyDescent="0.3">
      <c r="AO1423"/>
      <c r="AQ1423" s="168" t="s">
        <v>132</v>
      </c>
      <c r="AR1423" s="168" t="s">
        <v>128</v>
      </c>
      <c r="AS1423" s="168" t="s">
        <v>133</v>
      </c>
    </row>
    <row r="1424" spans="41:45" x14ac:dyDescent="0.3">
      <c r="AO1424"/>
      <c r="AQ1424" s="168" t="s">
        <v>132</v>
      </c>
      <c r="AR1424" s="168" t="s">
        <v>128</v>
      </c>
      <c r="AS1424" s="168" t="s">
        <v>133</v>
      </c>
    </row>
    <row r="1425" spans="41:45" x14ac:dyDescent="0.3">
      <c r="AO1425"/>
      <c r="AQ1425" s="168" t="s">
        <v>132</v>
      </c>
      <c r="AR1425" s="168" t="s">
        <v>128</v>
      </c>
      <c r="AS1425" s="168" t="s">
        <v>133</v>
      </c>
    </row>
    <row r="1426" spans="41:45" x14ac:dyDescent="0.3">
      <c r="AO1426"/>
      <c r="AQ1426" s="168" t="s">
        <v>132</v>
      </c>
      <c r="AR1426" s="168" t="s">
        <v>128</v>
      </c>
      <c r="AS1426" s="168" t="s">
        <v>133</v>
      </c>
    </row>
    <row r="1427" spans="41:45" x14ac:dyDescent="0.3">
      <c r="AO1427"/>
      <c r="AQ1427" s="168" t="s">
        <v>132</v>
      </c>
      <c r="AR1427" s="168" t="s">
        <v>128</v>
      </c>
      <c r="AS1427" s="168" t="s">
        <v>133</v>
      </c>
    </row>
    <row r="1428" spans="41:45" x14ac:dyDescent="0.3">
      <c r="AO1428"/>
      <c r="AQ1428" s="168" t="s">
        <v>132</v>
      </c>
      <c r="AR1428" s="168" t="s">
        <v>128</v>
      </c>
      <c r="AS1428" s="168" t="s">
        <v>133</v>
      </c>
    </row>
    <row r="1429" spans="41:45" x14ac:dyDescent="0.3">
      <c r="AO1429"/>
      <c r="AQ1429" s="168" t="s">
        <v>132</v>
      </c>
      <c r="AR1429" s="168" t="s">
        <v>128</v>
      </c>
      <c r="AS1429" s="168" t="s">
        <v>133</v>
      </c>
    </row>
    <row r="1430" spans="41:45" x14ac:dyDescent="0.3">
      <c r="AO1430" s="99"/>
      <c r="AQ1430" s="168" t="s">
        <v>132</v>
      </c>
      <c r="AR1430" s="168" t="s">
        <v>128</v>
      </c>
      <c r="AS1430" s="168" t="s">
        <v>133</v>
      </c>
    </row>
    <row r="1431" spans="41:45" x14ac:dyDescent="0.3">
      <c r="AO1431"/>
      <c r="AQ1431" s="168" t="s">
        <v>132</v>
      </c>
      <c r="AR1431" s="168" t="s">
        <v>128</v>
      </c>
      <c r="AS1431" s="168" t="s">
        <v>133</v>
      </c>
    </row>
    <row r="1432" spans="41:45" x14ac:dyDescent="0.3">
      <c r="AO1432"/>
      <c r="AQ1432" s="168" t="s">
        <v>132</v>
      </c>
      <c r="AR1432" s="168" t="s">
        <v>128</v>
      </c>
      <c r="AS1432" s="168" t="s">
        <v>133</v>
      </c>
    </row>
    <row r="1433" spans="41:45" x14ac:dyDescent="0.3">
      <c r="AO1433"/>
      <c r="AQ1433" s="168" t="s">
        <v>132</v>
      </c>
      <c r="AR1433" s="168" t="s">
        <v>128</v>
      </c>
      <c r="AS1433" s="168" t="s">
        <v>133</v>
      </c>
    </row>
    <row r="1434" spans="41:45" x14ac:dyDescent="0.3">
      <c r="AO1434"/>
      <c r="AQ1434" s="168" t="s">
        <v>132</v>
      </c>
      <c r="AR1434" s="168" t="s">
        <v>128</v>
      </c>
      <c r="AS1434" s="168" t="s">
        <v>133</v>
      </c>
    </row>
    <row r="1435" spans="41:45" x14ac:dyDescent="0.3">
      <c r="AO1435"/>
      <c r="AQ1435" s="168" t="s">
        <v>132</v>
      </c>
      <c r="AR1435" s="168" t="s">
        <v>128</v>
      </c>
      <c r="AS1435" s="168" t="s">
        <v>133</v>
      </c>
    </row>
    <row r="1436" spans="41:45" x14ac:dyDescent="0.3">
      <c r="AO1436" s="98">
        <v>903</v>
      </c>
      <c r="AQ1436" s="168" t="s">
        <v>132</v>
      </c>
      <c r="AR1436" s="168" t="s">
        <v>128</v>
      </c>
      <c r="AS1436" s="168" t="s">
        <v>133</v>
      </c>
    </row>
    <row r="1437" spans="41:45" x14ac:dyDescent="0.3">
      <c r="AO1437" s="98">
        <v>1285</v>
      </c>
      <c r="AQ1437" s="168" t="s">
        <v>132</v>
      </c>
      <c r="AR1437" s="168" t="s">
        <v>128</v>
      </c>
      <c r="AS1437" s="168" t="s">
        <v>133</v>
      </c>
    </row>
    <row r="1438" spans="41:45" x14ac:dyDescent="0.3">
      <c r="AO1438" s="98">
        <v>1276</v>
      </c>
      <c r="AQ1438" s="168" t="s">
        <v>132</v>
      </c>
      <c r="AR1438" s="168" t="s">
        <v>128</v>
      </c>
      <c r="AS1438" s="168" t="s">
        <v>133</v>
      </c>
    </row>
    <row r="1439" spans="41:45" x14ac:dyDescent="0.3">
      <c r="AO1439" s="98">
        <v>1171</v>
      </c>
      <c r="AQ1439" s="168" t="s">
        <v>132</v>
      </c>
      <c r="AR1439" s="168" t="s">
        <v>128</v>
      </c>
      <c r="AS1439" s="168" t="s">
        <v>133</v>
      </c>
    </row>
    <row r="1440" spans="41:45" x14ac:dyDescent="0.3">
      <c r="AO1440" s="98">
        <v>804</v>
      </c>
      <c r="AQ1440" s="168" t="s">
        <v>132</v>
      </c>
      <c r="AR1440" s="168" t="s">
        <v>128</v>
      </c>
      <c r="AS1440" s="168" t="s">
        <v>133</v>
      </c>
    </row>
    <row r="1441" spans="41:45" x14ac:dyDescent="0.3">
      <c r="AO1441" s="98">
        <v>1174</v>
      </c>
      <c r="AQ1441" s="168" t="s">
        <v>132</v>
      </c>
      <c r="AR1441" s="168" t="s">
        <v>128</v>
      </c>
      <c r="AS1441" s="168" t="s">
        <v>133</v>
      </c>
    </row>
    <row r="1442" spans="41:45" x14ac:dyDescent="0.3">
      <c r="AO1442" s="98">
        <v>1052</v>
      </c>
      <c r="AQ1442" s="168" t="s">
        <v>132</v>
      </c>
      <c r="AR1442" s="168" t="s">
        <v>128</v>
      </c>
      <c r="AS1442" s="168" t="s">
        <v>133</v>
      </c>
    </row>
    <row r="1443" spans="41:45" x14ac:dyDescent="0.3">
      <c r="AO1443" s="98">
        <v>1067</v>
      </c>
      <c r="AQ1443" s="168" t="s">
        <v>132</v>
      </c>
      <c r="AR1443" s="168" t="s">
        <v>128</v>
      </c>
      <c r="AS1443" s="168" t="s">
        <v>133</v>
      </c>
    </row>
    <row r="1444" spans="41:45" x14ac:dyDescent="0.3">
      <c r="AO1444" s="98">
        <v>976</v>
      </c>
      <c r="AQ1444" s="168" t="s">
        <v>132</v>
      </c>
      <c r="AR1444" s="168" t="s">
        <v>128</v>
      </c>
      <c r="AS1444" s="168" t="s">
        <v>133</v>
      </c>
    </row>
    <row r="1445" spans="41:45" x14ac:dyDescent="0.3">
      <c r="AO1445" s="99"/>
      <c r="AQ1445" s="168" t="s">
        <v>132</v>
      </c>
      <c r="AR1445" s="168" t="s">
        <v>128</v>
      </c>
      <c r="AS1445" s="168" t="s">
        <v>133</v>
      </c>
    </row>
    <row r="1446" spans="41:45" x14ac:dyDescent="0.3">
      <c r="AO1446" s="99"/>
      <c r="AQ1446" s="168" t="s">
        <v>132</v>
      </c>
      <c r="AR1446" s="168" t="s">
        <v>128</v>
      </c>
      <c r="AS1446" s="168" t="s">
        <v>133</v>
      </c>
    </row>
    <row r="1447" spans="41:45" x14ac:dyDescent="0.3">
      <c r="AO1447" s="99"/>
      <c r="AQ1447" s="168" t="s">
        <v>132</v>
      </c>
      <c r="AR1447" s="168" t="s">
        <v>128</v>
      </c>
      <c r="AS1447" s="168" t="s">
        <v>133</v>
      </c>
    </row>
    <row r="1448" spans="41:45" x14ac:dyDescent="0.3">
      <c r="AO1448" s="99"/>
      <c r="AQ1448" s="168" t="s">
        <v>132</v>
      </c>
      <c r="AR1448" s="168" t="s">
        <v>128</v>
      </c>
      <c r="AS1448" s="168" t="s">
        <v>133</v>
      </c>
    </row>
    <row r="1449" spans="41:45" x14ac:dyDescent="0.3">
      <c r="AO1449" s="99"/>
      <c r="AQ1449" s="168" t="s">
        <v>132</v>
      </c>
      <c r="AR1449" s="168" t="s">
        <v>128</v>
      </c>
      <c r="AS1449" s="168" t="s">
        <v>133</v>
      </c>
    </row>
    <row r="1450" spans="41:45" x14ac:dyDescent="0.3">
      <c r="AO1450" s="99"/>
      <c r="AQ1450" s="168" t="s">
        <v>132</v>
      </c>
      <c r="AR1450" s="168" t="s">
        <v>128</v>
      </c>
      <c r="AS1450" s="168" t="s">
        <v>133</v>
      </c>
    </row>
    <row r="1451" spans="41:45" x14ac:dyDescent="0.3">
      <c r="AO1451" s="99"/>
      <c r="AQ1451" s="168" t="s">
        <v>132</v>
      </c>
      <c r="AR1451" s="168" t="s">
        <v>128</v>
      </c>
      <c r="AS1451" s="168" t="s">
        <v>133</v>
      </c>
    </row>
    <row r="1452" spans="41:45" x14ac:dyDescent="0.3">
      <c r="AO1452" s="99"/>
      <c r="AQ1452" s="168" t="s">
        <v>132</v>
      </c>
      <c r="AR1452" s="168" t="s">
        <v>128</v>
      </c>
      <c r="AS1452" s="168" t="s">
        <v>133</v>
      </c>
    </row>
    <row r="1453" spans="41:45" x14ac:dyDescent="0.3">
      <c r="AO1453" s="99"/>
      <c r="AQ1453" s="168" t="s">
        <v>132</v>
      </c>
      <c r="AR1453" s="168" t="s">
        <v>128</v>
      </c>
      <c r="AS1453" s="168" t="s">
        <v>133</v>
      </c>
    </row>
    <row r="1454" spans="41:45" x14ac:dyDescent="0.3">
      <c r="AO1454" s="99"/>
      <c r="AQ1454" s="168" t="s">
        <v>132</v>
      </c>
      <c r="AR1454" s="168" t="s">
        <v>128</v>
      </c>
      <c r="AS1454" s="168" t="s">
        <v>133</v>
      </c>
    </row>
    <row r="1455" spans="41:45" x14ac:dyDescent="0.3">
      <c r="AO1455" s="99"/>
      <c r="AQ1455" s="168" t="s">
        <v>132</v>
      </c>
      <c r="AR1455" s="168" t="s">
        <v>128</v>
      </c>
      <c r="AS1455" s="168" t="s">
        <v>133</v>
      </c>
    </row>
    <row r="1456" spans="41:45" x14ac:dyDescent="0.3">
      <c r="AO1456" s="99"/>
      <c r="AQ1456" s="168" t="s">
        <v>132</v>
      </c>
      <c r="AR1456" s="168" t="s">
        <v>128</v>
      </c>
      <c r="AS1456" s="168" t="s">
        <v>133</v>
      </c>
    </row>
    <row r="1457" spans="41:45" x14ac:dyDescent="0.3">
      <c r="AO1457" s="99"/>
      <c r="AQ1457" s="168" t="s">
        <v>132</v>
      </c>
      <c r="AR1457" s="168" t="s">
        <v>128</v>
      </c>
      <c r="AS1457" s="168" t="s">
        <v>133</v>
      </c>
    </row>
    <row r="1458" spans="41:45" x14ac:dyDescent="0.3">
      <c r="AO1458" s="99"/>
      <c r="AQ1458" s="168" t="s">
        <v>132</v>
      </c>
      <c r="AR1458" s="168" t="s">
        <v>128</v>
      </c>
      <c r="AS1458" s="168" t="s">
        <v>133</v>
      </c>
    </row>
    <row r="1459" spans="41:45" x14ac:dyDescent="0.3">
      <c r="AO1459" s="99"/>
      <c r="AQ1459" s="168" t="s">
        <v>132</v>
      </c>
      <c r="AR1459" s="168" t="s">
        <v>128</v>
      </c>
      <c r="AS1459" s="168" t="s">
        <v>133</v>
      </c>
    </row>
    <row r="1460" spans="41:45" x14ac:dyDescent="0.3">
      <c r="AO1460" s="99"/>
      <c r="AQ1460" s="168" t="s">
        <v>132</v>
      </c>
      <c r="AR1460" s="168" t="s">
        <v>128</v>
      </c>
      <c r="AS1460" s="168" t="s">
        <v>133</v>
      </c>
    </row>
    <row r="1461" spans="41:45" x14ac:dyDescent="0.3">
      <c r="AO1461" s="99"/>
      <c r="AQ1461" s="168" t="s">
        <v>132</v>
      </c>
      <c r="AR1461" s="168" t="s">
        <v>128</v>
      </c>
      <c r="AS1461" s="168" t="s">
        <v>133</v>
      </c>
    </row>
    <row r="1462" spans="41:45" x14ac:dyDescent="0.3">
      <c r="AO1462" s="99"/>
      <c r="AQ1462" s="168" t="s">
        <v>132</v>
      </c>
      <c r="AR1462" s="168" t="s">
        <v>128</v>
      </c>
      <c r="AS1462" s="168" t="s">
        <v>133</v>
      </c>
    </row>
    <row r="1463" spans="41:45" x14ac:dyDescent="0.3">
      <c r="AO1463" s="99"/>
      <c r="AQ1463" s="168" t="s">
        <v>132</v>
      </c>
      <c r="AR1463" s="168" t="s">
        <v>128</v>
      </c>
      <c r="AS1463" s="168" t="s">
        <v>133</v>
      </c>
    </row>
    <row r="1464" spans="41:45" x14ac:dyDescent="0.3">
      <c r="AO1464" s="99"/>
      <c r="AQ1464" s="168" t="s">
        <v>132</v>
      </c>
      <c r="AR1464" s="168" t="s">
        <v>128</v>
      </c>
      <c r="AS1464" s="168" t="s">
        <v>133</v>
      </c>
    </row>
    <row r="1465" spans="41:45" x14ac:dyDescent="0.3">
      <c r="AO1465"/>
      <c r="AQ1465" s="168" t="s">
        <v>132</v>
      </c>
      <c r="AR1465" s="168" t="s">
        <v>128</v>
      </c>
      <c r="AS1465" s="168" t="s">
        <v>133</v>
      </c>
    </row>
    <row r="1466" spans="41:45" x14ac:dyDescent="0.3">
      <c r="AO1466"/>
      <c r="AQ1466" s="168" t="s">
        <v>132</v>
      </c>
      <c r="AR1466" s="168" t="s">
        <v>128</v>
      </c>
      <c r="AS1466" s="168" t="s">
        <v>133</v>
      </c>
    </row>
    <row r="1467" spans="41:45" x14ac:dyDescent="0.3">
      <c r="AO1467"/>
      <c r="AQ1467" s="168" t="s">
        <v>132</v>
      </c>
      <c r="AR1467" s="168" t="s">
        <v>128</v>
      </c>
      <c r="AS1467" s="168" t="s">
        <v>133</v>
      </c>
    </row>
    <row r="1468" spans="41:45" x14ac:dyDescent="0.3">
      <c r="AO1468"/>
      <c r="AQ1468" s="168" t="s">
        <v>132</v>
      </c>
      <c r="AR1468" s="168" t="s">
        <v>128</v>
      </c>
      <c r="AS1468" s="168" t="s">
        <v>133</v>
      </c>
    </row>
    <row r="1469" spans="41:45" x14ac:dyDescent="0.3">
      <c r="AO1469"/>
      <c r="AQ1469" s="168" t="s">
        <v>132</v>
      </c>
      <c r="AR1469" s="168" t="s">
        <v>128</v>
      </c>
      <c r="AS1469" s="168" t="s">
        <v>133</v>
      </c>
    </row>
    <row r="1470" spans="41:45" x14ac:dyDescent="0.3">
      <c r="AO1470"/>
      <c r="AQ1470" s="168" t="s">
        <v>132</v>
      </c>
      <c r="AR1470" s="168" t="s">
        <v>128</v>
      </c>
      <c r="AS1470" s="168" t="s">
        <v>133</v>
      </c>
    </row>
    <row r="1471" spans="41:45" x14ac:dyDescent="0.3">
      <c r="AO1471"/>
      <c r="AQ1471" s="168" t="s">
        <v>132</v>
      </c>
      <c r="AR1471" s="168" t="s">
        <v>128</v>
      </c>
      <c r="AS1471" s="168" t="s">
        <v>133</v>
      </c>
    </row>
    <row r="1472" spans="41:45" x14ac:dyDescent="0.3">
      <c r="AO1472"/>
      <c r="AQ1472" s="168" t="s">
        <v>132</v>
      </c>
      <c r="AR1472" s="168" t="s">
        <v>128</v>
      </c>
      <c r="AS1472" s="168" t="s">
        <v>133</v>
      </c>
    </row>
    <row r="1473" spans="41:45" x14ac:dyDescent="0.3">
      <c r="AO1473"/>
      <c r="AQ1473" s="168" t="s">
        <v>132</v>
      </c>
      <c r="AR1473" s="168" t="s">
        <v>128</v>
      </c>
      <c r="AS1473" s="168" t="s">
        <v>133</v>
      </c>
    </row>
    <row r="1474" spans="41:45" x14ac:dyDescent="0.3">
      <c r="AO1474"/>
      <c r="AQ1474" s="168" t="s">
        <v>132</v>
      </c>
      <c r="AR1474" s="168" t="s">
        <v>128</v>
      </c>
      <c r="AS1474" s="168" t="s">
        <v>133</v>
      </c>
    </row>
    <row r="1475" spans="41:45" x14ac:dyDescent="0.3">
      <c r="AO1475"/>
      <c r="AQ1475" s="168" t="s">
        <v>132</v>
      </c>
      <c r="AR1475" s="168" t="s">
        <v>128</v>
      </c>
      <c r="AS1475" s="168" t="s">
        <v>133</v>
      </c>
    </row>
    <row r="1476" spans="41:45" x14ac:dyDescent="0.3">
      <c r="AO1476"/>
      <c r="AQ1476" s="168" t="s">
        <v>132</v>
      </c>
      <c r="AR1476" s="168" t="s">
        <v>128</v>
      </c>
      <c r="AS1476" s="168" t="s">
        <v>133</v>
      </c>
    </row>
    <row r="1477" spans="41:45" x14ac:dyDescent="0.3">
      <c r="AO1477"/>
      <c r="AQ1477" s="168" t="s">
        <v>132</v>
      </c>
      <c r="AR1477" s="168" t="s">
        <v>128</v>
      </c>
      <c r="AS1477" s="168" t="s">
        <v>133</v>
      </c>
    </row>
    <row r="1478" spans="41:45" x14ac:dyDescent="0.3">
      <c r="AO1478"/>
      <c r="AQ1478" s="168" t="s">
        <v>132</v>
      </c>
      <c r="AR1478" s="168" t="s">
        <v>128</v>
      </c>
      <c r="AS1478" s="168" t="s">
        <v>133</v>
      </c>
    </row>
    <row r="1479" spans="41:45" x14ac:dyDescent="0.3">
      <c r="AO1479"/>
      <c r="AQ1479" s="168" t="s">
        <v>132</v>
      </c>
      <c r="AR1479" s="168" t="s">
        <v>128</v>
      </c>
      <c r="AS1479" s="168" t="s">
        <v>133</v>
      </c>
    </row>
    <row r="1480" spans="41:45" x14ac:dyDescent="0.3">
      <c r="AO1480"/>
      <c r="AQ1480" s="168" t="s">
        <v>132</v>
      </c>
      <c r="AR1480" s="168" t="s">
        <v>128</v>
      </c>
      <c r="AS1480" s="168" t="s">
        <v>133</v>
      </c>
    </row>
    <row r="1481" spans="41:45" x14ac:dyDescent="0.3">
      <c r="AO1481"/>
      <c r="AQ1481" s="168" t="s">
        <v>132</v>
      </c>
      <c r="AR1481" s="168" t="s">
        <v>128</v>
      </c>
      <c r="AS1481" s="168" t="s">
        <v>133</v>
      </c>
    </row>
    <row r="1482" spans="41:45" x14ac:dyDescent="0.3">
      <c r="AO1482"/>
      <c r="AQ1482" s="168" t="s">
        <v>132</v>
      </c>
      <c r="AR1482" s="168" t="s">
        <v>128</v>
      </c>
      <c r="AS1482" s="168" t="s">
        <v>133</v>
      </c>
    </row>
    <row r="1483" spans="41:45" x14ac:dyDescent="0.3">
      <c r="AO1483"/>
      <c r="AQ1483" s="168" t="s">
        <v>132</v>
      </c>
      <c r="AR1483" s="168" t="s">
        <v>128</v>
      </c>
      <c r="AS1483" s="168" t="s">
        <v>133</v>
      </c>
    </row>
    <row r="1484" spans="41:45" x14ac:dyDescent="0.3">
      <c r="AO1484"/>
      <c r="AQ1484" s="168" t="s">
        <v>132</v>
      </c>
      <c r="AR1484" s="168" t="s">
        <v>128</v>
      </c>
      <c r="AS1484" s="168" t="s">
        <v>133</v>
      </c>
    </row>
    <row r="1485" spans="41:45" x14ac:dyDescent="0.3">
      <c r="AO1485"/>
      <c r="AQ1485" s="168" t="s">
        <v>132</v>
      </c>
      <c r="AR1485" s="168" t="s">
        <v>128</v>
      </c>
      <c r="AS1485" s="168" t="s">
        <v>133</v>
      </c>
    </row>
    <row r="1486" spans="41:45" x14ac:dyDescent="0.3">
      <c r="AO1486"/>
      <c r="AQ1486" s="168" t="s">
        <v>132</v>
      </c>
      <c r="AR1486" s="168" t="s">
        <v>128</v>
      </c>
      <c r="AS1486" s="168" t="s">
        <v>133</v>
      </c>
    </row>
    <row r="1487" spans="41:45" x14ac:dyDescent="0.3">
      <c r="AO1487"/>
      <c r="AQ1487" s="168" t="s">
        <v>132</v>
      </c>
      <c r="AR1487" s="168" t="s">
        <v>128</v>
      </c>
      <c r="AS1487" s="168" t="s">
        <v>133</v>
      </c>
    </row>
    <row r="1488" spans="41:45" x14ac:dyDescent="0.3">
      <c r="AO1488"/>
      <c r="AQ1488" s="168" t="s">
        <v>132</v>
      </c>
      <c r="AR1488" s="168" t="s">
        <v>128</v>
      </c>
      <c r="AS1488" s="168" t="s">
        <v>133</v>
      </c>
    </row>
    <row r="1489" spans="41:45" x14ac:dyDescent="0.3">
      <c r="AO1489"/>
      <c r="AQ1489" s="168" t="s">
        <v>132</v>
      </c>
      <c r="AR1489" s="168" t="s">
        <v>128</v>
      </c>
      <c r="AS1489" s="168" t="s">
        <v>133</v>
      </c>
    </row>
    <row r="1490" spans="41:45" x14ac:dyDescent="0.3">
      <c r="AO1490"/>
      <c r="AQ1490" s="168" t="s">
        <v>132</v>
      </c>
      <c r="AR1490" s="168" t="s">
        <v>128</v>
      </c>
      <c r="AS1490" s="168" t="s">
        <v>133</v>
      </c>
    </row>
    <row r="1491" spans="41:45" x14ac:dyDescent="0.3">
      <c r="AO1491"/>
      <c r="AQ1491" s="168" t="s">
        <v>132</v>
      </c>
      <c r="AR1491" s="168" t="s">
        <v>128</v>
      </c>
      <c r="AS1491" s="168" t="s">
        <v>133</v>
      </c>
    </row>
    <row r="1492" spans="41:45" x14ac:dyDescent="0.3">
      <c r="AO1492"/>
      <c r="AQ1492" s="168" t="s">
        <v>132</v>
      </c>
      <c r="AR1492" s="168" t="s">
        <v>128</v>
      </c>
      <c r="AS1492" s="168" t="s">
        <v>133</v>
      </c>
    </row>
    <row r="1493" spans="41:45" x14ac:dyDescent="0.3">
      <c r="AO1493"/>
      <c r="AQ1493" s="168" t="s">
        <v>132</v>
      </c>
      <c r="AR1493" s="168" t="s">
        <v>128</v>
      </c>
      <c r="AS1493" s="168" t="s">
        <v>133</v>
      </c>
    </row>
    <row r="1494" spans="41:45" x14ac:dyDescent="0.3">
      <c r="AO1494"/>
      <c r="AQ1494" s="168" t="s">
        <v>132</v>
      </c>
      <c r="AR1494" s="168" t="s">
        <v>128</v>
      </c>
      <c r="AS1494" s="168" t="s">
        <v>133</v>
      </c>
    </row>
    <row r="1495" spans="41:45" x14ac:dyDescent="0.3">
      <c r="AO1495"/>
      <c r="AQ1495" s="168" t="s">
        <v>132</v>
      </c>
      <c r="AR1495" s="168" t="s">
        <v>128</v>
      </c>
      <c r="AS1495" s="168" t="s">
        <v>133</v>
      </c>
    </row>
    <row r="1496" spans="41:45" x14ac:dyDescent="0.3">
      <c r="AO1496"/>
      <c r="AQ1496" s="168" t="s">
        <v>132</v>
      </c>
      <c r="AR1496" s="168" t="s">
        <v>128</v>
      </c>
      <c r="AS1496" s="168" t="s">
        <v>133</v>
      </c>
    </row>
    <row r="1497" spans="41:45" x14ac:dyDescent="0.3">
      <c r="AO1497"/>
      <c r="AQ1497" s="168" t="s">
        <v>132</v>
      </c>
      <c r="AR1497" s="168" t="s">
        <v>128</v>
      </c>
      <c r="AS1497" s="168" t="s">
        <v>133</v>
      </c>
    </row>
    <row r="1498" spans="41:45" x14ac:dyDescent="0.3">
      <c r="AO1498"/>
      <c r="AQ1498" s="168" t="s">
        <v>132</v>
      </c>
      <c r="AR1498" s="168" t="s">
        <v>128</v>
      </c>
      <c r="AS1498" s="168" t="s">
        <v>133</v>
      </c>
    </row>
    <row r="1499" spans="41:45" x14ac:dyDescent="0.3">
      <c r="AO1499" s="98">
        <v>3386</v>
      </c>
      <c r="AQ1499" s="168" t="s">
        <v>132</v>
      </c>
      <c r="AR1499" s="168" t="s">
        <v>128</v>
      </c>
      <c r="AS1499" s="168" t="s">
        <v>133</v>
      </c>
    </row>
    <row r="1500" spans="41:45" x14ac:dyDescent="0.3">
      <c r="AO1500" s="98">
        <v>3372</v>
      </c>
      <c r="AQ1500" s="168" t="s">
        <v>132</v>
      </c>
      <c r="AR1500" s="168" t="s">
        <v>128</v>
      </c>
      <c r="AS1500" s="168" t="s">
        <v>133</v>
      </c>
    </row>
    <row r="1501" spans="41:45" x14ac:dyDescent="0.3">
      <c r="AO1501" s="98">
        <v>3327</v>
      </c>
      <c r="AQ1501" s="168" t="s">
        <v>132</v>
      </c>
      <c r="AR1501" s="168" t="s">
        <v>128</v>
      </c>
      <c r="AS1501" s="168" t="s">
        <v>133</v>
      </c>
    </row>
    <row r="1502" spans="41:45" x14ac:dyDescent="0.3">
      <c r="AO1502" s="98">
        <v>3013</v>
      </c>
      <c r="AQ1502" s="168" t="s">
        <v>132</v>
      </c>
      <c r="AR1502" s="168" t="s">
        <v>128</v>
      </c>
      <c r="AS1502" s="168" t="s">
        <v>133</v>
      </c>
    </row>
    <row r="1503" spans="41:45" x14ac:dyDescent="0.3">
      <c r="AO1503" s="98">
        <v>2851</v>
      </c>
      <c r="AQ1503" s="168" t="s">
        <v>132</v>
      </c>
      <c r="AR1503" s="168" t="s">
        <v>128</v>
      </c>
      <c r="AS1503" s="168" t="s">
        <v>133</v>
      </c>
    </row>
    <row r="1504" spans="41:45" x14ac:dyDescent="0.3">
      <c r="AO1504" s="98">
        <v>2826</v>
      </c>
      <c r="AQ1504" s="168" t="s">
        <v>132</v>
      </c>
      <c r="AR1504" s="168" t="s">
        <v>128</v>
      </c>
      <c r="AS1504" s="168" t="s">
        <v>133</v>
      </c>
    </row>
    <row r="1505" spans="41:45" x14ac:dyDescent="0.3">
      <c r="AO1505" s="98">
        <v>2747</v>
      </c>
      <c r="AQ1505" s="168" t="s">
        <v>132</v>
      </c>
      <c r="AR1505" s="168" t="s">
        <v>128</v>
      </c>
      <c r="AS1505" s="168" t="s">
        <v>133</v>
      </c>
    </row>
    <row r="1506" spans="41:45" x14ac:dyDescent="0.3">
      <c r="AO1506" s="98">
        <v>2706</v>
      </c>
      <c r="AQ1506" s="168" t="s">
        <v>132</v>
      </c>
      <c r="AR1506" s="168" t="s">
        <v>128</v>
      </c>
      <c r="AS1506" s="168" t="s">
        <v>133</v>
      </c>
    </row>
    <row r="1507" spans="41:45" x14ac:dyDescent="0.3">
      <c r="AO1507" s="98">
        <v>2695</v>
      </c>
      <c r="AQ1507" s="168" t="s">
        <v>132</v>
      </c>
      <c r="AR1507" s="168" t="s">
        <v>128</v>
      </c>
      <c r="AS1507" s="168" t="s">
        <v>133</v>
      </c>
    </row>
    <row r="1508" spans="41:45" x14ac:dyDescent="0.3">
      <c r="AO1508" s="98">
        <v>2693</v>
      </c>
      <c r="AQ1508" s="168" t="s">
        <v>132</v>
      </c>
      <c r="AR1508" s="168" t="s">
        <v>128</v>
      </c>
      <c r="AS1508" s="168" t="s">
        <v>133</v>
      </c>
    </row>
    <row r="1509" spans="41:45" x14ac:dyDescent="0.3">
      <c r="AO1509" s="98">
        <v>2656</v>
      </c>
      <c r="AQ1509" s="168" t="s">
        <v>132</v>
      </c>
      <c r="AR1509" s="168" t="s">
        <v>128</v>
      </c>
      <c r="AS1509" s="168" t="s">
        <v>133</v>
      </c>
    </row>
    <row r="1510" spans="41:45" x14ac:dyDescent="0.3">
      <c r="AO1510" s="98">
        <v>2646</v>
      </c>
      <c r="AQ1510" s="168" t="s">
        <v>132</v>
      </c>
      <c r="AR1510" s="168" t="s">
        <v>128</v>
      </c>
      <c r="AS1510" s="168" t="s">
        <v>133</v>
      </c>
    </row>
    <row r="1511" spans="41:45" x14ac:dyDescent="0.3">
      <c r="AO1511" s="98">
        <v>2633</v>
      </c>
      <c r="AQ1511" s="168" t="s">
        <v>132</v>
      </c>
      <c r="AR1511" s="168" t="s">
        <v>128</v>
      </c>
      <c r="AS1511" s="168" t="s">
        <v>133</v>
      </c>
    </row>
    <row r="1512" spans="41:45" x14ac:dyDescent="0.3">
      <c r="AO1512" s="98">
        <v>2592</v>
      </c>
      <c r="AQ1512" s="168" t="s">
        <v>132</v>
      </c>
      <c r="AR1512" s="168" t="s">
        <v>128</v>
      </c>
      <c r="AS1512" s="168" t="s">
        <v>133</v>
      </c>
    </row>
    <row r="1513" spans="41:45" x14ac:dyDescent="0.3">
      <c r="AO1513" s="98">
        <v>2545</v>
      </c>
      <c r="AQ1513" s="168" t="s">
        <v>132</v>
      </c>
      <c r="AR1513" s="168" t="s">
        <v>128</v>
      </c>
      <c r="AS1513" s="168" t="s">
        <v>133</v>
      </c>
    </row>
    <row r="1514" spans="41:45" x14ac:dyDescent="0.3">
      <c r="AO1514" s="98">
        <v>2533</v>
      </c>
      <c r="AQ1514" s="168" t="s">
        <v>132</v>
      </c>
      <c r="AR1514" s="168" t="s">
        <v>128</v>
      </c>
      <c r="AS1514" s="168" t="s">
        <v>133</v>
      </c>
    </row>
    <row r="1515" spans="41:45" x14ac:dyDescent="0.3">
      <c r="AO1515" s="98">
        <v>2528</v>
      </c>
      <c r="AQ1515" s="168" t="s">
        <v>132</v>
      </c>
      <c r="AR1515" s="168" t="s">
        <v>128</v>
      </c>
      <c r="AS1515" s="168" t="s">
        <v>133</v>
      </c>
    </row>
    <row r="1516" spans="41:45" x14ac:dyDescent="0.3">
      <c r="AO1516" s="98">
        <v>2467</v>
      </c>
      <c r="AQ1516" s="168" t="s">
        <v>132</v>
      </c>
      <c r="AR1516" s="168" t="s">
        <v>128</v>
      </c>
      <c r="AS1516" s="168" t="s">
        <v>133</v>
      </c>
    </row>
    <row r="1517" spans="41:45" x14ac:dyDescent="0.3">
      <c r="AO1517" s="98">
        <v>2464</v>
      </c>
      <c r="AQ1517" s="168" t="s">
        <v>132</v>
      </c>
      <c r="AR1517" s="168" t="s">
        <v>128</v>
      </c>
      <c r="AS1517" s="168" t="s">
        <v>133</v>
      </c>
    </row>
    <row r="1518" spans="41:45" x14ac:dyDescent="0.3">
      <c r="AO1518" s="98">
        <v>2446</v>
      </c>
      <c r="AQ1518" s="168" t="s">
        <v>132</v>
      </c>
      <c r="AR1518" s="168" t="s">
        <v>128</v>
      </c>
      <c r="AS1518" s="168" t="s">
        <v>133</v>
      </c>
    </row>
    <row r="1519" spans="41:45" x14ac:dyDescent="0.3">
      <c r="AO1519" s="98">
        <v>2435</v>
      </c>
      <c r="AQ1519" s="168" t="s">
        <v>132</v>
      </c>
      <c r="AR1519" s="168" t="s">
        <v>128</v>
      </c>
      <c r="AS1519" s="168" t="s">
        <v>133</v>
      </c>
    </row>
    <row r="1520" spans="41:45" x14ac:dyDescent="0.3">
      <c r="AO1520" s="98">
        <v>2430</v>
      </c>
      <c r="AQ1520" s="168" t="s">
        <v>132</v>
      </c>
      <c r="AR1520" s="168" t="s">
        <v>128</v>
      </c>
      <c r="AS1520" s="168" t="s">
        <v>133</v>
      </c>
    </row>
    <row r="1521" spans="41:45" x14ac:dyDescent="0.3">
      <c r="AO1521" s="98">
        <v>2423</v>
      </c>
      <c r="AQ1521" s="168" t="s">
        <v>132</v>
      </c>
      <c r="AR1521" s="168" t="s">
        <v>128</v>
      </c>
      <c r="AS1521" s="168" t="s">
        <v>133</v>
      </c>
    </row>
    <row r="1522" spans="41:45" x14ac:dyDescent="0.3">
      <c r="AO1522" s="98">
        <v>2257</v>
      </c>
      <c r="AQ1522" s="168" t="s">
        <v>132</v>
      </c>
      <c r="AR1522" s="168" t="s">
        <v>128</v>
      </c>
      <c r="AS1522" s="168" t="s">
        <v>133</v>
      </c>
    </row>
    <row r="1523" spans="41:45" x14ac:dyDescent="0.3">
      <c r="AO1523" s="98">
        <v>2234</v>
      </c>
      <c r="AQ1523" s="168" t="s">
        <v>132</v>
      </c>
      <c r="AR1523" s="168" t="s">
        <v>128</v>
      </c>
      <c r="AS1523" s="168" t="s">
        <v>133</v>
      </c>
    </row>
    <row r="1524" spans="41:45" x14ac:dyDescent="0.3">
      <c r="AO1524" s="98">
        <v>2163</v>
      </c>
      <c r="AQ1524" s="168" t="s">
        <v>132</v>
      </c>
      <c r="AR1524" s="168" t="s">
        <v>128</v>
      </c>
      <c r="AS1524" s="168" t="s">
        <v>133</v>
      </c>
    </row>
    <row r="1525" spans="41:45" x14ac:dyDescent="0.3">
      <c r="AO1525" s="98">
        <v>2155</v>
      </c>
      <c r="AQ1525" s="168" t="s">
        <v>132</v>
      </c>
      <c r="AR1525" s="168" t="s">
        <v>128</v>
      </c>
      <c r="AS1525" s="168" t="s">
        <v>133</v>
      </c>
    </row>
    <row r="1526" spans="41:45" x14ac:dyDescent="0.3">
      <c r="AO1526" s="98">
        <v>2128</v>
      </c>
      <c r="AQ1526" s="168" t="s">
        <v>132</v>
      </c>
      <c r="AR1526" s="168" t="s">
        <v>128</v>
      </c>
      <c r="AS1526" s="168" t="s">
        <v>133</v>
      </c>
    </row>
    <row r="1527" spans="41:45" x14ac:dyDescent="0.3">
      <c r="AO1527" s="98">
        <v>2094</v>
      </c>
      <c r="AQ1527" s="168" t="s">
        <v>132</v>
      </c>
      <c r="AR1527" s="168" t="s">
        <v>128</v>
      </c>
      <c r="AS1527" s="168" t="s">
        <v>133</v>
      </c>
    </row>
    <row r="1528" spans="41:45" x14ac:dyDescent="0.3">
      <c r="AO1528" s="98">
        <v>2058</v>
      </c>
      <c r="AQ1528" s="168" t="s">
        <v>132</v>
      </c>
      <c r="AR1528" s="168" t="s">
        <v>128</v>
      </c>
      <c r="AS1528" s="168" t="s">
        <v>133</v>
      </c>
    </row>
    <row r="1529" spans="41:45" x14ac:dyDescent="0.3">
      <c r="AO1529" s="98">
        <v>2046</v>
      </c>
      <c r="AQ1529" s="168" t="s">
        <v>132</v>
      </c>
      <c r="AR1529" s="168" t="s">
        <v>128</v>
      </c>
      <c r="AS1529" s="168" t="s">
        <v>133</v>
      </c>
    </row>
    <row r="1530" spans="41:45" x14ac:dyDescent="0.3">
      <c r="AO1530" s="98">
        <v>1952</v>
      </c>
      <c r="AQ1530" s="168" t="s">
        <v>132</v>
      </c>
      <c r="AR1530" s="168" t="s">
        <v>128</v>
      </c>
      <c r="AS1530" s="168" t="s">
        <v>133</v>
      </c>
    </row>
    <row r="1531" spans="41:45" x14ac:dyDescent="0.3">
      <c r="AO1531" s="98">
        <v>1923</v>
      </c>
      <c r="AQ1531" s="168" t="s">
        <v>132</v>
      </c>
      <c r="AR1531" s="168" t="s">
        <v>128</v>
      </c>
      <c r="AS1531" s="168" t="s">
        <v>133</v>
      </c>
    </row>
    <row r="1532" spans="41:45" x14ac:dyDescent="0.3">
      <c r="AO1532" s="98">
        <v>1834</v>
      </c>
      <c r="AQ1532" s="168" t="s">
        <v>132</v>
      </c>
      <c r="AR1532" s="168" t="s">
        <v>128</v>
      </c>
      <c r="AS1532" s="168" t="s">
        <v>133</v>
      </c>
    </row>
    <row r="1533" spans="41:45" x14ac:dyDescent="0.3">
      <c r="AO1533" s="98">
        <v>1814</v>
      </c>
      <c r="AQ1533" s="168" t="s">
        <v>132</v>
      </c>
      <c r="AR1533" s="168" t="s">
        <v>128</v>
      </c>
      <c r="AS1533" s="168" t="s">
        <v>133</v>
      </c>
    </row>
    <row r="1534" spans="41:45" x14ac:dyDescent="0.3">
      <c r="AO1534" s="98">
        <v>1770</v>
      </c>
      <c r="AQ1534" s="168" t="s">
        <v>132</v>
      </c>
      <c r="AR1534" s="168" t="s">
        <v>128</v>
      </c>
      <c r="AS1534" s="168" t="s">
        <v>133</v>
      </c>
    </row>
    <row r="1535" spans="41:45" x14ac:dyDescent="0.3">
      <c r="AO1535" s="98">
        <v>1684</v>
      </c>
      <c r="AQ1535" s="168" t="s">
        <v>132</v>
      </c>
      <c r="AR1535" s="168" t="s">
        <v>128</v>
      </c>
      <c r="AS1535" s="168" t="s">
        <v>133</v>
      </c>
    </row>
    <row r="1536" spans="41:45" x14ac:dyDescent="0.3">
      <c r="AO1536" s="98">
        <v>1678</v>
      </c>
      <c r="AQ1536" s="168" t="s">
        <v>132</v>
      </c>
      <c r="AR1536" s="168" t="s">
        <v>128</v>
      </c>
      <c r="AS1536" s="168" t="s">
        <v>133</v>
      </c>
    </row>
    <row r="1537" spans="41:45" x14ac:dyDescent="0.3">
      <c r="AO1537" s="98">
        <v>1630</v>
      </c>
      <c r="AQ1537" s="168" t="s">
        <v>132</v>
      </c>
      <c r="AR1537" s="168" t="s">
        <v>128</v>
      </c>
      <c r="AS1537" s="168" t="s">
        <v>133</v>
      </c>
    </row>
    <row r="1538" spans="41:45" x14ac:dyDescent="0.3">
      <c r="AO1538" s="98">
        <v>1591</v>
      </c>
      <c r="AQ1538" s="168" t="s">
        <v>132</v>
      </c>
      <c r="AR1538" s="168" t="s">
        <v>128</v>
      </c>
      <c r="AS1538" s="168" t="s">
        <v>133</v>
      </c>
    </row>
    <row r="1539" spans="41:45" x14ac:dyDescent="0.3">
      <c r="AO1539" s="98">
        <v>1581</v>
      </c>
      <c r="AQ1539" s="168" t="s">
        <v>132</v>
      </c>
      <c r="AR1539" s="168" t="s">
        <v>128</v>
      </c>
      <c r="AS1539" s="168" t="s">
        <v>133</v>
      </c>
    </row>
    <row r="1540" spans="41:45" x14ac:dyDescent="0.3">
      <c r="AO1540" s="98">
        <v>1575</v>
      </c>
      <c r="AQ1540" s="168" t="s">
        <v>132</v>
      </c>
      <c r="AR1540" s="168" t="s">
        <v>128</v>
      </c>
      <c r="AS1540" s="168" t="s">
        <v>133</v>
      </c>
    </row>
    <row r="1541" spans="41:45" x14ac:dyDescent="0.3">
      <c r="AO1541" s="98">
        <v>1559</v>
      </c>
      <c r="AQ1541" s="168" t="s">
        <v>132</v>
      </c>
      <c r="AR1541" s="168" t="s">
        <v>128</v>
      </c>
      <c r="AS1541" s="168" t="s">
        <v>133</v>
      </c>
    </row>
    <row r="1542" spans="41:45" x14ac:dyDescent="0.3">
      <c r="AO1542" s="98">
        <v>1524</v>
      </c>
      <c r="AQ1542" s="168" t="s">
        <v>132</v>
      </c>
      <c r="AR1542" s="168" t="s">
        <v>128</v>
      </c>
      <c r="AS1542" s="168" t="s">
        <v>133</v>
      </c>
    </row>
    <row r="1543" spans="41:45" x14ac:dyDescent="0.3">
      <c r="AO1543" s="98">
        <v>1497</v>
      </c>
      <c r="AQ1543" s="168" t="s">
        <v>132</v>
      </c>
      <c r="AR1543" s="168" t="s">
        <v>128</v>
      </c>
      <c r="AS1543" s="168" t="s">
        <v>133</v>
      </c>
    </row>
    <row r="1544" spans="41:45" x14ac:dyDescent="0.3">
      <c r="AO1544" s="98">
        <v>1489</v>
      </c>
      <c r="AQ1544" s="168" t="s">
        <v>132</v>
      </c>
      <c r="AR1544" s="168" t="s">
        <v>128</v>
      </c>
      <c r="AS1544" s="168" t="s">
        <v>133</v>
      </c>
    </row>
    <row r="1545" spans="41:45" x14ac:dyDescent="0.3">
      <c r="AO1545" s="98">
        <v>1466</v>
      </c>
      <c r="AQ1545" s="168" t="s">
        <v>132</v>
      </c>
      <c r="AR1545" s="168" t="s">
        <v>128</v>
      </c>
      <c r="AS1545" s="168" t="s">
        <v>133</v>
      </c>
    </row>
    <row r="1546" spans="41:45" x14ac:dyDescent="0.3">
      <c r="AO1546" s="98">
        <v>1458</v>
      </c>
      <c r="AQ1546" s="168" t="s">
        <v>132</v>
      </c>
      <c r="AR1546" s="168" t="s">
        <v>128</v>
      </c>
      <c r="AS1546" s="168" t="s">
        <v>133</v>
      </c>
    </row>
    <row r="1547" spans="41:45" x14ac:dyDescent="0.3">
      <c r="AO1547" s="98">
        <v>1439</v>
      </c>
      <c r="AQ1547" s="168" t="s">
        <v>132</v>
      </c>
      <c r="AR1547" s="168" t="s">
        <v>128</v>
      </c>
      <c r="AS1547" s="168" t="s">
        <v>133</v>
      </c>
    </row>
    <row r="1548" spans="41:45" x14ac:dyDescent="0.3">
      <c r="AO1548" s="98">
        <v>1402</v>
      </c>
      <c r="AQ1548" s="168" t="s">
        <v>132</v>
      </c>
      <c r="AR1548" s="168" t="s">
        <v>128</v>
      </c>
      <c r="AS1548" s="168" t="s">
        <v>133</v>
      </c>
    </row>
    <row r="1549" spans="41:45" x14ac:dyDescent="0.3">
      <c r="AO1549" s="98">
        <v>1338</v>
      </c>
      <c r="AQ1549" s="168" t="s">
        <v>132</v>
      </c>
      <c r="AR1549" s="168" t="s">
        <v>128</v>
      </c>
      <c r="AS1549" s="168" t="s">
        <v>133</v>
      </c>
    </row>
    <row r="1550" spans="41:45" x14ac:dyDescent="0.3">
      <c r="AO1550" s="98">
        <v>1335</v>
      </c>
      <c r="AQ1550" s="168" t="s">
        <v>132</v>
      </c>
      <c r="AR1550" s="168" t="s">
        <v>128</v>
      </c>
      <c r="AS1550" s="168" t="s">
        <v>133</v>
      </c>
    </row>
    <row r="1551" spans="41:45" x14ac:dyDescent="0.3">
      <c r="AO1551" s="98">
        <v>1283</v>
      </c>
      <c r="AQ1551" s="168" t="s">
        <v>132</v>
      </c>
      <c r="AR1551" s="168" t="s">
        <v>128</v>
      </c>
      <c r="AS1551" s="168" t="s">
        <v>133</v>
      </c>
    </row>
    <row r="1552" spans="41:45" x14ac:dyDescent="0.3">
      <c r="AO1552" s="98">
        <v>1278</v>
      </c>
      <c r="AQ1552" s="168" t="s">
        <v>132</v>
      </c>
      <c r="AR1552" s="168" t="s">
        <v>128</v>
      </c>
      <c r="AS1552" s="168" t="s">
        <v>133</v>
      </c>
    </row>
    <row r="1553" spans="41:45" x14ac:dyDescent="0.3">
      <c r="AO1553" s="98">
        <v>1267</v>
      </c>
      <c r="AQ1553" s="168" t="s">
        <v>132</v>
      </c>
      <c r="AR1553" s="168" t="s">
        <v>128</v>
      </c>
      <c r="AS1553" s="168" t="s">
        <v>133</v>
      </c>
    </row>
    <row r="1554" spans="41:45" x14ac:dyDescent="0.3">
      <c r="AO1554" s="98">
        <v>1247</v>
      </c>
      <c r="AQ1554" s="168" t="s">
        <v>132</v>
      </c>
      <c r="AR1554" s="168" t="s">
        <v>128</v>
      </c>
      <c r="AS1554" s="168" t="s">
        <v>133</v>
      </c>
    </row>
    <row r="1555" spans="41:45" x14ac:dyDescent="0.3">
      <c r="AO1555" s="98">
        <v>1213</v>
      </c>
      <c r="AQ1555" s="168" t="s">
        <v>132</v>
      </c>
      <c r="AR1555" s="168" t="s">
        <v>128</v>
      </c>
      <c r="AS1555" s="168" t="s">
        <v>133</v>
      </c>
    </row>
    <row r="1556" spans="41:45" x14ac:dyDescent="0.3">
      <c r="AO1556" s="98">
        <v>1213</v>
      </c>
      <c r="AQ1556" s="168" t="s">
        <v>132</v>
      </c>
      <c r="AR1556" s="168" t="s">
        <v>128</v>
      </c>
      <c r="AS1556" s="168" t="s">
        <v>133</v>
      </c>
    </row>
    <row r="1557" spans="41:45" x14ac:dyDescent="0.3">
      <c r="AO1557" s="98">
        <v>1162</v>
      </c>
      <c r="AQ1557" s="168" t="s">
        <v>132</v>
      </c>
      <c r="AR1557" s="168" t="s">
        <v>128</v>
      </c>
      <c r="AS1557" s="168" t="s">
        <v>133</v>
      </c>
    </row>
    <row r="1558" spans="41:45" x14ac:dyDescent="0.3">
      <c r="AO1558" s="98">
        <v>1080</v>
      </c>
      <c r="AQ1558" s="168" t="s">
        <v>132</v>
      </c>
      <c r="AR1558" s="168" t="s">
        <v>128</v>
      </c>
      <c r="AS1558" s="168" t="s">
        <v>133</v>
      </c>
    </row>
    <row r="1559" spans="41:45" x14ac:dyDescent="0.3">
      <c r="AO1559" s="98">
        <v>1013</v>
      </c>
      <c r="AQ1559" s="168" t="s">
        <v>132</v>
      </c>
      <c r="AR1559" s="168" t="s">
        <v>128</v>
      </c>
      <c r="AS1559" s="168" t="s">
        <v>133</v>
      </c>
    </row>
    <row r="1560" spans="41:45" x14ac:dyDescent="0.3">
      <c r="AO1560" s="98">
        <v>1011</v>
      </c>
      <c r="AQ1560" s="168" t="s">
        <v>132</v>
      </c>
      <c r="AR1560" s="168" t="s">
        <v>128</v>
      </c>
      <c r="AS1560" s="168" t="s">
        <v>133</v>
      </c>
    </row>
    <row r="1561" spans="41:45" x14ac:dyDescent="0.3">
      <c r="AO1561" s="98">
        <v>975</v>
      </c>
      <c r="AQ1561" s="168" t="s">
        <v>132</v>
      </c>
      <c r="AR1561" s="168" t="s">
        <v>128</v>
      </c>
      <c r="AS1561" s="168" t="s">
        <v>133</v>
      </c>
    </row>
    <row r="1562" spans="41:45" x14ac:dyDescent="0.3">
      <c r="AO1562" s="98">
        <v>754</v>
      </c>
      <c r="AQ1562" s="168" t="s">
        <v>132</v>
      </c>
      <c r="AR1562" s="168" t="s">
        <v>128</v>
      </c>
      <c r="AS1562" s="168" t="s">
        <v>133</v>
      </c>
    </row>
    <row r="1563" spans="41:45" x14ac:dyDescent="0.3">
      <c r="AO1563" s="98">
        <v>698</v>
      </c>
      <c r="AQ1563" s="168" t="s">
        <v>132</v>
      </c>
      <c r="AR1563" s="168" t="s">
        <v>128</v>
      </c>
      <c r="AS1563" s="168" t="s">
        <v>133</v>
      </c>
    </row>
    <row r="1564" spans="41:45" x14ac:dyDescent="0.3">
      <c r="AO1564" s="98">
        <v>640</v>
      </c>
      <c r="AQ1564" s="168" t="s">
        <v>132</v>
      </c>
      <c r="AR1564" s="168" t="s">
        <v>128</v>
      </c>
      <c r="AS1564" s="168" t="s">
        <v>133</v>
      </c>
    </row>
    <row r="1565" spans="41:45" x14ac:dyDescent="0.3">
      <c r="AO1565" s="98">
        <v>605</v>
      </c>
      <c r="AQ1565" s="168" t="s">
        <v>132</v>
      </c>
      <c r="AR1565" s="168" t="s">
        <v>128</v>
      </c>
      <c r="AS1565" s="168" t="s">
        <v>133</v>
      </c>
    </row>
    <row r="1566" spans="41:45" x14ac:dyDescent="0.3">
      <c r="AO1566" s="99"/>
      <c r="AQ1566" s="168" t="s">
        <v>132</v>
      </c>
      <c r="AR1566" s="168" t="s">
        <v>128</v>
      </c>
      <c r="AS1566" s="168" t="s">
        <v>133</v>
      </c>
    </row>
    <row r="1567" spans="41:45" x14ac:dyDescent="0.3">
      <c r="AO1567" s="99"/>
      <c r="AQ1567" s="168" t="s">
        <v>132</v>
      </c>
      <c r="AR1567" s="168" t="s">
        <v>128</v>
      </c>
      <c r="AS1567" s="168" t="s">
        <v>133</v>
      </c>
    </row>
    <row r="1568" spans="41:45" x14ac:dyDescent="0.3">
      <c r="AO1568" s="99"/>
      <c r="AQ1568" s="168" t="s">
        <v>132</v>
      </c>
      <c r="AR1568" s="168" t="s">
        <v>128</v>
      </c>
      <c r="AS1568" s="168" t="s">
        <v>133</v>
      </c>
    </row>
    <row r="1569" spans="41:45" x14ac:dyDescent="0.3">
      <c r="AO1569" s="99"/>
      <c r="AQ1569" s="168" t="s">
        <v>132</v>
      </c>
      <c r="AR1569" s="168" t="s">
        <v>128</v>
      </c>
      <c r="AS1569" s="168" t="s">
        <v>133</v>
      </c>
    </row>
    <row r="1570" spans="41:45" x14ac:dyDescent="0.3">
      <c r="AO1570" s="99"/>
      <c r="AQ1570" s="168" t="s">
        <v>132</v>
      </c>
      <c r="AR1570" s="168" t="s">
        <v>128</v>
      </c>
      <c r="AS1570" s="168" t="s">
        <v>133</v>
      </c>
    </row>
    <row r="1571" spans="41:45" x14ac:dyDescent="0.3">
      <c r="AO1571" s="99"/>
      <c r="AQ1571" s="168" t="s">
        <v>132</v>
      </c>
      <c r="AR1571" s="168" t="s">
        <v>128</v>
      </c>
      <c r="AS1571" s="168" t="s">
        <v>133</v>
      </c>
    </row>
    <row r="1572" spans="41:45" x14ac:dyDescent="0.3">
      <c r="AO1572" s="99"/>
      <c r="AQ1572" s="168" t="s">
        <v>132</v>
      </c>
      <c r="AR1572" s="168" t="s">
        <v>128</v>
      </c>
      <c r="AS1572" s="168" t="s">
        <v>133</v>
      </c>
    </row>
    <row r="1573" spans="41:45" x14ac:dyDescent="0.3">
      <c r="AO1573" s="99"/>
      <c r="AQ1573" s="168" t="s">
        <v>132</v>
      </c>
      <c r="AR1573" s="168" t="s">
        <v>128</v>
      </c>
      <c r="AS1573" s="168" t="s">
        <v>133</v>
      </c>
    </row>
    <row r="1574" spans="41:45" x14ac:dyDescent="0.3">
      <c r="AO1574" s="99"/>
      <c r="AQ1574" s="168" t="s">
        <v>132</v>
      </c>
      <c r="AR1574" s="168" t="s">
        <v>128</v>
      </c>
      <c r="AS1574" s="168" t="s">
        <v>133</v>
      </c>
    </row>
    <row r="1575" spans="41:45" x14ac:dyDescent="0.3">
      <c r="AO1575" s="99"/>
      <c r="AQ1575" s="168" t="s">
        <v>132</v>
      </c>
      <c r="AR1575" s="168" t="s">
        <v>128</v>
      </c>
      <c r="AS1575" s="168" t="s">
        <v>133</v>
      </c>
    </row>
    <row r="1576" spans="41:45" x14ac:dyDescent="0.3">
      <c r="AO1576" s="99"/>
      <c r="AQ1576" s="168" t="s">
        <v>132</v>
      </c>
      <c r="AR1576" s="168" t="s">
        <v>128</v>
      </c>
      <c r="AS1576" s="168" t="s">
        <v>133</v>
      </c>
    </row>
    <row r="1577" spans="41:45" x14ac:dyDescent="0.3">
      <c r="AO1577" s="99"/>
      <c r="AQ1577" s="168" t="s">
        <v>132</v>
      </c>
      <c r="AR1577" s="168" t="s">
        <v>128</v>
      </c>
      <c r="AS1577" s="168" t="s">
        <v>133</v>
      </c>
    </row>
    <row r="1578" spans="41:45" x14ac:dyDescent="0.3">
      <c r="AO1578" s="99"/>
      <c r="AQ1578" s="168" t="s">
        <v>132</v>
      </c>
      <c r="AR1578" s="168" t="s">
        <v>128</v>
      </c>
      <c r="AS1578" s="168" t="s">
        <v>133</v>
      </c>
    </row>
    <row r="1579" spans="41:45" x14ac:dyDescent="0.3">
      <c r="AO1579" s="99"/>
      <c r="AQ1579" s="168" t="s">
        <v>132</v>
      </c>
      <c r="AR1579" s="168" t="s">
        <v>128</v>
      </c>
      <c r="AS1579" s="168" t="s">
        <v>133</v>
      </c>
    </row>
    <row r="1580" spans="41:45" x14ac:dyDescent="0.3">
      <c r="AO1580" s="99"/>
      <c r="AQ1580" s="168" t="s">
        <v>132</v>
      </c>
      <c r="AR1580" s="168" t="s">
        <v>128</v>
      </c>
      <c r="AS1580" s="168" t="s">
        <v>133</v>
      </c>
    </row>
    <row r="1581" spans="41:45" x14ac:dyDescent="0.3">
      <c r="AO1581" s="99"/>
      <c r="AQ1581" s="168" t="s">
        <v>132</v>
      </c>
      <c r="AR1581" s="168" t="s">
        <v>128</v>
      </c>
      <c r="AS1581" s="168" t="s">
        <v>133</v>
      </c>
    </row>
    <row r="1582" spans="41:45" x14ac:dyDescent="0.3">
      <c r="AO1582" s="99"/>
      <c r="AQ1582" s="168" t="s">
        <v>132</v>
      </c>
      <c r="AR1582" s="168" t="s">
        <v>128</v>
      </c>
      <c r="AS1582" s="168" t="s">
        <v>133</v>
      </c>
    </row>
    <row r="1583" spans="41:45" x14ac:dyDescent="0.3">
      <c r="AO1583" s="99"/>
      <c r="AQ1583" s="168" t="s">
        <v>132</v>
      </c>
      <c r="AR1583" s="168" t="s">
        <v>128</v>
      </c>
      <c r="AS1583" s="168" t="s">
        <v>133</v>
      </c>
    </row>
    <row r="1584" spans="41:45" x14ac:dyDescent="0.3">
      <c r="AO1584" s="99"/>
      <c r="AQ1584" s="168" t="s">
        <v>132</v>
      </c>
      <c r="AR1584" s="168" t="s">
        <v>128</v>
      </c>
      <c r="AS1584" s="168" t="s">
        <v>133</v>
      </c>
    </row>
    <row r="1585" spans="41:45" x14ac:dyDescent="0.3">
      <c r="AO1585" s="99"/>
      <c r="AQ1585" s="168" t="s">
        <v>132</v>
      </c>
      <c r="AR1585" s="168" t="s">
        <v>128</v>
      </c>
      <c r="AS1585" s="168" t="s">
        <v>133</v>
      </c>
    </row>
    <row r="1586" spans="41:45" x14ac:dyDescent="0.3">
      <c r="AO1586" s="99"/>
      <c r="AQ1586" s="168" t="s">
        <v>132</v>
      </c>
      <c r="AR1586" s="168" t="s">
        <v>128</v>
      </c>
      <c r="AS1586" s="168" t="s">
        <v>133</v>
      </c>
    </row>
    <row r="1587" spans="41:45" x14ac:dyDescent="0.3">
      <c r="AO1587" s="99"/>
      <c r="AQ1587" s="168" t="s">
        <v>132</v>
      </c>
      <c r="AR1587" s="168" t="s">
        <v>128</v>
      </c>
      <c r="AS1587" s="168" t="s">
        <v>133</v>
      </c>
    </row>
    <row r="1588" spans="41:45" x14ac:dyDescent="0.3">
      <c r="AO1588" s="99"/>
      <c r="AQ1588" s="168" t="s">
        <v>132</v>
      </c>
      <c r="AR1588" s="168" t="s">
        <v>128</v>
      </c>
      <c r="AS1588" s="168" t="s">
        <v>133</v>
      </c>
    </row>
    <row r="1589" spans="41:45" x14ac:dyDescent="0.3">
      <c r="AO1589" s="99"/>
      <c r="AQ1589" s="168" t="s">
        <v>132</v>
      </c>
      <c r="AR1589" s="168" t="s">
        <v>128</v>
      </c>
      <c r="AS1589" s="168" t="s">
        <v>133</v>
      </c>
    </row>
    <row r="1590" spans="41:45" x14ac:dyDescent="0.3">
      <c r="AO1590" s="99"/>
      <c r="AQ1590" s="168" t="s">
        <v>132</v>
      </c>
      <c r="AR1590" s="168" t="s">
        <v>128</v>
      </c>
      <c r="AS1590" s="168" t="s">
        <v>133</v>
      </c>
    </row>
    <row r="1591" spans="41:45" x14ac:dyDescent="0.3">
      <c r="AO1591" s="99"/>
      <c r="AQ1591" s="168" t="s">
        <v>132</v>
      </c>
      <c r="AR1591" s="168" t="s">
        <v>128</v>
      </c>
      <c r="AS1591" s="168" t="s">
        <v>133</v>
      </c>
    </row>
    <row r="1592" spans="41:45" x14ac:dyDescent="0.3">
      <c r="AO1592" s="99"/>
      <c r="AQ1592" s="168" t="s">
        <v>132</v>
      </c>
      <c r="AR1592" s="168" t="s">
        <v>128</v>
      </c>
      <c r="AS1592" s="168" t="s">
        <v>133</v>
      </c>
    </row>
    <row r="1593" spans="41:45" x14ac:dyDescent="0.3">
      <c r="AO1593" s="99"/>
      <c r="AQ1593" s="168" t="s">
        <v>132</v>
      </c>
      <c r="AR1593" s="168" t="s">
        <v>128</v>
      </c>
      <c r="AS1593" s="168" t="s">
        <v>133</v>
      </c>
    </row>
    <row r="1594" spans="41:45" x14ac:dyDescent="0.3">
      <c r="AO1594" s="99"/>
      <c r="AQ1594" s="168" t="s">
        <v>132</v>
      </c>
      <c r="AR1594" s="168" t="s">
        <v>128</v>
      </c>
      <c r="AS1594" s="168" t="s">
        <v>133</v>
      </c>
    </row>
    <row r="1595" spans="41:45" x14ac:dyDescent="0.3">
      <c r="AO1595" s="99"/>
      <c r="AQ1595" s="168" t="s">
        <v>132</v>
      </c>
      <c r="AR1595" s="168" t="s">
        <v>128</v>
      </c>
      <c r="AS1595" s="168" t="s">
        <v>133</v>
      </c>
    </row>
    <row r="1596" spans="41:45" x14ac:dyDescent="0.3">
      <c r="AO1596" s="99"/>
      <c r="AQ1596" s="168" t="s">
        <v>132</v>
      </c>
      <c r="AR1596" s="168" t="s">
        <v>128</v>
      </c>
      <c r="AS1596" s="168" t="s">
        <v>133</v>
      </c>
    </row>
    <row r="1597" spans="41:45" x14ac:dyDescent="0.3">
      <c r="AO1597" s="99"/>
      <c r="AQ1597" s="168" t="s">
        <v>132</v>
      </c>
      <c r="AR1597" s="168" t="s">
        <v>128</v>
      </c>
      <c r="AS1597" s="168" t="s">
        <v>133</v>
      </c>
    </row>
    <row r="1598" spans="41:45" x14ac:dyDescent="0.3">
      <c r="AO1598" s="99"/>
      <c r="AQ1598" s="168" t="s">
        <v>132</v>
      </c>
      <c r="AR1598" s="168" t="s">
        <v>128</v>
      </c>
      <c r="AS1598" s="168" t="s">
        <v>133</v>
      </c>
    </row>
    <row r="1599" spans="41:45" x14ac:dyDescent="0.3">
      <c r="AO1599" s="99"/>
      <c r="AQ1599" s="168" t="s">
        <v>132</v>
      </c>
      <c r="AR1599" s="168" t="s">
        <v>128</v>
      </c>
      <c r="AS1599" s="168" t="s">
        <v>133</v>
      </c>
    </row>
    <row r="1600" spans="41:45" x14ac:dyDescent="0.3">
      <c r="AO1600" s="99"/>
      <c r="AQ1600" s="168" t="s">
        <v>132</v>
      </c>
      <c r="AR1600" s="168" t="s">
        <v>128</v>
      </c>
      <c r="AS1600" s="168" t="s">
        <v>133</v>
      </c>
    </row>
    <row r="1601" spans="41:45" x14ac:dyDescent="0.3">
      <c r="AO1601" s="99"/>
      <c r="AQ1601" s="168" t="s">
        <v>132</v>
      </c>
      <c r="AR1601" s="168" t="s">
        <v>128</v>
      </c>
      <c r="AS1601" s="168" t="s">
        <v>133</v>
      </c>
    </row>
    <row r="1602" spans="41:45" x14ac:dyDescent="0.3">
      <c r="AO1602" s="99"/>
      <c r="AQ1602" s="168" t="s">
        <v>132</v>
      </c>
      <c r="AR1602" s="168" t="s">
        <v>128</v>
      </c>
      <c r="AS1602" s="168" t="s">
        <v>133</v>
      </c>
    </row>
    <row r="1603" spans="41:45" x14ac:dyDescent="0.3">
      <c r="AO1603" s="99"/>
      <c r="AQ1603" s="168" t="s">
        <v>132</v>
      </c>
      <c r="AR1603" s="168" t="s">
        <v>128</v>
      </c>
      <c r="AS1603" s="168" t="s">
        <v>133</v>
      </c>
    </row>
    <row r="1604" spans="41:45" x14ac:dyDescent="0.3">
      <c r="AO1604" s="99"/>
      <c r="AQ1604" s="168" t="s">
        <v>132</v>
      </c>
      <c r="AR1604" s="168" t="s">
        <v>128</v>
      </c>
      <c r="AS1604" s="168" t="s">
        <v>133</v>
      </c>
    </row>
    <row r="1605" spans="41:45" x14ac:dyDescent="0.3">
      <c r="AO1605" s="99"/>
      <c r="AQ1605" s="168" t="s">
        <v>132</v>
      </c>
      <c r="AR1605" s="168" t="s">
        <v>128</v>
      </c>
      <c r="AS1605" s="168" t="s">
        <v>133</v>
      </c>
    </row>
    <row r="1606" spans="41:45" x14ac:dyDescent="0.3">
      <c r="AO1606" s="99"/>
      <c r="AQ1606" s="168" t="s">
        <v>132</v>
      </c>
      <c r="AR1606" s="168" t="s">
        <v>128</v>
      </c>
      <c r="AS1606" s="168" t="s">
        <v>133</v>
      </c>
    </row>
    <row r="1607" spans="41:45" x14ac:dyDescent="0.3">
      <c r="AO1607" s="99"/>
      <c r="AQ1607" s="168" t="s">
        <v>132</v>
      </c>
      <c r="AR1607" s="168" t="s">
        <v>128</v>
      </c>
      <c r="AS1607" s="168" t="s">
        <v>133</v>
      </c>
    </row>
    <row r="1608" spans="41:45" x14ac:dyDescent="0.3">
      <c r="AO1608" s="99"/>
      <c r="AQ1608" s="168" t="s">
        <v>132</v>
      </c>
      <c r="AR1608" s="168" t="s">
        <v>128</v>
      </c>
      <c r="AS1608" s="168" t="s">
        <v>133</v>
      </c>
    </row>
    <row r="1609" spans="41:45" x14ac:dyDescent="0.3">
      <c r="AO1609" s="99"/>
      <c r="AQ1609" s="168" t="s">
        <v>132</v>
      </c>
      <c r="AR1609" s="168" t="s">
        <v>128</v>
      </c>
      <c r="AS1609" s="168" t="s">
        <v>133</v>
      </c>
    </row>
    <row r="1610" spans="41:45" x14ac:dyDescent="0.3">
      <c r="AO1610" s="99"/>
      <c r="AQ1610" s="168" t="s">
        <v>132</v>
      </c>
      <c r="AR1610" s="168" t="s">
        <v>128</v>
      </c>
      <c r="AS1610" s="168" t="s">
        <v>133</v>
      </c>
    </row>
    <row r="1611" spans="41:45" x14ac:dyDescent="0.3">
      <c r="AO1611" s="99"/>
      <c r="AQ1611" s="168" t="s">
        <v>132</v>
      </c>
      <c r="AR1611" s="168" t="s">
        <v>128</v>
      </c>
      <c r="AS1611" s="168" t="s">
        <v>133</v>
      </c>
    </row>
    <row r="1612" spans="41:45" x14ac:dyDescent="0.3">
      <c r="AO1612" s="99"/>
      <c r="AQ1612" s="168" t="s">
        <v>132</v>
      </c>
      <c r="AR1612" s="168" t="s">
        <v>128</v>
      </c>
      <c r="AS1612" s="168" t="s">
        <v>133</v>
      </c>
    </row>
    <row r="1613" spans="41:45" x14ac:dyDescent="0.3">
      <c r="AO1613" s="99"/>
      <c r="AQ1613" s="168" t="s">
        <v>132</v>
      </c>
      <c r="AR1613" s="168" t="s">
        <v>128</v>
      </c>
      <c r="AS1613" s="168" t="s">
        <v>133</v>
      </c>
    </row>
    <row r="1614" spans="41:45" x14ac:dyDescent="0.3">
      <c r="AO1614" s="99"/>
      <c r="AQ1614" s="168" t="s">
        <v>132</v>
      </c>
      <c r="AR1614" s="168" t="s">
        <v>128</v>
      </c>
      <c r="AS1614" s="168" t="s">
        <v>133</v>
      </c>
    </row>
    <row r="1615" spans="41:45" x14ac:dyDescent="0.3">
      <c r="AO1615" s="99"/>
      <c r="AQ1615" s="168" t="s">
        <v>132</v>
      </c>
      <c r="AR1615" s="168" t="s">
        <v>128</v>
      </c>
      <c r="AS1615" s="168" t="s">
        <v>133</v>
      </c>
    </row>
    <row r="1616" spans="41:45" x14ac:dyDescent="0.3">
      <c r="AO1616" s="99"/>
      <c r="AQ1616" s="168" t="s">
        <v>132</v>
      </c>
      <c r="AR1616" s="168" t="s">
        <v>128</v>
      </c>
      <c r="AS1616" s="168" t="s">
        <v>133</v>
      </c>
    </row>
    <row r="1617" spans="41:45" x14ac:dyDescent="0.3">
      <c r="AO1617" s="99"/>
      <c r="AQ1617" s="168" t="s">
        <v>132</v>
      </c>
      <c r="AR1617" s="168" t="s">
        <v>128</v>
      </c>
      <c r="AS1617" s="168" t="s">
        <v>133</v>
      </c>
    </row>
    <row r="1618" spans="41:45" x14ac:dyDescent="0.3">
      <c r="AO1618" s="99"/>
      <c r="AQ1618" s="168" t="s">
        <v>132</v>
      </c>
      <c r="AR1618" s="168" t="s">
        <v>128</v>
      </c>
      <c r="AS1618" s="168" t="s">
        <v>133</v>
      </c>
    </row>
    <row r="1619" spans="41:45" x14ac:dyDescent="0.3">
      <c r="AO1619" s="99"/>
      <c r="AQ1619" s="168" t="s">
        <v>132</v>
      </c>
      <c r="AR1619" s="168" t="s">
        <v>128</v>
      </c>
      <c r="AS1619" s="168" t="s">
        <v>133</v>
      </c>
    </row>
    <row r="1620" spans="41:45" x14ac:dyDescent="0.3">
      <c r="AO1620" s="99"/>
      <c r="AQ1620" s="168" t="s">
        <v>132</v>
      </c>
      <c r="AR1620" s="168" t="s">
        <v>128</v>
      </c>
      <c r="AS1620" s="168" t="s">
        <v>133</v>
      </c>
    </row>
    <row r="1621" spans="41:45" x14ac:dyDescent="0.3">
      <c r="AO1621" s="99"/>
      <c r="AQ1621" s="168" t="s">
        <v>132</v>
      </c>
      <c r="AR1621" s="168" t="s">
        <v>128</v>
      </c>
      <c r="AS1621" s="168" t="s">
        <v>133</v>
      </c>
    </row>
    <row r="1622" spans="41:45" x14ac:dyDescent="0.3">
      <c r="AO1622" s="99"/>
      <c r="AQ1622" s="168" t="s">
        <v>132</v>
      </c>
      <c r="AR1622" s="168" t="s">
        <v>128</v>
      </c>
      <c r="AS1622" s="168" t="s">
        <v>133</v>
      </c>
    </row>
    <row r="1623" spans="41:45" x14ac:dyDescent="0.3">
      <c r="AO1623" s="99"/>
      <c r="AQ1623" s="168" t="s">
        <v>132</v>
      </c>
      <c r="AR1623" s="168" t="s">
        <v>128</v>
      </c>
      <c r="AS1623" s="168" t="s">
        <v>133</v>
      </c>
    </row>
    <row r="1624" spans="41:45" x14ac:dyDescent="0.3">
      <c r="AO1624" s="99"/>
      <c r="AQ1624" s="168" t="s">
        <v>132</v>
      </c>
      <c r="AR1624" s="168" t="s">
        <v>128</v>
      </c>
      <c r="AS1624" s="168" t="s">
        <v>133</v>
      </c>
    </row>
    <row r="1625" spans="41:45" x14ac:dyDescent="0.3">
      <c r="AO1625" s="99"/>
      <c r="AQ1625" s="168" t="s">
        <v>132</v>
      </c>
      <c r="AR1625" s="168" t="s">
        <v>128</v>
      </c>
      <c r="AS1625" s="168" t="s">
        <v>133</v>
      </c>
    </row>
    <row r="1626" spans="41:45" x14ac:dyDescent="0.3">
      <c r="AO1626" s="99"/>
      <c r="AQ1626" s="168" t="s">
        <v>132</v>
      </c>
      <c r="AR1626" s="168" t="s">
        <v>128</v>
      </c>
      <c r="AS1626" s="168" t="s">
        <v>133</v>
      </c>
    </row>
    <row r="1627" spans="41:45" x14ac:dyDescent="0.3">
      <c r="AO1627" s="99"/>
      <c r="AQ1627" s="168" t="s">
        <v>132</v>
      </c>
      <c r="AR1627" s="168" t="s">
        <v>128</v>
      </c>
      <c r="AS1627" s="168" t="s">
        <v>133</v>
      </c>
    </row>
    <row r="1628" spans="41:45" x14ac:dyDescent="0.3">
      <c r="AO1628" s="99"/>
      <c r="AQ1628" s="168" t="s">
        <v>132</v>
      </c>
      <c r="AR1628" s="168" t="s">
        <v>128</v>
      </c>
      <c r="AS1628" s="168" t="s">
        <v>133</v>
      </c>
    </row>
    <row r="1629" spans="41:45" x14ac:dyDescent="0.3">
      <c r="AO1629" s="99"/>
      <c r="AQ1629" s="168" t="s">
        <v>132</v>
      </c>
      <c r="AR1629" s="168" t="s">
        <v>128</v>
      </c>
      <c r="AS1629" s="168" t="s">
        <v>133</v>
      </c>
    </row>
    <row r="1630" spans="41:45" x14ac:dyDescent="0.3">
      <c r="AO1630" s="99"/>
      <c r="AQ1630" s="168" t="s">
        <v>132</v>
      </c>
      <c r="AR1630" s="168" t="s">
        <v>128</v>
      </c>
      <c r="AS1630" s="168" t="s">
        <v>133</v>
      </c>
    </row>
    <row r="1631" spans="41:45" x14ac:dyDescent="0.3">
      <c r="AO1631" s="99"/>
      <c r="AQ1631" s="168" t="s">
        <v>132</v>
      </c>
      <c r="AR1631" s="168" t="s">
        <v>128</v>
      </c>
      <c r="AS1631" s="168" t="s">
        <v>133</v>
      </c>
    </row>
    <row r="1632" spans="41:45" x14ac:dyDescent="0.3">
      <c r="AO1632" s="99"/>
      <c r="AQ1632" s="168" t="s">
        <v>132</v>
      </c>
      <c r="AR1632" s="168" t="s">
        <v>128</v>
      </c>
      <c r="AS1632" s="168" t="s">
        <v>133</v>
      </c>
    </row>
    <row r="1633" spans="41:45" x14ac:dyDescent="0.3">
      <c r="AO1633" s="99"/>
      <c r="AQ1633" s="168" t="s">
        <v>132</v>
      </c>
      <c r="AR1633" s="168" t="s">
        <v>128</v>
      </c>
      <c r="AS1633" s="168" t="s">
        <v>133</v>
      </c>
    </row>
    <row r="1634" spans="41:45" x14ac:dyDescent="0.3">
      <c r="AO1634" s="99"/>
      <c r="AQ1634" s="168" t="s">
        <v>132</v>
      </c>
      <c r="AR1634" s="168" t="s">
        <v>128</v>
      </c>
      <c r="AS1634" s="168" t="s">
        <v>133</v>
      </c>
    </row>
    <row r="1635" spans="41:45" x14ac:dyDescent="0.3">
      <c r="AO1635" s="99"/>
      <c r="AQ1635" s="168" t="s">
        <v>132</v>
      </c>
      <c r="AR1635" s="168" t="s">
        <v>128</v>
      </c>
      <c r="AS1635" s="168" t="s">
        <v>133</v>
      </c>
    </row>
    <row r="1636" spans="41:45" x14ac:dyDescent="0.3">
      <c r="AO1636" s="99"/>
      <c r="AQ1636" s="168" t="s">
        <v>132</v>
      </c>
      <c r="AR1636" s="168" t="s">
        <v>128</v>
      </c>
      <c r="AS1636" s="168" t="s">
        <v>133</v>
      </c>
    </row>
    <row r="1637" spans="41:45" x14ac:dyDescent="0.3">
      <c r="AO1637"/>
      <c r="AQ1637" s="168" t="s">
        <v>132</v>
      </c>
      <c r="AR1637" s="168" t="s">
        <v>128</v>
      </c>
      <c r="AS1637" s="168" t="s">
        <v>133</v>
      </c>
    </row>
    <row r="1638" spans="41:45" x14ac:dyDescent="0.3">
      <c r="AO1638"/>
      <c r="AQ1638" s="168" t="s">
        <v>132</v>
      </c>
      <c r="AR1638" s="168" t="s">
        <v>128</v>
      </c>
      <c r="AS1638" s="168" t="s">
        <v>133</v>
      </c>
    </row>
    <row r="1639" spans="41:45" x14ac:dyDescent="0.3">
      <c r="AO1639"/>
      <c r="AQ1639" s="168" t="s">
        <v>132</v>
      </c>
      <c r="AR1639" s="168" t="s">
        <v>128</v>
      </c>
      <c r="AS1639" s="168" t="s">
        <v>133</v>
      </c>
    </row>
    <row r="1640" spans="41:45" x14ac:dyDescent="0.3">
      <c r="AO1640"/>
      <c r="AQ1640" s="168" t="s">
        <v>132</v>
      </c>
      <c r="AR1640" s="168" t="s">
        <v>128</v>
      </c>
      <c r="AS1640" s="168" t="s">
        <v>133</v>
      </c>
    </row>
    <row r="1641" spans="41:45" x14ac:dyDescent="0.3">
      <c r="AO1641"/>
      <c r="AQ1641" s="168" t="s">
        <v>132</v>
      </c>
      <c r="AR1641" s="168" t="s">
        <v>128</v>
      </c>
      <c r="AS1641" s="168" t="s">
        <v>133</v>
      </c>
    </row>
    <row r="1642" spans="41:45" x14ac:dyDescent="0.3">
      <c r="AO1642"/>
      <c r="AQ1642" s="168" t="s">
        <v>132</v>
      </c>
      <c r="AR1642" s="168" t="s">
        <v>128</v>
      </c>
      <c r="AS1642" s="168" t="s">
        <v>133</v>
      </c>
    </row>
    <row r="1643" spans="41:45" x14ac:dyDescent="0.3">
      <c r="AO1643"/>
      <c r="AQ1643" s="168" t="s">
        <v>132</v>
      </c>
      <c r="AR1643" s="168" t="s">
        <v>128</v>
      </c>
      <c r="AS1643" s="168" t="s">
        <v>133</v>
      </c>
    </row>
    <row r="1644" spans="41:45" x14ac:dyDescent="0.3">
      <c r="AO1644"/>
      <c r="AQ1644" s="168" t="s">
        <v>132</v>
      </c>
      <c r="AR1644" s="168" t="s">
        <v>128</v>
      </c>
      <c r="AS1644" s="168" t="s">
        <v>133</v>
      </c>
    </row>
    <row r="1645" spans="41:45" x14ac:dyDescent="0.3">
      <c r="AO1645"/>
      <c r="AQ1645" s="168" t="s">
        <v>132</v>
      </c>
      <c r="AR1645" s="168" t="s">
        <v>128</v>
      </c>
      <c r="AS1645" s="168" t="s">
        <v>133</v>
      </c>
    </row>
    <row r="1646" spans="41:45" x14ac:dyDescent="0.3">
      <c r="AO1646"/>
      <c r="AQ1646" s="168" t="s">
        <v>132</v>
      </c>
      <c r="AR1646" s="168" t="s">
        <v>128</v>
      </c>
      <c r="AS1646" s="168" t="s">
        <v>133</v>
      </c>
    </row>
    <row r="1647" spans="41:45" x14ac:dyDescent="0.3">
      <c r="AO1647"/>
      <c r="AQ1647" s="168" t="s">
        <v>132</v>
      </c>
      <c r="AR1647" s="168" t="s">
        <v>128</v>
      </c>
      <c r="AS1647" s="168" t="s">
        <v>133</v>
      </c>
    </row>
    <row r="1648" spans="41:45" x14ac:dyDescent="0.3">
      <c r="AO1648"/>
      <c r="AQ1648" s="168" t="s">
        <v>132</v>
      </c>
      <c r="AR1648" s="168" t="s">
        <v>128</v>
      </c>
      <c r="AS1648" s="168" t="s">
        <v>133</v>
      </c>
    </row>
    <row r="1649" spans="41:45" x14ac:dyDescent="0.3">
      <c r="AO1649"/>
      <c r="AQ1649" s="168" t="s">
        <v>132</v>
      </c>
      <c r="AR1649" s="168" t="s">
        <v>128</v>
      </c>
      <c r="AS1649" s="168" t="s">
        <v>133</v>
      </c>
    </row>
    <row r="1650" spans="41:45" x14ac:dyDescent="0.3">
      <c r="AO1650"/>
      <c r="AQ1650" s="168" t="s">
        <v>132</v>
      </c>
      <c r="AR1650" s="168" t="s">
        <v>128</v>
      </c>
      <c r="AS1650" s="168" t="s">
        <v>133</v>
      </c>
    </row>
    <row r="1651" spans="41:45" x14ac:dyDescent="0.3">
      <c r="AO1651"/>
      <c r="AQ1651" s="168" t="s">
        <v>132</v>
      </c>
      <c r="AR1651" s="168" t="s">
        <v>128</v>
      </c>
      <c r="AS1651" s="168" t="s">
        <v>133</v>
      </c>
    </row>
    <row r="1652" spans="41:45" x14ac:dyDescent="0.3">
      <c r="AO1652"/>
      <c r="AQ1652" s="168" t="s">
        <v>132</v>
      </c>
      <c r="AR1652" s="168" t="s">
        <v>128</v>
      </c>
      <c r="AS1652" s="168" t="s">
        <v>133</v>
      </c>
    </row>
    <row r="1653" spans="41:45" x14ac:dyDescent="0.3">
      <c r="AO1653"/>
      <c r="AQ1653" s="168" t="s">
        <v>132</v>
      </c>
      <c r="AR1653" s="168" t="s">
        <v>128</v>
      </c>
      <c r="AS1653" s="168" t="s">
        <v>133</v>
      </c>
    </row>
    <row r="1654" spans="41:45" x14ac:dyDescent="0.3">
      <c r="AO1654"/>
      <c r="AQ1654" s="168" t="s">
        <v>132</v>
      </c>
      <c r="AR1654" s="168" t="s">
        <v>128</v>
      </c>
      <c r="AS1654" s="168" t="s">
        <v>133</v>
      </c>
    </row>
    <row r="1655" spans="41:45" x14ac:dyDescent="0.3">
      <c r="AO1655"/>
      <c r="AQ1655" s="168" t="s">
        <v>132</v>
      </c>
      <c r="AR1655" s="168" t="s">
        <v>128</v>
      </c>
      <c r="AS1655" s="168" t="s">
        <v>133</v>
      </c>
    </row>
    <row r="1656" spans="41:45" x14ac:dyDescent="0.3">
      <c r="AO1656"/>
      <c r="AQ1656" s="168" t="s">
        <v>132</v>
      </c>
      <c r="AR1656" s="168" t="s">
        <v>128</v>
      </c>
      <c r="AS1656" s="168" t="s">
        <v>133</v>
      </c>
    </row>
    <row r="1657" spans="41:45" x14ac:dyDescent="0.3">
      <c r="AO1657"/>
      <c r="AQ1657" s="168" t="s">
        <v>132</v>
      </c>
      <c r="AR1657" s="168" t="s">
        <v>128</v>
      </c>
      <c r="AS1657" s="168" t="s">
        <v>133</v>
      </c>
    </row>
    <row r="1658" spans="41:45" x14ac:dyDescent="0.3">
      <c r="AO1658"/>
      <c r="AQ1658" s="168" t="s">
        <v>132</v>
      </c>
      <c r="AR1658" s="168" t="s">
        <v>128</v>
      </c>
      <c r="AS1658" s="168" t="s">
        <v>133</v>
      </c>
    </row>
    <row r="1659" spans="41:45" x14ac:dyDescent="0.3">
      <c r="AO1659"/>
      <c r="AQ1659" s="168" t="s">
        <v>132</v>
      </c>
      <c r="AR1659" s="168" t="s">
        <v>128</v>
      </c>
      <c r="AS1659" s="168" t="s">
        <v>133</v>
      </c>
    </row>
    <row r="1660" spans="41:45" x14ac:dyDescent="0.3">
      <c r="AO1660"/>
      <c r="AQ1660" s="168" t="s">
        <v>132</v>
      </c>
      <c r="AR1660" s="168" t="s">
        <v>128</v>
      </c>
      <c r="AS1660" s="168" t="s">
        <v>133</v>
      </c>
    </row>
    <row r="1661" spans="41:45" x14ac:dyDescent="0.3">
      <c r="AO1661"/>
      <c r="AQ1661" s="168" t="s">
        <v>132</v>
      </c>
      <c r="AR1661" s="168" t="s">
        <v>128</v>
      </c>
      <c r="AS1661" s="168" t="s">
        <v>133</v>
      </c>
    </row>
    <row r="1662" spans="41:45" x14ac:dyDescent="0.3">
      <c r="AO1662"/>
      <c r="AQ1662" s="168" t="s">
        <v>132</v>
      </c>
      <c r="AR1662" s="168" t="s">
        <v>128</v>
      </c>
      <c r="AS1662" s="168" t="s">
        <v>133</v>
      </c>
    </row>
    <row r="1663" spans="41:45" x14ac:dyDescent="0.3">
      <c r="AO1663"/>
      <c r="AQ1663" s="168" t="s">
        <v>132</v>
      </c>
      <c r="AR1663" s="168" t="s">
        <v>128</v>
      </c>
      <c r="AS1663" s="168" t="s">
        <v>133</v>
      </c>
    </row>
    <row r="1664" spans="41:45" x14ac:dyDescent="0.3">
      <c r="AO1664"/>
      <c r="AQ1664" s="168" t="s">
        <v>132</v>
      </c>
      <c r="AR1664" s="168" t="s">
        <v>128</v>
      </c>
      <c r="AS1664" s="168" t="s">
        <v>133</v>
      </c>
    </row>
    <row r="1665" spans="41:45" x14ac:dyDescent="0.3">
      <c r="AO1665"/>
      <c r="AQ1665" s="168" t="s">
        <v>132</v>
      </c>
      <c r="AR1665" s="168" t="s">
        <v>128</v>
      </c>
      <c r="AS1665" s="168" t="s">
        <v>133</v>
      </c>
    </row>
    <row r="1666" spans="41:45" x14ac:dyDescent="0.3">
      <c r="AO1666"/>
      <c r="AQ1666" s="168" t="s">
        <v>132</v>
      </c>
      <c r="AR1666" s="168" t="s">
        <v>128</v>
      </c>
      <c r="AS1666" s="168" t="s">
        <v>133</v>
      </c>
    </row>
    <row r="1667" spans="41:45" x14ac:dyDescent="0.3">
      <c r="AO1667"/>
      <c r="AQ1667" s="168" t="s">
        <v>132</v>
      </c>
      <c r="AR1667" s="168" t="s">
        <v>128</v>
      </c>
      <c r="AS1667" s="168" t="s">
        <v>133</v>
      </c>
    </row>
    <row r="1668" spans="41:45" x14ac:dyDescent="0.3">
      <c r="AO1668"/>
      <c r="AQ1668" s="168" t="s">
        <v>132</v>
      </c>
      <c r="AR1668" s="168" t="s">
        <v>128</v>
      </c>
      <c r="AS1668" s="168" t="s">
        <v>133</v>
      </c>
    </row>
    <row r="1669" spans="41:45" x14ac:dyDescent="0.3">
      <c r="AO1669"/>
      <c r="AQ1669" s="168" t="s">
        <v>132</v>
      </c>
      <c r="AR1669" s="168" t="s">
        <v>128</v>
      </c>
      <c r="AS1669" s="168" t="s">
        <v>133</v>
      </c>
    </row>
    <row r="1670" spans="41:45" x14ac:dyDescent="0.3">
      <c r="AO1670"/>
      <c r="AQ1670" s="168" t="s">
        <v>132</v>
      </c>
      <c r="AR1670" s="168" t="s">
        <v>128</v>
      </c>
      <c r="AS1670" s="168" t="s">
        <v>133</v>
      </c>
    </row>
    <row r="1671" spans="41:45" x14ac:dyDescent="0.3">
      <c r="AO1671"/>
      <c r="AQ1671" s="168" t="s">
        <v>132</v>
      </c>
      <c r="AR1671" s="168" t="s">
        <v>128</v>
      </c>
      <c r="AS1671" s="168" t="s">
        <v>133</v>
      </c>
    </row>
    <row r="1672" spans="41:45" x14ac:dyDescent="0.3">
      <c r="AO1672"/>
      <c r="AQ1672" s="168" t="s">
        <v>132</v>
      </c>
      <c r="AR1672" s="168" t="s">
        <v>128</v>
      </c>
      <c r="AS1672" s="168" t="s">
        <v>133</v>
      </c>
    </row>
    <row r="1673" spans="41:45" x14ac:dyDescent="0.3">
      <c r="AO1673"/>
      <c r="AQ1673" s="168" t="s">
        <v>132</v>
      </c>
      <c r="AR1673" s="168" t="s">
        <v>128</v>
      </c>
      <c r="AS1673" s="168" t="s">
        <v>133</v>
      </c>
    </row>
    <row r="1674" spans="41:45" x14ac:dyDescent="0.3">
      <c r="AO1674"/>
      <c r="AQ1674" s="168" t="s">
        <v>132</v>
      </c>
      <c r="AR1674" s="168" t="s">
        <v>128</v>
      </c>
      <c r="AS1674" s="168" t="s">
        <v>133</v>
      </c>
    </row>
    <row r="1675" spans="41:45" x14ac:dyDescent="0.3">
      <c r="AO1675"/>
      <c r="AQ1675" s="168" t="s">
        <v>132</v>
      </c>
      <c r="AR1675" s="168" t="s">
        <v>128</v>
      </c>
      <c r="AS1675" s="168" t="s">
        <v>133</v>
      </c>
    </row>
    <row r="1676" spans="41:45" x14ac:dyDescent="0.3">
      <c r="AO1676"/>
      <c r="AQ1676" s="168" t="s">
        <v>132</v>
      </c>
      <c r="AR1676" s="168" t="s">
        <v>128</v>
      </c>
      <c r="AS1676" s="168" t="s">
        <v>133</v>
      </c>
    </row>
    <row r="1677" spans="41:45" x14ac:dyDescent="0.3">
      <c r="AO1677"/>
      <c r="AQ1677" s="168" t="s">
        <v>132</v>
      </c>
      <c r="AR1677" s="168" t="s">
        <v>128</v>
      </c>
      <c r="AS1677" s="168" t="s">
        <v>133</v>
      </c>
    </row>
    <row r="1678" spans="41:45" x14ac:dyDescent="0.3">
      <c r="AO1678"/>
      <c r="AQ1678" s="168" t="s">
        <v>132</v>
      </c>
      <c r="AR1678" s="168" t="s">
        <v>128</v>
      </c>
      <c r="AS1678" s="168" t="s">
        <v>133</v>
      </c>
    </row>
    <row r="1679" spans="41:45" x14ac:dyDescent="0.3">
      <c r="AO1679"/>
      <c r="AQ1679" s="168" t="s">
        <v>132</v>
      </c>
      <c r="AR1679" s="168" t="s">
        <v>128</v>
      </c>
      <c r="AS1679" s="168" t="s">
        <v>133</v>
      </c>
    </row>
    <row r="1680" spans="41:45" x14ac:dyDescent="0.3">
      <c r="AO1680"/>
      <c r="AQ1680" s="168" t="s">
        <v>132</v>
      </c>
      <c r="AR1680" s="168" t="s">
        <v>128</v>
      </c>
      <c r="AS1680" s="168" t="s">
        <v>133</v>
      </c>
    </row>
    <row r="1681" spans="41:45" x14ac:dyDescent="0.3">
      <c r="AO1681"/>
      <c r="AQ1681" s="168" t="s">
        <v>132</v>
      </c>
      <c r="AR1681" s="168" t="s">
        <v>128</v>
      </c>
      <c r="AS1681" s="168" t="s">
        <v>133</v>
      </c>
    </row>
    <row r="1682" spans="41:45" x14ac:dyDescent="0.3">
      <c r="AO1682"/>
      <c r="AQ1682" s="168" t="s">
        <v>132</v>
      </c>
      <c r="AR1682" s="168" t="s">
        <v>128</v>
      </c>
      <c r="AS1682" s="168" t="s">
        <v>133</v>
      </c>
    </row>
    <row r="1683" spans="41:45" x14ac:dyDescent="0.3">
      <c r="AO1683"/>
      <c r="AQ1683" s="168" t="s">
        <v>132</v>
      </c>
      <c r="AR1683" s="168" t="s">
        <v>128</v>
      </c>
      <c r="AS1683" s="168" t="s">
        <v>133</v>
      </c>
    </row>
    <row r="1684" spans="41:45" x14ac:dyDescent="0.3">
      <c r="AO1684"/>
      <c r="AQ1684" s="168" t="s">
        <v>132</v>
      </c>
      <c r="AR1684" s="168" t="s">
        <v>128</v>
      </c>
      <c r="AS1684" s="168" t="s">
        <v>133</v>
      </c>
    </row>
    <row r="1685" spans="41:45" x14ac:dyDescent="0.3">
      <c r="AO1685"/>
      <c r="AQ1685" s="168" t="s">
        <v>132</v>
      </c>
      <c r="AR1685" s="168" t="s">
        <v>128</v>
      </c>
      <c r="AS1685" s="168" t="s">
        <v>133</v>
      </c>
    </row>
    <row r="1686" spans="41:45" x14ac:dyDescent="0.3">
      <c r="AO1686"/>
      <c r="AQ1686" s="168" t="s">
        <v>132</v>
      </c>
      <c r="AR1686" s="168" t="s">
        <v>128</v>
      </c>
      <c r="AS1686" s="168" t="s">
        <v>133</v>
      </c>
    </row>
    <row r="1687" spans="41:45" x14ac:dyDescent="0.3">
      <c r="AO1687"/>
      <c r="AQ1687" s="168" t="s">
        <v>132</v>
      </c>
      <c r="AR1687" s="168" t="s">
        <v>128</v>
      </c>
      <c r="AS1687" s="168" t="s">
        <v>133</v>
      </c>
    </row>
    <row r="1688" spans="41:45" x14ac:dyDescent="0.3">
      <c r="AO1688"/>
      <c r="AQ1688" s="168" t="s">
        <v>132</v>
      </c>
      <c r="AR1688" s="168" t="s">
        <v>128</v>
      </c>
      <c r="AS1688" s="168" t="s">
        <v>133</v>
      </c>
    </row>
    <row r="1689" spans="41:45" x14ac:dyDescent="0.3">
      <c r="AO1689"/>
      <c r="AQ1689" s="168" t="s">
        <v>132</v>
      </c>
      <c r="AR1689" s="168" t="s">
        <v>128</v>
      </c>
      <c r="AS1689" s="168" t="s">
        <v>133</v>
      </c>
    </row>
    <row r="1690" spans="41:45" x14ac:dyDescent="0.3">
      <c r="AO1690"/>
      <c r="AQ1690" s="168" t="s">
        <v>132</v>
      </c>
      <c r="AR1690" s="168" t="s">
        <v>128</v>
      </c>
      <c r="AS1690" s="168" t="s">
        <v>133</v>
      </c>
    </row>
    <row r="1691" spans="41:45" x14ac:dyDescent="0.3">
      <c r="AO1691"/>
      <c r="AQ1691" s="168" t="s">
        <v>132</v>
      </c>
      <c r="AR1691" s="168" t="s">
        <v>128</v>
      </c>
      <c r="AS1691" s="168" t="s">
        <v>133</v>
      </c>
    </row>
    <row r="1692" spans="41:45" x14ac:dyDescent="0.3">
      <c r="AO1692"/>
      <c r="AQ1692" s="168" t="s">
        <v>132</v>
      </c>
      <c r="AR1692" s="168" t="s">
        <v>128</v>
      </c>
      <c r="AS1692" s="168" t="s">
        <v>133</v>
      </c>
    </row>
    <row r="1693" spans="41:45" x14ac:dyDescent="0.3">
      <c r="AO1693"/>
      <c r="AQ1693" s="168" t="s">
        <v>132</v>
      </c>
      <c r="AR1693" s="168" t="s">
        <v>128</v>
      </c>
      <c r="AS1693" s="168" t="s">
        <v>133</v>
      </c>
    </row>
    <row r="1694" spans="41:45" x14ac:dyDescent="0.3">
      <c r="AO1694"/>
      <c r="AQ1694" s="168" t="s">
        <v>132</v>
      </c>
      <c r="AR1694" s="168" t="s">
        <v>128</v>
      </c>
      <c r="AS1694" s="168" t="s">
        <v>133</v>
      </c>
    </row>
    <row r="1695" spans="41:45" x14ac:dyDescent="0.3">
      <c r="AO1695"/>
      <c r="AQ1695" s="168" t="s">
        <v>132</v>
      </c>
      <c r="AR1695" s="168" t="s">
        <v>128</v>
      </c>
      <c r="AS1695" s="168" t="s">
        <v>133</v>
      </c>
    </row>
    <row r="1696" spans="41:45" x14ac:dyDescent="0.3">
      <c r="AO1696"/>
      <c r="AQ1696" s="168" t="s">
        <v>132</v>
      </c>
      <c r="AR1696" s="168" t="s">
        <v>128</v>
      </c>
      <c r="AS1696" s="168" t="s">
        <v>133</v>
      </c>
    </row>
    <row r="1697" spans="41:45" x14ac:dyDescent="0.3">
      <c r="AO1697"/>
      <c r="AQ1697" s="168" t="s">
        <v>132</v>
      </c>
      <c r="AR1697" s="168" t="s">
        <v>128</v>
      </c>
      <c r="AS1697" s="168" t="s">
        <v>133</v>
      </c>
    </row>
    <row r="1698" spans="41:45" x14ac:dyDescent="0.3">
      <c r="AO1698"/>
      <c r="AQ1698" s="168" t="s">
        <v>132</v>
      </c>
      <c r="AR1698" s="168" t="s">
        <v>128</v>
      </c>
      <c r="AS1698" s="168" t="s">
        <v>133</v>
      </c>
    </row>
    <row r="1699" spans="41:45" x14ac:dyDescent="0.3">
      <c r="AO1699"/>
      <c r="AQ1699" s="168" t="s">
        <v>132</v>
      </c>
      <c r="AR1699" s="168" t="s">
        <v>128</v>
      </c>
      <c r="AS1699" s="168" t="s">
        <v>133</v>
      </c>
    </row>
    <row r="1700" spans="41:45" x14ac:dyDescent="0.3">
      <c r="AO1700"/>
      <c r="AQ1700" s="168" t="s">
        <v>132</v>
      </c>
      <c r="AR1700" s="168" t="s">
        <v>128</v>
      </c>
      <c r="AS1700" s="168" t="s">
        <v>133</v>
      </c>
    </row>
    <row r="1701" spans="41:45" x14ac:dyDescent="0.3">
      <c r="AO1701"/>
      <c r="AQ1701" s="168" t="s">
        <v>132</v>
      </c>
      <c r="AR1701" s="168" t="s">
        <v>128</v>
      </c>
      <c r="AS1701" s="168" t="s">
        <v>133</v>
      </c>
    </row>
    <row r="1702" spans="41:45" x14ac:dyDescent="0.3">
      <c r="AO1702"/>
      <c r="AQ1702" s="168" t="s">
        <v>132</v>
      </c>
      <c r="AR1702" s="168" t="s">
        <v>128</v>
      </c>
      <c r="AS1702" s="168" t="s">
        <v>133</v>
      </c>
    </row>
    <row r="1703" spans="41:45" x14ac:dyDescent="0.3">
      <c r="AO1703"/>
      <c r="AQ1703" s="168" t="s">
        <v>132</v>
      </c>
      <c r="AR1703" s="168" t="s">
        <v>128</v>
      </c>
      <c r="AS1703" s="168" t="s">
        <v>133</v>
      </c>
    </row>
    <row r="1704" spans="41:45" x14ac:dyDescent="0.3">
      <c r="AO1704" s="98"/>
      <c r="AQ1704" s="168" t="s">
        <v>132</v>
      </c>
      <c r="AR1704" s="168" t="s">
        <v>128</v>
      </c>
      <c r="AS1704" s="168" t="s">
        <v>133</v>
      </c>
    </row>
    <row r="1705" spans="41:45" x14ac:dyDescent="0.3">
      <c r="AO1705" s="98"/>
      <c r="AQ1705" s="168" t="s">
        <v>132</v>
      </c>
      <c r="AR1705" s="168" t="s">
        <v>128</v>
      </c>
      <c r="AS1705" s="168" t="s">
        <v>133</v>
      </c>
    </row>
    <row r="1706" spans="41:45" x14ac:dyDescent="0.3">
      <c r="AO1706" s="98"/>
      <c r="AQ1706" s="168" t="s">
        <v>132</v>
      </c>
      <c r="AR1706" s="168" t="s">
        <v>128</v>
      </c>
      <c r="AS1706" s="168" t="s">
        <v>133</v>
      </c>
    </row>
    <row r="1707" spans="41:45" x14ac:dyDescent="0.3">
      <c r="AO1707" s="98"/>
      <c r="AQ1707" s="168" t="s">
        <v>132</v>
      </c>
      <c r="AR1707" s="168" t="s">
        <v>128</v>
      </c>
      <c r="AS1707" s="168" t="s">
        <v>133</v>
      </c>
    </row>
    <row r="1708" spans="41:45" x14ac:dyDescent="0.3">
      <c r="AO1708" s="98"/>
      <c r="AQ1708" s="168" t="s">
        <v>132</v>
      </c>
      <c r="AR1708" s="168" t="s">
        <v>128</v>
      </c>
      <c r="AS1708" s="168" t="s">
        <v>133</v>
      </c>
    </row>
    <row r="1709" spans="41:45" x14ac:dyDescent="0.3">
      <c r="AO1709" s="98"/>
      <c r="AQ1709" s="168" t="s">
        <v>132</v>
      </c>
      <c r="AR1709" s="168" t="s">
        <v>128</v>
      </c>
      <c r="AS1709" s="168" t="s">
        <v>133</v>
      </c>
    </row>
    <row r="1710" spans="41:45" x14ac:dyDescent="0.3">
      <c r="AO1710" s="99"/>
      <c r="AQ1710" s="168" t="s">
        <v>132</v>
      </c>
      <c r="AR1710" s="168" t="s">
        <v>128</v>
      </c>
      <c r="AS1710" s="168" t="s">
        <v>133</v>
      </c>
    </row>
    <row r="1711" spans="41:45" x14ac:dyDescent="0.3">
      <c r="AO1711" s="99"/>
      <c r="AQ1711" s="168" t="s">
        <v>132</v>
      </c>
      <c r="AR1711" s="168" t="s">
        <v>128</v>
      </c>
      <c r="AS1711" s="168" t="s">
        <v>133</v>
      </c>
    </row>
    <row r="1712" spans="41:45" x14ac:dyDescent="0.3">
      <c r="AO1712" s="99"/>
      <c r="AQ1712" s="168" t="s">
        <v>132</v>
      </c>
      <c r="AR1712" s="168" t="s">
        <v>128</v>
      </c>
      <c r="AS1712" s="168" t="s">
        <v>133</v>
      </c>
    </row>
    <row r="1713" spans="41:45" x14ac:dyDescent="0.3">
      <c r="AO1713" s="99"/>
      <c r="AQ1713" s="168" t="s">
        <v>132</v>
      </c>
      <c r="AR1713" s="168" t="s">
        <v>128</v>
      </c>
      <c r="AS1713" s="168" t="s">
        <v>133</v>
      </c>
    </row>
    <row r="1714" spans="41:45" x14ac:dyDescent="0.3">
      <c r="AO1714" s="99"/>
      <c r="AQ1714" s="168" t="s">
        <v>132</v>
      </c>
      <c r="AR1714" s="168" t="s">
        <v>128</v>
      </c>
      <c r="AS1714" s="168" t="s">
        <v>133</v>
      </c>
    </row>
    <row r="1715" spans="41:45" x14ac:dyDescent="0.3">
      <c r="AO1715" s="99"/>
      <c r="AQ1715" s="168" t="s">
        <v>132</v>
      </c>
      <c r="AR1715" s="168" t="s">
        <v>128</v>
      </c>
      <c r="AS1715" s="168" t="s">
        <v>133</v>
      </c>
    </row>
    <row r="1716" spans="41:45" x14ac:dyDescent="0.3">
      <c r="AO1716" s="99"/>
      <c r="AQ1716" s="168" t="s">
        <v>132</v>
      </c>
      <c r="AR1716" s="168" t="s">
        <v>128</v>
      </c>
      <c r="AS1716" s="168" t="s">
        <v>133</v>
      </c>
    </row>
    <row r="1717" spans="41:45" x14ac:dyDescent="0.3">
      <c r="AO1717" s="99"/>
      <c r="AQ1717" s="168" t="s">
        <v>132</v>
      </c>
      <c r="AR1717" s="168" t="s">
        <v>128</v>
      </c>
      <c r="AS1717" s="168" t="s">
        <v>133</v>
      </c>
    </row>
    <row r="1718" spans="41:45" x14ac:dyDescent="0.3">
      <c r="AO1718" s="99"/>
      <c r="AQ1718" s="168" t="s">
        <v>132</v>
      </c>
      <c r="AR1718" s="168" t="s">
        <v>128</v>
      </c>
      <c r="AS1718" s="168" t="s">
        <v>133</v>
      </c>
    </row>
    <row r="1719" spans="41:45" x14ac:dyDescent="0.3">
      <c r="AO1719" s="99"/>
      <c r="AQ1719" s="168" t="s">
        <v>132</v>
      </c>
      <c r="AR1719" s="168" t="s">
        <v>128</v>
      </c>
      <c r="AS1719" s="168" t="s">
        <v>133</v>
      </c>
    </row>
    <row r="1720" spans="41:45" x14ac:dyDescent="0.3">
      <c r="AO1720" s="99"/>
      <c r="AQ1720" s="168" t="s">
        <v>132</v>
      </c>
      <c r="AR1720" s="168" t="s">
        <v>128</v>
      </c>
      <c r="AS1720" s="168" t="s">
        <v>133</v>
      </c>
    </row>
    <row r="1721" spans="41:45" x14ac:dyDescent="0.3">
      <c r="AO1721" s="99"/>
      <c r="AQ1721" s="168" t="s">
        <v>132</v>
      </c>
      <c r="AR1721" s="168" t="s">
        <v>128</v>
      </c>
      <c r="AS1721" s="168" t="s">
        <v>133</v>
      </c>
    </row>
    <row r="1722" spans="41:45" x14ac:dyDescent="0.3">
      <c r="AO1722" s="99"/>
      <c r="AQ1722" s="168" t="s">
        <v>132</v>
      </c>
      <c r="AR1722" s="168" t="s">
        <v>128</v>
      </c>
      <c r="AS1722" s="168" t="s">
        <v>133</v>
      </c>
    </row>
    <row r="1723" spans="41:45" x14ac:dyDescent="0.3">
      <c r="AO1723"/>
      <c r="AQ1723" s="168" t="s">
        <v>132</v>
      </c>
      <c r="AR1723" s="168" t="s">
        <v>128</v>
      </c>
      <c r="AS1723" s="168" t="s">
        <v>133</v>
      </c>
    </row>
    <row r="1724" spans="41:45" x14ac:dyDescent="0.3">
      <c r="AO1724"/>
      <c r="AQ1724" s="168" t="s">
        <v>132</v>
      </c>
      <c r="AR1724" s="168" t="s">
        <v>128</v>
      </c>
      <c r="AS1724" s="168" t="s">
        <v>133</v>
      </c>
    </row>
    <row r="1725" spans="41:45" x14ac:dyDescent="0.3">
      <c r="AO1725"/>
      <c r="AQ1725" s="168" t="s">
        <v>132</v>
      </c>
      <c r="AR1725" s="168" t="s">
        <v>128</v>
      </c>
      <c r="AS1725" s="168" t="s">
        <v>133</v>
      </c>
    </row>
    <row r="1726" spans="41:45" x14ac:dyDescent="0.3">
      <c r="AO1726"/>
      <c r="AQ1726" s="168" t="s">
        <v>132</v>
      </c>
      <c r="AR1726" s="168" t="s">
        <v>128</v>
      </c>
      <c r="AS1726" s="168" t="s">
        <v>133</v>
      </c>
    </row>
    <row r="1727" spans="41:45" x14ac:dyDescent="0.3">
      <c r="AO1727"/>
      <c r="AQ1727" s="168" t="s">
        <v>132</v>
      </c>
      <c r="AR1727" s="168" t="s">
        <v>128</v>
      </c>
      <c r="AS1727" s="168" t="s">
        <v>133</v>
      </c>
    </row>
    <row r="1728" spans="41:45" x14ac:dyDescent="0.3">
      <c r="AO1728"/>
      <c r="AQ1728" s="168" t="s">
        <v>132</v>
      </c>
      <c r="AR1728" s="168" t="s">
        <v>128</v>
      </c>
      <c r="AS1728" s="168" t="s">
        <v>133</v>
      </c>
    </row>
    <row r="1729" spans="41:45" x14ac:dyDescent="0.3">
      <c r="AO1729"/>
      <c r="AQ1729" s="168" t="s">
        <v>132</v>
      </c>
      <c r="AR1729" s="168" t="s">
        <v>128</v>
      </c>
      <c r="AS1729" s="168" t="s">
        <v>133</v>
      </c>
    </row>
    <row r="1730" spans="41:45" x14ac:dyDescent="0.3">
      <c r="AO1730"/>
      <c r="AQ1730" s="168" t="s">
        <v>132</v>
      </c>
      <c r="AR1730" s="168" t="s">
        <v>128</v>
      </c>
      <c r="AS1730" s="168" t="s">
        <v>133</v>
      </c>
    </row>
    <row r="1731" spans="41:45" x14ac:dyDescent="0.3">
      <c r="AO1731"/>
      <c r="AQ1731" s="168" t="s">
        <v>132</v>
      </c>
      <c r="AR1731" s="168" t="s">
        <v>128</v>
      </c>
      <c r="AS1731" s="168" t="s">
        <v>133</v>
      </c>
    </row>
    <row r="1732" spans="41:45" x14ac:dyDescent="0.3">
      <c r="AO1732"/>
      <c r="AQ1732" s="168" t="s">
        <v>132</v>
      </c>
      <c r="AR1732" s="168" t="s">
        <v>128</v>
      </c>
      <c r="AS1732" s="168" t="s">
        <v>133</v>
      </c>
    </row>
    <row r="1733" spans="41:45" x14ac:dyDescent="0.3">
      <c r="AO1733"/>
      <c r="AQ1733" s="168" t="s">
        <v>132</v>
      </c>
      <c r="AR1733" s="168" t="s">
        <v>128</v>
      </c>
      <c r="AS1733" s="168" t="s">
        <v>133</v>
      </c>
    </row>
    <row r="1734" spans="41:45" x14ac:dyDescent="0.3">
      <c r="AO1734"/>
      <c r="AQ1734" s="168" t="s">
        <v>132</v>
      </c>
      <c r="AR1734" s="168" t="s">
        <v>128</v>
      </c>
      <c r="AS1734" s="168" t="s">
        <v>133</v>
      </c>
    </row>
    <row r="1735" spans="41:45" x14ac:dyDescent="0.3">
      <c r="AO1735"/>
      <c r="AQ1735" s="168" t="s">
        <v>132</v>
      </c>
      <c r="AR1735" s="168" t="s">
        <v>128</v>
      </c>
      <c r="AS1735" s="168" t="s">
        <v>133</v>
      </c>
    </row>
    <row r="1736" spans="41:45" x14ac:dyDescent="0.3">
      <c r="AO1736"/>
      <c r="AQ1736" s="168" t="s">
        <v>132</v>
      </c>
      <c r="AR1736" s="168" t="s">
        <v>128</v>
      </c>
      <c r="AS1736" s="168" t="s">
        <v>133</v>
      </c>
    </row>
    <row r="1737" spans="41:45" x14ac:dyDescent="0.3">
      <c r="AO1737"/>
      <c r="AQ1737" s="168" t="s">
        <v>132</v>
      </c>
      <c r="AR1737" s="168" t="s">
        <v>128</v>
      </c>
      <c r="AS1737" s="168" t="s">
        <v>133</v>
      </c>
    </row>
    <row r="1738" spans="41:45" x14ac:dyDescent="0.3">
      <c r="AO1738"/>
      <c r="AQ1738" s="168" t="s">
        <v>132</v>
      </c>
      <c r="AR1738" s="168" t="s">
        <v>128</v>
      </c>
      <c r="AS1738" s="168" t="s">
        <v>133</v>
      </c>
    </row>
    <row r="1739" spans="41:45" x14ac:dyDescent="0.3">
      <c r="AO1739"/>
      <c r="AQ1739" s="168" t="s">
        <v>132</v>
      </c>
      <c r="AR1739" s="168" t="s">
        <v>128</v>
      </c>
      <c r="AS1739" s="168" t="s">
        <v>133</v>
      </c>
    </row>
    <row r="1740" spans="41:45" x14ac:dyDescent="0.3">
      <c r="AO1740"/>
      <c r="AQ1740" s="168" t="s">
        <v>132</v>
      </c>
      <c r="AR1740" s="168" t="s">
        <v>128</v>
      </c>
      <c r="AS1740" s="168" t="s">
        <v>133</v>
      </c>
    </row>
    <row r="1741" spans="41:45" x14ac:dyDescent="0.3">
      <c r="AO1741"/>
      <c r="AQ1741" s="168" t="s">
        <v>132</v>
      </c>
      <c r="AR1741" s="168" t="s">
        <v>128</v>
      </c>
      <c r="AS1741" s="168" t="s">
        <v>133</v>
      </c>
    </row>
    <row r="1742" spans="41:45" x14ac:dyDescent="0.3">
      <c r="AO1742"/>
      <c r="AQ1742" s="168" t="s">
        <v>132</v>
      </c>
      <c r="AR1742" s="168" t="s">
        <v>128</v>
      </c>
      <c r="AS1742" s="168" t="s">
        <v>133</v>
      </c>
    </row>
    <row r="1743" spans="41:45" x14ac:dyDescent="0.3">
      <c r="AO1743"/>
      <c r="AQ1743" s="168" t="s">
        <v>132</v>
      </c>
      <c r="AR1743" s="168" t="s">
        <v>128</v>
      </c>
      <c r="AS1743" s="168" t="s">
        <v>133</v>
      </c>
    </row>
    <row r="1744" spans="41:45" x14ac:dyDescent="0.3">
      <c r="AO1744"/>
      <c r="AQ1744" s="168" t="s">
        <v>132</v>
      </c>
      <c r="AR1744" s="168" t="s">
        <v>128</v>
      </c>
      <c r="AS1744" s="168" t="s">
        <v>133</v>
      </c>
    </row>
    <row r="1745" spans="41:45" x14ac:dyDescent="0.3">
      <c r="AO1745"/>
      <c r="AQ1745" s="168" t="s">
        <v>132</v>
      </c>
      <c r="AR1745" s="168" t="s">
        <v>128</v>
      </c>
      <c r="AS1745" s="168" t="s">
        <v>133</v>
      </c>
    </row>
    <row r="1746" spans="41:45" x14ac:dyDescent="0.3">
      <c r="AO1746"/>
      <c r="AQ1746" s="168" t="s">
        <v>132</v>
      </c>
      <c r="AR1746" s="168" t="s">
        <v>128</v>
      </c>
      <c r="AS1746" s="168" t="s">
        <v>133</v>
      </c>
    </row>
    <row r="1747" spans="41:45" x14ac:dyDescent="0.3">
      <c r="AO1747" s="98">
        <v>3749</v>
      </c>
      <c r="AQ1747" s="168" t="s">
        <v>132</v>
      </c>
      <c r="AR1747" s="168" t="s">
        <v>128</v>
      </c>
      <c r="AS1747" s="168" t="s">
        <v>133</v>
      </c>
    </row>
    <row r="1748" spans="41:45" x14ac:dyDescent="0.3">
      <c r="AO1748" s="98">
        <v>3556</v>
      </c>
      <c r="AQ1748" s="168" t="s">
        <v>132</v>
      </c>
      <c r="AR1748" s="168" t="s">
        <v>128</v>
      </c>
      <c r="AS1748" s="168" t="s">
        <v>133</v>
      </c>
    </row>
    <row r="1749" spans="41:45" x14ac:dyDescent="0.3">
      <c r="AO1749" s="98">
        <v>3479</v>
      </c>
      <c r="AQ1749" s="168" t="s">
        <v>132</v>
      </c>
      <c r="AR1749" s="168" t="s">
        <v>128</v>
      </c>
      <c r="AS1749" s="168" t="s">
        <v>133</v>
      </c>
    </row>
    <row r="1750" spans="41:45" x14ac:dyDescent="0.3">
      <c r="AO1750" s="98">
        <v>3430</v>
      </c>
      <c r="AQ1750" s="168" t="s">
        <v>132</v>
      </c>
      <c r="AR1750" s="168" t="s">
        <v>128</v>
      </c>
      <c r="AS1750" s="168" t="s">
        <v>133</v>
      </c>
    </row>
    <row r="1751" spans="41:45" x14ac:dyDescent="0.3">
      <c r="AO1751" s="98">
        <v>3326</v>
      </c>
      <c r="AQ1751" s="168" t="s">
        <v>132</v>
      </c>
      <c r="AR1751" s="168" t="s">
        <v>128</v>
      </c>
      <c r="AS1751" s="168" t="s">
        <v>133</v>
      </c>
    </row>
    <row r="1752" spans="41:45" x14ac:dyDescent="0.3">
      <c r="AO1752" s="98">
        <v>3288</v>
      </c>
      <c r="AQ1752" s="168" t="s">
        <v>132</v>
      </c>
      <c r="AR1752" s="168" t="s">
        <v>128</v>
      </c>
      <c r="AS1752" s="168" t="s">
        <v>133</v>
      </c>
    </row>
    <row r="1753" spans="41:45" x14ac:dyDescent="0.3">
      <c r="AO1753" s="98">
        <v>3282</v>
      </c>
      <c r="AQ1753" s="168" t="s">
        <v>132</v>
      </c>
      <c r="AR1753" s="168" t="s">
        <v>128</v>
      </c>
      <c r="AS1753" s="168" t="s">
        <v>133</v>
      </c>
    </row>
    <row r="1754" spans="41:45" x14ac:dyDescent="0.3">
      <c r="AO1754" s="98">
        <v>3179</v>
      </c>
      <c r="AQ1754" s="168" t="s">
        <v>132</v>
      </c>
      <c r="AR1754" s="168" t="s">
        <v>128</v>
      </c>
      <c r="AS1754" s="168" t="s">
        <v>133</v>
      </c>
    </row>
    <row r="1755" spans="41:45" x14ac:dyDescent="0.3">
      <c r="AO1755" s="98">
        <v>3174</v>
      </c>
      <c r="AQ1755" s="168" t="s">
        <v>132</v>
      </c>
      <c r="AR1755" s="168" t="s">
        <v>128</v>
      </c>
      <c r="AS1755" s="168" t="s">
        <v>133</v>
      </c>
    </row>
    <row r="1756" spans="41:45" x14ac:dyDescent="0.3">
      <c r="AO1756" s="98">
        <v>3163</v>
      </c>
      <c r="AQ1756" s="168" t="s">
        <v>132</v>
      </c>
      <c r="AR1756" s="168" t="s">
        <v>128</v>
      </c>
      <c r="AS1756" s="168" t="s">
        <v>133</v>
      </c>
    </row>
    <row r="1757" spans="41:45" x14ac:dyDescent="0.3">
      <c r="AO1757" s="98">
        <v>3077</v>
      </c>
      <c r="AQ1757" s="168" t="s">
        <v>132</v>
      </c>
      <c r="AR1757" s="168" t="s">
        <v>128</v>
      </c>
      <c r="AS1757" s="168" t="s">
        <v>133</v>
      </c>
    </row>
    <row r="1758" spans="41:45" x14ac:dyDescent="0.3">
      <c r="AO1758" s="98">
        <v>2973</v>
      </c>
      <c r="AQ1758" s="168" t="s">
        <v>132</v>
      </c>
      <c r="AR1758" s="168" t="s">
        <v>128</v>
      </c>
      <c r="AS1758" s="168" t="s">
        <v>133</v>
      </c>
    </row>
    <row r="1759" spans="41:45" x14ac:dyDescent="0.3">
      <c r="AO1759" s="98">
        <v>2967</v>
      </c>
      <c r="AQ1759" s="168" t="s">
        <v>132</v>
      </c>
      <c r="AR1759" s="168" t="s">
        <v>128</v>
      </c>
      <c r="AS1759" s="168" t="s">
        <v>133</v>
      </c>
    </row>
    <row r="1760" spans="41:45" x14ac:dyDescent="0.3">
      <c r="AO1760" s="98">
        <v>2952</v>
      </c>
      <c r="AQ1760" s="168" t="s">
        <v>132</v>
      </c>
      <c r="AR1760" s="168" t="s">
        <v>128</v>
      </c>
      <c r="AS1760" s="168" t="s">
        <v>133</v>
      </c>
    </row>
    <row r="1761" spans="41:45" x14ac:dyDescent="0.3">
      <c r="AO1761" s="98">
        <v>2937</v>
      </c>
      <c r="AQ1761" s="168" t="s">
        <v>132</v>
      </c>
      <c r="AR1761" s="168" t="s">
        <v>128</v>
      </c>
      <c r="AS1761" s="168" t="s">
        <v>133</v>
      </c>
    </row>
    <row r="1762" spans="41:45" x14ac:dyDescent="0.3">
      <c r="AO1762" s="98">
        <v>2936</v>
      </c>
      <c r="AQ1762" s="168" t="s">
        <v>132</v>
      </c>
      <c r="AR1762" s="168" t="s">
        <v>128</v>
      </c>
      <c r="AS1762" s="168" t="s">
        <v>133</v>
      </c>
    </row>
    <row r="1763" spans="41:45" x14ac:dyDescent="0.3">
      <c r="AO1763" s="98">
        <v>2900</v>
      </c>
      <c r="AQ1763" s="168" t="s">
        <v>132</v>
      </c>
      <c r="AR1763" s="168" t="s">
        <v>128</v>
      </c>
      <c r="AS1763" s="168" t="s">
        <v>133</v>
      </c>
    </row>
    <row r="1764" spans="41:45" x14ac:dyDescent="0.3">
      <c r="AO1764" s="98">
        <v>2802</v>
      </c>
      <c r="AQ1764" s="168" t="s">
        <v>132</v>
      </c>
      <c r="AR1764" s="168" t="s">
        <v>128</v>
      </c>
      <c r="AS1764" s="168" t="s">
        <v>133</v>
      </c>
    </row>
    <row r="1765" spans="41:45" x14ac:dyDescent="0.3">
      <c r="AO1765" s="98">
        <v>2798</v>
      </c>
      <c r="AQ1765" s="168" t="s">
        <v>132</v>
      </c>
      <c r="AR1765" s="168" t="s">
        <v>128</v>
      </c>
      <c r="AS1765" s="168" t="s">
        <v>133</v>
      </c>
    </row>
    <row r="1766" spans="41:45" x14ac:dyDescent="0.3">
      <c r="AO1766" s="98">
        <v>2690</v>
      </c>
      <c r="AQ1766" s="168" t="s">
        <v>132</v>
      </c>
      <c r="AR1766" s="168" t="s">
        <v>128</v>
      </c>
      <c r="AS1766" s="168" t="s">
        <v>133</v>
      </c>
    </row>
    <row r="1767" spans="41:45" x14ac:dyDescent="0.3">
      <c r="AO1767" s="98">
        <v>2672</v>
      </c>
      <c r="AQ1767" s="168" t="s">
        <v>132</v>
      </c>
      <c r="AR1767" s="168" t="s">
        <v>128</v>
      </c>
      <c r="AS1767" s="168" t="s">
        <v>133</v>
      </c>
    </row>
    <row r="1768" spans="41:45" x14ac:dyDescent="0.3">
      <c r="AO1768" s="98">
        <v>2594</v>
      </c>
      <c r="AQ1768" s="168" t="s">
        <v>132</v>
      </c>
      <c r="AR1768" s="168" t="s">
        <v>128</v>
      </c>
      <c r="AS1768" s="168" t="s">
        <v>133</v>
      </c>
    </row>
    <row r="1769" spans="41:45" x14ac:dyDescent="0.3">
      <c r="AO1769" s="98">
        <v>2567</v>
      </c>
      <c r="AQ1769" s="168" t="s">
        <v>132</v>
      </c>
      <c r="AR1769" s="168" t="s">
        <v>128</v>
      </c>
      <c r="AS1769" s="168" t="s">
        <v>133</v>
      </c>
    </row>
    <row r="1770" spans="41:45" x14ac:dyDescent="0.3">
      <c r="AO1770" s="98">
        <v>2563</v>
      </c>
      <c r="AQ1770" s="168" t="s">
        <v>132</v>
      </c>
      <c r="AR1770" s="168" t="s">
        <v>128</v>
      </c>
      <c r="AS1770" s="168" t="s">
        <v>133</v>
      </c>
    </row>
    <row r="1771" spans="41:45" x14ac:dyDescent="0.3">
      <c r="AO1771" s="98">
        <v>2558</v>
      </c>
      <c r="AQ1771" s="168" t="s">
        <v>132</v>
      </c>
      <c r="AR1771" s="168" t="s">
        <v>128</v>
      </c>
      <c r="AS1771" s="168" t="s">
        <v>133</v>
      </c>
    </row>
    <row r="1772" spans="41:45" x14ac:dyDescent="0.3">
      <c r="AO1772" s="98">
        <v>2525</v>
      </c>
      <c r="AQ1772" s="168" t="s">
        <v>132</v>
      </c>
      <c r="AR1772" s="168" t="s">
        <v>128</v>
      </c>
      <c r="AS1772" s="168" t="s">
        <v>133</v>
      </c>
    </row>
    <row r="1773" spans="41:45" x14ac:dyDescent="0.3">
      <c r="AO1773" s="98">
        <v>2470</v>
      </c>
      <c r="AQ1773" s="168" t="s">
        <v>132</v>
      </c>
      <c r="AR1773" s="168" t="s">
        <v>128</v>
      </c>
      <c r="AS1773" s="168" t="s">
        <v>133</v>
      </c>
    </row>
    <row r="1774" spans="41:45" x14ac:dyDescent="0.3">
      <c r="AO1774" s="98">
        <v>2455</v>
      </c>
      <c r="AQ1774" s="168" t="s">
        <v>132</v>
      </c>
      <c r="AR1774" s="168" t="s">
        <v>128</v>
      </c>
      <c r="AS1774" s="168" t="s">
        <v>133</v>
      </c>
    </row>
    <row r="1775" spans="41:45" x14ac:dyDescent="0.3">
      <c r="AO1775" s="98">
        <v>2243</v>
      </c>
      <c r="AQ1775" s="168" t="s">
        <v>132</v>
      </c>
      <c r="AR1775" s="168" t="s">
        <v>128</v>
      </c>
      <c r="AS1775" s="168" t="s">
        <v>133</v>
      </c>
    </row>
    <row r="1776" spans="41:45" x14ac:dyDescent="0.3">
      <c r="AO1776" s="98">
        <v>2146</v>
      </c>
      <c r="AQ1776" s="168" t="s">
        <v>132</v>
      </c>
      <c r="AR1776" s="168" t="s">
        <v>128</v>
      </c>
      <c r="AS1776" s="168" t="s">
        <v>133</v>
      </c>
    </row>
    <row r="1777" spans="41:45" x14ac:dyDescent="0.3">
      <c r="AO1777" s="98">
        <v>2142</v>
      </c>
      <c r="AQ1777" s="168" t="s">
        <v>132</v>
      </c>
      <c r="AR1777" s="168" t="s">
        <v>128</v>
      </c>
      <c r="AS1777" s="168" t="s">
        <v>133</v>
      </c>
    </row>
    <row r="1778" spans="41:45" x14ac:dyDescent="0.3">
      <c r="AO1778" s="98">
        <v>2140</v>
      </c>
      <c r="AQ1778" s="168" t="s">
        <v>132</v>
      </c>
      <c r="AR1778" s="168" t="s">
        <v>128</v>
      </c>
      <c r="AS1778" s="168" t="s">
        <v>133</v>
      </c>
    </row>
    <row r="1779" spans="41:45" x14ac:dyDescent="0.3">
      <c r="AO1779" s="98">
        <v>2135</v>
      </c>
      <c r="AQ1779" s="168" t="s">
        <v>132</v>
      </c>
      <c r="AR1779" s="168" t="s">
        <v>128</v>
      </c>
      <c r="AS1779" s="168" t="s">
        <v>133</v>
      </c>
    </row>
    <row r="1780" spans="41:45" x14ac:dyDescent="0.3">
      <c r="AO1780" s="98">
        <v>2129</v>
      </c>
      <c r="AQ1780" s="168" t="s">
        <v>132</v>
      </c>
      <c r="AR1780" s="168" t="s">
        <v>128</v>
      </c>
      <c r="AS1780" s="168" t="s">
        <v>133</v>
      </c>
    </row>
    <row r="1781" spans="41:45" x14ac:dyDescent="0.3">
      <c r="AO1781" s="98">
        <v>2071</v>
      </c>
      <c r="AQ1781" s="168" t="s">
        <v>132</v>
      </c>
      <c r="AR1781" s="168" t="s">
        <v>128</v>
      </c>
      <c r="AS1781" s="168" t="s">
        <v>133</v>
      </c>
    </row>
    <row r="1782" spans="41:45" x14ac:dyDescent="0.3">
      <c r="AO1782" s="98">
        <v>2047</v>
      </c>
      <c r="AQ1782" s="168" t="s">
        <v>132</v>
      </c>
      <c r="AR1782" s="168" t="s">
        <v>128</v>
      </c>
      <c r="AS1782" s="168" t="s">
        <v>133</v>
      </c>
    </row>
    <row r="1783" spans="41:45" x14ac:dyDescent="0.3">
      <c r="AO1783" s="98">
        <v>1987</v>
      </c>
      <c r="AQ1783" s="168" t="s">
        <v>132</v>
      </c>
      <c r="AR1783" s="168" t="s">
        <v>128</v>
      </c>
      <c r="AS1783" s="168" t="s">
        <v>133</v>
      </c>
    </row>
    <row r="1784" spans="41:45" x14ac:dyDescent="0.3">
      <c r="AO1784" s="98">
        <v>1983</v>
      </c>
      <c r="AQ1784" s="168" t="s">
        <v>132</v>
      </c>
      <c r="AR1784" s="168" t="s">
        <v>128</v>
      </c>
      <c r="AS1784" s="168" t="s">
        <v>133</v>
      </c>
    </row>
    <row r="1785" spans="41:45" x14ac:dyDescent="0.3">
      <c r="AO1785" s="98">
        <v>1945</v>
      </c>
      <c r="AQ1785" s="168" t="s">
        <v>132</v>
      </c>
      <c r="AR1785" s="168" t="s">
        <v>128</v>
      </c>
      <c r="AS1785" s="168" t="s">
        <v>133</v>
      </c>
    </row>
    <row r="1786" spans="41:45" x14ac:dyDescent="0.3">
      <c r="AO1786" s="98">
        <v>1931</v>
      </c>
      <c r="AQ1786" s="168" t="s">
        <v>132</v>
      </c>
      <c r="AR1786" s="168" t="s">
        <v>128</v>
      </c>
      <c r="AS1786" s="168" t="s">
        <v>133</v>
      </c>
    </row>
    <row r="1787" spans="41:45" x14ac:dyDescent="0.3">
      <c r="AO1787" s="98">
        <v>1884</v>
      </c>
      <c r="AQ1787" s="168" t="s">
        <v>132</v>
      </c>
      <c r="AR1787" s="168" t="s">
        <v>128</v>
      </c>
      <c r="AS1787" s="168" t="s">
        <v>133</v>
      </c>
    </row>
    <row r="1788" spans="41:45" x14ac:dyDescent="0.3">
      <c r="AO1788" s="98">
        <v>1872</v>
      </c>
      <c r="AQ1788" s="168" t="s">
        <v>132</v>
      </c>
      <c r="AR1788" s="168" t="s">
        <v>128</v>
      </c>
      <c r="AS1788" s="168" t="s">
        <v>133</v>
      </c>
    </row>
    <row r="1789" spans="41:45" x14ac:dyDescent="0.3">
      <c r="AO1789" s="98">
        <v>1806</v>
      </c>
      <c r="AQ1789" s="168" t="s">
        <v>132</v>
      </c>
      <c r="AR1789" s="168" t="s">
        <v>128</v>
      </c>
      <c r="AS1789" s="168" t="s">
        <v>133</v>
      </c>
    </row>
    <row r="1790" spans="41:45" x14ac:dyDescent="0.3">
      <c r="AO1790" s="98">
        <v>1792</v>
      </c>
      <c r="AQ1790" s="168" t="s">
        <v>132</v>
      </c>
      <c r="AR1790" s="168" t="s">
        <v>128</v>
      </c>
      <c r="AS1790" s="168" t="s">
        <v>133</v>
      </c>
    </row>
    <row r="1791" spans="41:45" x14ac:dyDescent="0.3">
      <c r="AO1791" s="98">
        <v>1749</v>
      </c>
      <c r="AQ1791" s="168" t="s">
        <v>132</v>
      </c>
      <c r="AR1791" s="168" t="s">
        <v>128</v>
      </c>
      <c r="AS1791" s="168" t="s">
        <v>133</v>
      </c>
    </row>
    <row r="1792" spans="41:45" x14ac:dyDescent="0.3">
      <c r="AO1792" s="98">
        <v>1731</v>
      </c>
      <c r="AQ1792" s="168" t="s">
        <v>132</v>
      </c>
      <c r="AR1792" s="168" t="s">
        <v>128</v>
      </c>
      <c r="AS1792" s="168" t="s">
        <v>133</v>
      </c>
    </row>
    <row r="1793" spans="41:45" x14ac:dyDescent="0.3">
      <c r="AO1793" s="98">
        <v>1724</v>
      </c>
      <c r="AQ1793" s="168" t="s">
        <v>132</v>
      </c>
      <c r="AR1793" s="168" t="s">
        <v>128</v>
      </c>
      <c r="AS1793" s="168" t="s">
        <v>133</v>
      </c>
    </row>
    <row r="1794" spans="41:45" x14ac:dyDescent="0.3">
      <c r="AO1794" s="98">
        <v>1710</v>
      </c>
      <c r="AQ1794" s="168" t="s">
        <v>132</v>
      </c>
      <c r="AR1794" s="168" t="s">
        <v>128</v>
      </c>
      <c r="AS1794" s="168" t="s">
        <v>133</v>
      </c>
    </row>
    <row r="1795" spans="41:45" x14ac:dyDescent="0.3">
      <c r="AO1795" s="98">
        <v>1379</v>
      </c>
      <c r="AQ1795" s="168" t="s">
        <v>132</v>
      </c>
      <c r="AR1795" s="168" t="s">
        <v>128</v>
      </c>
      <c r="AS1795" s="168" t="s">
        <v>133</v>
      </c>
    </row>
    <row r="1796" spans="41:45" x14ac:dyDescent="0.3">
      <c r="AO1796" s="98">
        <v>958</v>
      </c>
      <c r="AQ1796" s="168" t="s">
        <v>132</v>
      </c>
      <c r="AR1796" s="168" t="s">
        <v>128</v>
      </c>
      <c r="AS1796" s="168" t="s">
        <v>133</v>
      </c>
    </row>
    <row r="1797" spans="41:45" x14ac:dyDescent="0.3">
      <c r="AO1797" s="98">
        <v>935</v>
      </c>
      <c r="AQ1797" s="168" t="s">
        <v>132</v>
      </c>
      <c r="AR1797" s="168" t="s">
        <v>128</v>
      </c>
      <c r="AS1797" s="168" t="s">
        <v>133</v>
      </c>
    </row>
    <row r="1798" spans="41:45" x14ac:dyDescent="0.3">
      <c r="AO1798" s="98">
        <v>875</v>
      </c>
      <c r="AQ1798" s="168" t="s">
        <v>132</v>
      </c>
      <c r="AR1798" s="168" t="s">
        <v>128</v>
      </c>
      <c r="AS1798" s="168" t="s">
        <v>133</v>
      </c>
    </row>
    <row r="1799" spans="41:45" x14ac:dyDescent="0.3">
      <c r="AO1799" s="98">
        <v>870</v>
      </c>
      <c r="AQ1799" s="168" t="s">
        <v>132</v>
      </c>
      <c r="AR1799" s="168" t="s">
        <v>128</v>
      </c>
      <c r="AS1799" s="168" t="s">
        <v>133</v>
      </c>
    </row>
    <row r="1800" spans="41:45" x14ac:dyDescent="0.3">
      <c r="AO1800" s="98">
        <v>799</v>
      </c>
      <c r="AQ1800" s="168" t="s">
        <v>132</v>
      </c>
      <c r="AR1800" s="168" t="s">
        <v>128</v>
      </c>
      <c r="AS1800" s="168" t="s">
        <v>133</v>
      </c>
    </row>
    <row r="1801" spans="41:45" x14ac:dyDescent="0.3">
      <c r="AO1801" s="98">
        <v>723</v>
      </c>
      <c r="AQ1801" s="168" t="s">
        <v>132</v>
      </c>
      <c r="AR1801" s="168" t="s">
        <v>128</v>
      </c>
      <c r="AS1801" s="168" t="s">
        <v>133</v>
      </c>
    </row>
    <row r="1802" spans="41:45" x14ac:dyDescent="0.3">
      <c r="AO1802" s="98">
        <v>644</v>
      </c>
      <c r="AQ1802" s="168" t="s">
        <v>132</v>
      </c>
      <c r="AR1802" s="168" t="s">
        <v>128</v>
      </c>
      <c r="AS1802" s="168" t="s">
        <v>133</v>
      </c>
    </row>
    <row r="1803" spans="41:45" x14ac:dyDescent="0.3">
      <c r="AO1803" s="98">
        <v>583</v>
      </c>
      <c r="AQ1803" s="168" t="s">
        <v>132</v>
      </c>
      <c r="AR1803" s="168" t="s">
        <v>128</v>
      </c>
      <c r="AS1803" s="168" t="s">
        <v>133</v>
      </c>
    </row>
    <row r="1804" spans="41:45" x14ac:dyDescent="0.3">
      <c r="AO1804" s="99"/>
      <c r="AQ1804" s="168"/>
      <c r="AR1804" s="168"/>
      <c r="AS1804" s="168"/>
    </row>
    <row r="1805" spans="41:45" x14ac:dyDescent="0.3">
      <c r="AO1805" s="109">
        <v>1676</v>
      </c>
      <c r="AQ1805" s="6" t="s">
        <v>132</v>
      </c>
      <c r="AR1805" s="6" t="s">
        <v>126</v>
      </c>
      <c r="AS1805" s="6" t="s">
        <v>134</v>
      </c>
    </row>
    <row r="1806" spans="41:45" x14ac:dyDescent="0.3">
      <c r="AO1806" s="109">
        <v>1672</v>
      </c>
      <c r="AQ1806" s="168" t="s">
        <v>132</v>
      </c>
      <c r="AR1806" s="168" t="s">
        <v>126</v>
      </c>
      <c r="AS1806" s="168" t="s">
        <v>134</v>
      </c>
    </row>
    <row r="1807" spans="41:45" x14ac:dyDescent="0.3">
      <c r="AO1807" s="109">
        <v>1625</v>
      </c>
      <c r="AQ1807" s="168" t="s">
        <v>132</v>
      </c>
      <c r="AR1807" s="168" t="s">
        <v>126</v>
      </c>
      <c r="AS1807" s="168" t="s">
        <v>134</v>
      </c>
    </row>
    <row r="1808" spans="41:45" x14ac:dyDescent="0.3">
      <c r="AO1808" s="109">
        <v>1589</v>
      </c>
      <c r="AQ1808" s="168" t="s">
        <v>132</v>
      </c>
      <c r="AR1808" s="168" t="s">
        <v>126</v>
      </c>
      <c r="AS1808" s="168" t="s">
        <v>134</v>
      </c>
    </row>
    <row r="1809" spans="41:45" x14ac:dyDescent="0.3">
      <c r="AO1809" s="109">
        <v>1572</v>
      </c>
      <c r="AQ1809" s="168" t="s">
        <v>132</v>
      </c>
      <c r="AR1809" s="168" t="s">
        <v>126</v>
      </c>
      <c r="AS1809" s="168" t="s">
        <v>134</v>
      </c>
    </row>
    <row r="1810" spans="41:45" x14ac:dyDescent="0.3">
      <c r="AO1810" s="109">
        <v>1542</v>
      </c>
      <c r="AQ1810" s="168" t="s">
        <v>132</v>
      </c>
      <c r="AR1810" s="168" t="s">
        <v>126</v>
      </c>
      <c r="AS1810" s="168" t="s">
        <v>134</v>
      </c>
    </row>
    <row r="1811" spans="41:45" x14ac:dyDescent="0.3">
      <c r="AO1811" s="109">
        <v>1512</v>
      </c>
      <c r="AQ1811" s="168" t="s">
        <v>132</v>
      </c>
      <c r="AR1811" s="168" t="s">
        <v>126</v>
      </c>
      <c r="AS1811" s="168" t="s">
        <v>134</v>
      </c>
    </row>
    <row r="1812" spans="41:45" x14ac:dyDescent="0.3">
      <c r="AO1812" s="109">
        <v>1494</v>
      </c>
      <c r="AQ1812" s="168" t="s">
        <v>132</v>
      </c>
      <c r="AR1812" s="168" t="s">
        <v>126</v>
      </c>
      <c r="AS1812" s="168" t="s">
        <v>134</v>
      </c>
    </row>
    <row r="1813" spans="41:45" x14ac:dyDescent="0.3">
      <c r="AO1813" s="109">
        <v>1485</v>
      </c>
      <c r="AQ1813" s="168" t="s">
        <v>132</v>
      </c>
      <c r="AR1813" s="168" t="s">
        <v>126</v>
      </c>
      <c r="AS1813" s="168" t="s">
        <v>134</v>
      </c>
    </row>
    <row r="1814" spans="41:45" x14ac:dyDescent="0.3">
      <c r="AO1814" s="109">
        <v>1386</v>
      </c>
      <c r="AQ1814" s="168" t="s">
        <v>132</v>
      </c>
      <c r="AR1814" s="168" t="s">
        <v>126</v>
      </c>
      <c r="AS1814" s="168" t="s">
        <v>134</v>
      </c>
    </row>
    <row r="1815" spans="41:45" x14ac:dyDescent="0.3">
      <c r="AO1815" s="109">
        <v>1328</v>
      </c>
      <c r="AQ1815" s="168" t="s">
        <v>132</v>
      </c>
      <c r="AR1815" s="168" t="s">
        <v>126</v>
      </c>
      <c r="AS1815" s="168" t="s">
        <v>134</v>
      </c>
    </row>
    <row r="1816" spans="41:45" x14ac:dyDescent="0.3">
      <c r="AO1816" s="109">
        <v>1309</v>
      </c>
      <c r="AQ1816" s="168" t="s">
        <v>132</v>
      </c>
      <c r="AR1816" s="168" t="s">
        <v>126</v>
      </c>
      <c r="AS1816" s="168" t="s">
        <v>134</v>
      </c>
    </row>
    <row r="1817" spans="41:45" x14ac:dyDescent="0.3">
      <c r="AO1817" s="109">
        <v>1272</v>
      </c>
      <c r="AQ1817" s="168" t="s">
        <v>132</v>
      </c>
      <c r="AR1817" s="168" t="s">
        <v>126</v>
      </c>
      <c r="AS1817" s="168" t="s">
        <v>134</v>
      </c>
    </row>
    <row r="1818" spans="41:45" x14ac:dyDescent="0.3">
      <c r="AO1818" s="109">
        <v>1230</v>
      </c>
      <c r="AQ1818" s="168" t="s">
        <v>132</v>
      </c>
      <c r="AR1818" s="168" t="s">
        <v>126</v>
      </c>
      <c r="AS1818" s="168" t="s">
        <v>134</v>
      </c>
    </row>
    <row r="1819" spans="41:45" x14ac:dyDescent="0.3">
      <c r="AO1819" s="109">
        <v>1181</v>
      </c>
      <c r="AQ1819" s="168" t="s">
        <v>132</v>
      </c>
      <c r="AR1819" s="168" t="s">
        <v>126</v>
      </c>
      <c r="AS1819" s="168" t="s">
        <v>134</v>
      </c>
    </row>
    <row r="1820" spans="41:45" x14ac:dyDescent="0.3">
      <c r="AO1820" s="109">
        <v>1178</v>
      </c>
      <c r="AQ1820" s="168" t="s">
        <v>132</v>
      </c>
      <c r="AR1820" s="168" t="s">
        <v>126</v>
      </c>
      <c r="AS1820" s="168" t="s">
        <v>134</v>
      </c>
    </row>
    <row r="1821" spans="41:45" x14ac:dyDescent="0.3">
      <c r="AO1821" s="109">
        <v>1171</v>
      </c>
      <c r="AQ1821" s="168" t="s">
        <v>132</v>
      </c>
      <c r="AR1821" s="168" t="s">
        <v>126</v>
      </c>
      <c r="AS1821" s="168" t="s">
        <v>134</v>
      </c>
    </row>
    <row r="1822" spans="41:45" x14ac:dyDescent="0.3">
      <c r="AO1822" s="109">
        <v>1146</v>
      </c>
      <c r="AQ1822" s="168" t="s">
        <v>132</v>
      </c>
      <c r="AR1822" s="168" t="s">
        <v>126</v>
      </c>
      <c r="AS1822" s="168" t="s">
        <v>134</v>
      </c>
    </row>
    <row r="1823" spans="41:45" x14ac:dyDescent="0.3">
      <c r="AO1823" s="111">
        <v>1106</v>
      </c>
      <c r="AQ1823" s="168" t="s">
        <v>132</v>
      </c>
      <c r="AR1823" s="168" t="s">
        <v>126</v>
      </c>
      <c r="AS1823" s="168" t="s">
        <v>134</v>
      </c>
    </row>
    <row r="1824" spans="41:45" x14ac:dyDescent="0.3">
      <c r="AO1824" s="111">
        <v>995</v>
      </c>
      <c r="AQ1824" s="168" t="s">
        <v>132</v>
      </c>
      <c r="AR1824" s="168" t="s">
        <v>126</v>
      </c>
      <c r="AS1824" s="168" t="s">
        <v>134</v>
      </c>
    </row>
    <row r="1825" spans="41:45" x14ac:dyDescent="0.3">
      <c r="AO1825" s="109">
        <v>990</v>
      </c>
      <c r="AQ1825" s="168" t="s">
        <v>132</v>
      </c>
      <c r="AR1825" s="168" t="s">
        <v>126</v>
      </c>
      <c r="AS1825" s="168" t="s">
        <v>134</v>
      </c>
    </row>
    <row r="1826" spans="41:45" x14ac:dyDescent="0.3">
      <c r="AO1826" s="109">
        <v>965</v>
      </c>
      <c r="AQ1826" s="168" t="s">
        <v>132</v>
      </c>
      <c r="AR1826" s="168" t="s">
        <v>126</v>
      </c>
      <c r="AS1826" s="168" t="s">
        <v>134</v>
      </c>
    </row>
    <row r="1827" spans="41:45" x14ac:dyDescent="0.3">
      <c r="AO1827" s="109">
        <v>884</v>
      </c>
      <c r="AQ1827" s="168" t="s">
        <v>132</v>
      </c>
      <c r="AR1827" s="168" t="s">
        <v>126</v>
      </c>
      <c r="AS1827" s="168" t="s">
        <v>134</v>
      </c>
    </row>
    <row r="1828" spans="41:45" x14ac:dyDescent="0.3">
      <c r="AO1828" s="109">
        <v>669</v>
      </c>
      <c r="AQ1828" s="168" t="s">
        <v>132</v>
      </c>
      <c r="AR1828" s="168" t="s">
        <v>126</v>
      </c>
      <c r="AS1828" s="168" t="s">
        <v>134</v>
      </c>
    </row>
    <row r="1829" spans="41:45" x14ac:dyDescent="0.3">
      <c r="AO1829" s="109">
        <v>578</v>
      </c>
      <c r="AQ1829" s="168" t="s">
        <v>132</v>
      </c>
      <c r="AR1829" s="168" t="s">
        <v>126</v>
      </c>
      <c r="AS1829" s="168" t="s">
        <v>134</v>
      </c>
    </row>
    <row r="1830" spans="41:45" x14ac:dyDescent="0.3">
      <c r="AO1830" s="111">
        <v>578</v>
      </c>
      <c r="AQ1830" s="168" t="s">
        <v>132</v>
      </c>
      <c r="AR1830" s="168" t="s">
        <v>126</v>
      </c>
      <c r="AS1830" s="168" t="s">
        <v>134</v>
      </c>
    </row>
    <row r="1831" spans="41:45" x14ac:dyDescent="0.3">
      <c r="AO1831" s="110"/>
      <c r="AQ1831" s="168" t="s">
        <v>132</v>
      </c>
      <c r="AR1831" s="168" t="s">
        <v>126</v>
      </c>
      <c r="AS1831" s="168" t="s">
        <v>134</v>
      </c>
    </row>
    <row r="1832" spans="41:45" x14ac:dyDescent="0.3">
      <c r="AO1832" s="110"/>
      <c r="AQ1832" s="168" t="s">
        <v>132</v>
      </c>
      <c r="AR1832" s="168" t="s">
        <v>126</v>
      </c>
      <c r="AS1832" s="168" t="s">
        <v>134</v>
      </c>
    </row>
    <row r="1833" spans="41:45" x14ac:dyDescent="0.3">
      <c r="AO1833" s="110"/>
      <c r="AQ1833" s="168" t="s">
        <v>132</v>
      </c>
      <c r="AR1833" s="168" t="s">
        <v>126</v>
      </c>
      <c r="AS1833" s="168" t="s">
        <v>134</v>
      </c>
    </row>
    <row r="1834" spans="41:45" x14ac:dyDescent="0.3">
      <c r="AO1834" s="110"/>
      <c r="AQ1834" s="168" t="s">
        <v>132</v>
      </c>
      <c r="AR1834" s="168" t="s">
        <v>126</v>
      </c>
      <c r="AS1834" s="168" t="s">
        <v>134</v>
      </c>
    </row>
    <row r="1835" spans="41:45" x14ac:dyDescent="0.3">
      <c r="AO1835" s="110"/>
      <c r="AQ1835" s="168" t="s">
        <v>132</v>
      </c>
      <c r="AR1835" s="168" t="s">
        <v>126</v>
      </c>
      <c r="AS1835" s="168" t="s">
        <v>134</v>
      </c>
    </row>
    <row r="1836" spans="41:45" x14ac:dyDescent="0.3">
      <c r="AO1836" s="112"/>
      <c r="AQ1836" s="168" t="s">
        <v>132</v>
      </c>
      <c r="AR1836" s="168" t="s">
        <v>126</v>
      </c>
      <c r="AS1836" s="168" t="s">
        <v>134</v>
      </c>
    </row>
    <row r="1837" spans="41:45" x14ac:dyDescent="0.3">
      <c r="AO1837" s="110"/>
      <c r="AQ1837" s="168" t="s">
        <v>132</v>
      </c>
      <c r="AR1837" s="168" t="s">
        <v>126</v>
      </c>
      <c r="AS1837" s="168" t="s">
        <v>134</v>
      </c>
    </row>
    <row r="1838" spans="41:45" x14ac:dyDescent="0.3">
      <c r="AO1838" s="110"/>
      <c r="AQ1838" s="168" t="s">
        <v>132</v>
      </c>
      <c r="AR1838" s="168" t="s">
        <v>126</v>
      </c>
      <c r="AS1838" s="168" t="s">
        <v>134</v>
      </c>
    </row>
    <row r="1839" spans="41:45" x14ac:dyDescent="0.3">
      <c r="AO1839" s="110"/>
      <c r="AQ1839" s="168" t="s">
        <v>132</v>
      </c>
      <c r="AR1839" s="168" t="s">
        <v>126</v>
      </c>
      <c r="AS1839" s="168" t="s">
        <v>134</v>
      </c>
    </row>
    <row r="1840" spans="41:45" x14ac:dyDescent="0.3">
      <c r="AO1840" s="110"/>
      <c r="AQ1840" s="168" t="s">
        <v>132</v>
      </c>
      <c r="AR1840" s="168" t="s">
        <v>126</v>
      </c>
      <c r="AS1840" s="168" t="s">
        <v>134</v>
      </c>
    </row>
    <row r="1841" spans="41:45" x14ac:dyDescent="0.3">
      <c r="AO1841" s="110"/>
      <c r="AQ1841" s="168" t="s">
        <v>132</v>
      </c>
      <c r="AR1841" s="168" t="s">
        <v>126</v>
      </c>
      <c r="AS1841" s="168" t="s">
        <v>134</v>
      </c>
    </row>
    <row r="1842" spans="41:45" x14ac:dyDescent="0.3">
      <c r="AO1842" s="110"/>
      <c r="AQ1842" s="168" t="s">
        <v>132</v>
      </c>
      <c r="AR1842" s="168" t="s">
        <v>126</v>
      </c>
      <c r="AS1842" s="168" t="s">
        <v>134</v>
      </c>
    </row>
    <row r="1843" spans="41:45" x14ac:dyDescent="0.3">
      <c r="AO1843" s="110"/>
      <c r="AQ1843" s="168" t="s">
        <v>132</v>
      </c>
      <c r="AR1843" s="168" t="s">
        <v>126</v>
      </c>
      <c r="AS1843" s="168" t="s">
        <v>134</v>
      </c>
    </row>
    <row r="1844" spans="41:45" x14ac:dyDescent="0.3">
      <c r="AO1844" s="110"/>
      <c r="AQ1844" s="168" t="s">
        <v>132</v>
      </c>
      <c r="AR1844" s="168" t="s">
        <v>126</v>
      </c>
      <c r="AS1844" s="168" t="s">
        <v>134</v>
      </c>
    </row>
    <row r="1845" spans="41:45" x14ac:dyDescent="0.3">
      <c r="AO1845" s="110"/>
      <c r="AQ1845" s="168" t="s">
        <v>132</v>
      </c>
      <c r="AR1845" s="168" t="s">
        <v>126</v>
      </c>
      <c r="AS1845" s="168" t="s">
        <v>134</v>
      </c>
    </row>
    <row r="1846" spans="41:45" x14ac:dyDescent="0.3">
      <c r="AQ1846" s="168" t="s">
        <v>132</v>
      </c>
      <c r="AR1846" s="168" t="s">
        <v>126</v>
      </c>
      <c r="AS1846" s="168" t="s">
        <v>134</v>
      </c>
    </row>
    <row r="1847" spans="41:45" x14ac:dyDescent="0.3">
      <c r="AQ1847" s="168" t="s">
        <v>132</v>
      </c>
      <c r="AR1847" s="168" t="s">
        <v>126</v>
      </c>
      <c r="AS1847" s="168" t="s">
        <v>134</v>
      </c>
    </row>
    <row r="1848" spans="41:45" x14ac:dyDescent="0.3">
      <c r="AQ1848" s="168" t="s">
        <v>132</v>
      </c>
      <c r="AR1848" s="168" t="s">
        <v>126</v>
      </c>
      <c r="AS1848" s="168" t="s">
        <v>134</v>
      </c>
    </row>
    <row r="1849" spans="41:45" x14ac:dyDescent="0.3">
      <c r="AQ1849" s="168" t="s">
        <v>132</v>
      </c>
      <c r="AR1849" s="168" t="s">
        <v>126</v>
      </c>
      <c r="AS1849" s="168" t="s">
        <v>134</v>
      </c>
    </row>
    <row r="1850" spans="41:45" x14ac:dyDescent="0.3">
      <c r="AQ1850" s="168" t="s">
        <v>132</v>
      </c>
      <c r="AR1850" s="168" t="s">
        <v>126</v>
      </c>
      <c r="AS1850" s="168" t="s">
        <v>134</v>
      </c>
    </row>
    <row r="1851" spans="41:45" x14ac:dyDescent="0.3">
      <c r="AQ1851" s="168" t="s">
        <v>132</v>
      </c>
      <c r="AR1851" s="168" t="s">
        <v>126</v>
      </c>
      <c r="AS1851" s="168" t="s">
        <v>134</v>
      </c>
    </row>
    <row r="1852" spans="41:45" x14ac:dyDescent="0.3">
      <c r="AQ1852" s="168" t="s">
        <v>132</v>
      </c>
      <c r="AR1852" s="168" t="s">
        <v>126</v>
      </c>
      <c r="AS1852" s="168" t="s">
        <v>134</v>
      </c>
    </row>
    <row r="1853" spans="41:45" x14ac:dyDescent="0.3">
      <c r="AQ1853" s="168" t="s">
        <v>132</v>
      </c>
      <c r="AR1853" s="168" t="s">
        <v>126</v>
      </c>
      <c r="AS1853" s="168" t="s">
        <v>134</v>
      </c>
    </row>
    <row r="1854" spans="41:45" x14ac:dyDescent="0.3">
      <c r="AQ1854" s="168" t="s">
        <v>132</v>
      </c>
      <c r="AR1854" s="168" t="s">
        <v>126</v>
      </c>
      <c r="AS1854" s="168" t="s">
        <v>134</v>
      </c>
    </row>
    <row r="1855" spans="41:45" x14ac:dyDescent="0.3">
      <c r="AQ1855" s="168" t="s">
        <v>132</v>
      </c>
      <c r="AR1855" s="168" t="s">
        <v>126</v>
      </c>
      <c r="AS1855" s="168" t="s">
        <v>134</v>
      </c>
    </row>
    <row r="1856" spans="41:45" x14ac:dyDescent="0.3">
      <c r="AQ1856" s="168" t="s">
        <v>132</v>
      </c>
      <c r="AR1856" s="168" t="s">
        <v>126</v>
      </c>
      <c r="AS1856" s="168" t="s">
        <v>134</v>
      </c>
    </row>
    <row r="1857" spans="41:45" x14ac:dyDescent="0.3">
      <c r="AQ1857" s="168" t="s">
        <v>132</v>
      </c>
      <c r="AR1857" s="168" t="s">
        <v>126</v>
      </c>
      <c r="AS1857" s="168" t="s">
        <v>134</v>
      </c>
    </row>
    <row r="1858" spans="41:45" x14ac:dyDescent="0.3">
      <c r="AQ1858" s="168" t="s">
        <v>132</v>
      </c>
      <c r="AR1858" s="168" t="s">
        <v>126</v>
      </c>
      <c r="AS1858" s="168" t="s">
        <v>134</v>
      </c>
    </row>
    <row r="1859" spans="41:45" x14ac:dyDescent="0.3">
      <c r="AQ1859" s="168" t="s">
        <v>132</v>
      </c>
      <c r="AR1859" s="168" t="s">
        <v>126</v>
      </c>
      <c r="AS1859" s="168" t="s">
        <v>134</v>
      </c>
    </row>
    <row r="1860" spans="41:45" x14ac:dyDescent="0.3">
      <c r="AQ1860" s="168" t="s">
        <v>132</v>
      </c>
      <c r="AR1860" s="168" t="s">
        <v>126</v>
      </c>
      <c r="AS1860" s="168" t="s">
        <v>134</v>
      </c>
    </row>
    <row r="1861" spans="41:45" x14ac:dyDescent="0.3">
      <c r="AQ1861" s="168" t="s">
        <v>132</v>
      </c>
      <c r="AR1861" s="168" t="s">
        <v>126</v>
      </c>
      <c r="AS1861" s="168" t="s">
        <v>134</v>
      </c>
    </row>
    <row r="1862" spans="41:45" x14ac:dyDescent="0.3">
      <c r="AQ1862" s="168" t="s">
        <v>132</v>
      </c>
      <c r="AR1862" s="168" t="s">
        <v>126</v>
      </c>
      <c r="AS1862" s="168" t="s">
        <v>134</v>
      </c>
    </row>
    <row r="1863" spans="41:45" x14ac:dyDescent="0.3">
      <c r="AQ1863" s="168" t="s">
        <v>132</v>
      </c>
      <c r="AR1863" s="168" t="s">
        <v>126</v>
      </c>
      <c r="AS1863" s="168" t="s">
        <v>134</v>
      </c>
    </row>
    <row r="1864" spans="41:45" x14ac:dyDescent="0.3">
      <c r="AQ1864" s="168" t="s">
        <v>132</v>
      </c>
      <c r="AR1864" s="168" t="s">
        <v>126</v>
      </c>
      <c r="AS1864" s="168" t="s">
        <v>134</v>
      </c>
    </row>
    <row r="1865" spans="41:45" x14ac:dyDescent="0.3">
      <c r="AQ1865" s="168" t="s">
        <v>132</v>
      </c>
      <c r="AR1865" s="168" t="s">
        <v>126</v>
      </c>
      <c r="AS1865" s="168" t="s">
        <v>134</v>
      </c>
    </row>
    <row r="1866" spans="41:45" x14ac:dyDescent="0.3">
      <c r="AQ1866" s="168" t="s">
        <v>132</v>
      </c>
      <c r="AR1866" s="168" t="s">
        <v>126</v>
      </c>
      <c r="AS1866" s="168" t="s">
        <v>134</v>
      </c>
    </row>
    <row r="1867" spans="41:45" x14ac:dyDescent="0.3">
      <c r="AQ1867" s="168" t="s">
        <v>132</v>
      </c>
      <c r="AR1867" s="168" t="s">
        <v>126</v>
      </c>
      <c r="AS1867" s="168" t="s">
        <v>134</v>
      </c>
    </row>
    <row r="1868" spans="41:45" x14ac:dyDescent="0.3">
      <c r="AQ1868" s="168" t="s">
        <v>132</v>
      </c>
      <c r="AR1868" s="168" t="s">
        <v>126</v>
      </c>
      <c r="AS1868" s="168" t="s">
        <v>134</v>
      </c>
    </row>
    <row r="1869" spans="41:45" x14ac:dyDescent="0.3">
      <c r="AO1869" s="109">
        <v>4069</v>
      </c>
      <c r="AQ1869" s="168" t="s">
        <v>132</v>
      </c>
      <c r="AR1869" s="168" t="s">
        <v>126</v>
      </c>
      <c r="AS1869" s="168" t="s">
        <v>134</v>
      </c>
    </row>
    <row r="1870" spans="41:45" x14ac:dyDescent="0.3">
      <c r="AO1870" s="109">
        <v>3981</v>
      </c>
      <c r="AQ1870" s="168" t="s">
        <v>132</v>
      </c>
      <c r="AR1870" s="168" t="s">
        <v>126</v>
      </c>
      <c r="AS1870" s="168" t="s">
        <v>134</v>
      </c>
    </row>
    <row r="1871" spans="41:45" x14ac:dyDescent="0.3">
      <c r="AO1871" s="109">
        <v>3786</v>
      </c>
      <c r="AQ1871" s="168" t="s">
        <v>132</v>
      </c>
      <c r="AR1871" s="168" t="s">
        <v>126</v>
      </c>
      <c r="AS1871" s="168" t="s">
        <v>134</v>
      </c>
    </row>
    <row r="1872" spans="41:45" x14ac:dyDescent="0.3">
      <c r="AO1872" s="109">
        <v>3744</v>
      </c>
      <c r="AQ1872" s="168" t="s">
        <v>132</v>
      </c>
      <c r="AR1872" s="168" t="s">
        <v>126</v>
      </c>
      <c r="AS1872" s="168" t="s">
        <v>134</v>
      </c>
    </row>
    <row r="1873" spans="41:45" x14ac:dyDescent="0.3">
      <c r="AO1873" s="109">
        <v>3545</v>
      </c>
      <c r="AQ1873" s="168" t="s">
        <v>132</v>
      </c>
      <c r="AR1873" s="168" t="s">
        <v>126</v>
      </c>
      <c r="AS1873" s="168" t="s">
        <v>134</v>
      </c>
    </row>
    <row r="1874" spans="41:45" x14ac:dyDescent="0.3">
      <c r="AO1874" s="109">
        <v>3530</v>
      </c>
      <c r="AQ1874" s="168" t="s">
        <v>132</v>
      </c>
      <c r="AR1874" s="168" t="s">
        <v>126</v>
      </c>
      <c r="AS1874" s="168" t="s">
        <v>134</v>
      </c>
    </row>
    <row r="1875" spans="41:45" x14ac:dyDescent="0.3">
      <c r="AO1875" s="109">
        <v>3523</v>
      </c>
      <c r="AQ1875" s="168" t="s">
        <v>132</v>
      </c>
      <c r="AR1875" s="168" t="s">
        <v>126</v>
      </c>
      <c r="AS1875" s="168" t="s">
        <v>134</v>
      </c>
    </row>
    <row r="1876" spans="41:45" x14ac:dyDescent="0.3">
      <c r="AO1876" s="109">
        <v>3521</v>
      </c>
      <c r="AQ1876" s="168" t="s">
        <v>132</v>
      </c>
      <c r="AR1876" s="168" t="s">
        <v>126</v>
      </c>
      <c r="AS1876" s="168" t="s">
        <v>134</v>
      </c>
    </row>
    <row r="1877" spans="41:45" x14ac:dyDescent="0.3">
      <c r="AO1877" s="109">
        <v>3056</v>
      </c>
      <c r="AQ1877" s="168" t="s">
        <v>132</v>
      </c>
      <c r="AR1877" s="168" t="s">
        <v>126</v>
      </c>
      <c r="AS1877" s="168" t="s">
        <v>134</v>
      </c>
    </row>
    <row r="1878" spans="41:45" x14ac:dyDescent="0.3">
      <c r="AO1878" s="109">
        <v>2728</v>
      </c>
      <c r="AQ1878" s="168" t="s">
        <v>132</v>
      </c>
      <c r="AR1878" s="168" t="s">
        <v>126</v>
      </c>
      <c r="AS1878" s="168" t="s">
        <v>134</v>
      </c>
    </row>
    <row r="1879" spans="41:45" x14ac:dyDescent="0.3">
      <c r="AO1879" s="109">
        <v>2679</v>
      </c>
      <c r="AQ1879" s="168" t="s">
        <v>132</v>
      </c>
      <c r="AR1879" s="168" t="s">
        <v>126</v>
      </c>
      <c r="AS1879" s="168" t="s">
        <v>134</v>
      </c>
    </row>
    <row r="1880" spans="41:45" x14ac:dyDescent="0.3">
      <c r="AO1880" s="109">
        <v>2583</v>
      </c>
      <c r="AQ1880" s="168" t="s">
        <v>132</v>
      </c>
      <c r="AR1880" s="168" t="s">
        <v>126</v>
      </c>
      <c r="AS1880" s="168" t="s">
        <v>134</v>
      </c>
    </row>
    <row r="1881" spans="41:45" x14ac:dyDescent="0.3">
      <c r="AO1881" s="109">
        <v>2573</v>
      </c>
      <c r="AQ1881" s="168" t="s">
        <v>132</v>
      </c>
      <c r="AR1881" s="168" t="s">
        <v>126</v>
      </c>
      <c r="AS1881" s="168" t="s">
        <v>134</v>
      </c>
    </row>
    <row r="1882" spans="41:45" x14ac:dyDescent="0.3">
      <c r="AO1882" s="109">
        <v>2446</v>
      </c>
      <c r="AQ1882" s="168" t="s">
        <v>132</v>
      </c>
      <c r="AR1882" s="168" t="s">
        <v>126</v>
      </c>
      <c r="AS1882" s="168" t="s">
        <v>134</v>
      </c>
    </row>
    <row r="1883" spans="41:45" x14ac:dyDescent="0.3">
      <c r="AO1883" s="109">
        <v>2376</v>
      </c>
      <c r="AQ1883" s="168" t="s">
        <v>132</v>
      </c>
      <c r="AR1883" s="168" t="s">
        <v>126</v>
      </c>
      <c r="AS1883" s="168" t="s">
        <v>134</v>
      </c>
    </row>
    <row r="1884" spans="41:45" x14ac:dyDescent="0.3">
      <c r="AO1884" s="109">
        <v>2372</v>
      </c>
      <c r="AQ1884" s="168" t="s">
        <v>132</v>
      </c>
      <c r="AR1884" s="168" t="s">
        <v>126</v>
      </c>
      <c r="AS1884" s="168" t="s">
        <v>134</v>
      </c>
    </row>
    <row r="1885" spans="41:45" x14ac:dyDescent="0.3">
      <c r="AO1885" s="109">
        <v>2353</v>
      </c>
      <c r="AQ1885" s="168" t="s">
        <v>132</v>
      </c>
      <c r="AR1885" s="168" t="s">
        <v>126</v>
      </c>
      <c r="AS1885" s="168" t="s">
        <v>134</v>
      </c>
    </row>
    <row r="1886" spans="41:45" x14ac:dyDescent="0.3">
      <c r="AO1886" s="109">
        <v>2259</v>
      </c>
      <c r="AQ1886" s="168" t="s">
        <v>132</v>
      </c>
      <c r="AR1886" s="168" t="s">
        <v>126</v>
      </c>
      <c r="AS1886" s="168" t="s">
        <v>134</v>
      </c>
    </row>
    <row r="1887" spans="41:45" x14ac:dyDescent="0.3">
      <c r="AO1887" s="111">
        <v>2253</v>
      </c>
      <c r="AQ1887" s="168" t="s">
        <v>132</v>
      </c>
      <c r="AR1887" s="168" t="s">
        <v>126</v>
      </c>
      <c r="AS1887" s="168" t="s">
        <v>134</v>
      </c>
    </row>
    <row r="1888" spans="41:45" x14ac:dyDescent="0.3">
      <c r="AO1888" s="111">
        <v>2246</v>
      </c>
      <c r="AQ1888" s="168" t="s">
        <v>132</v>
      </c>
      <c r="AR1888" s="168" t="s">
        <v>126</v>
      </c>
      <c r="AS1888" s="168" t="s">
        <v>134</v>
      </c>
    </row>
    <row r="1889" spans="41:45" x14ac:dyDescent="0.3">
      <c r="AO1889" s="109">
        <v>2138</v>
      </c>
      <c r="AQ1889" s="168" t="s">
        <v>132</v>
      </c>
      <c r="AR1889" s="168" t="s">
        <v>126</v>
      </c>
      <c r="AS1889" s="168" t="s">
        <v>134</v>
      </c>
    </row>
    <row r="1890" spans="41:45" x14ac:dyDescent="0.3">
      <c r="AO1890" s="109">
        <v>2101</v>
      </c>
      <c r="AQ1890" s="168" t="s">
        <v>132</v>
      </c>
      <c r="AR1890" s="168" t="s">
        <v>126</v>
      </c>
      <c r="AS1890" s="168" t="s">
        <v>134</v>
      </c>
    </row>
    <row r="1891" spans="41:45" x14ac:dyDescent="0.3">
      <c r="AO1891" s="109">
        <v>2097</v>
      </c>
      <c r="AQ1891" s="168" t="s">
        <v>132</v>
      </c>
      <c r="AR1891" s="168" t="s">
        <v>126</v>
      </c>
      <c r="AS1891" s="168" t="s">
        <v>134</v>
      </c>
    </row>
    <row r="1892" spans="41:45" x14ac:dyDescent="0.3">
      <c r="AO1892" s="109">
        <v>2088</v>
      </c>
      <c r="AQ1892" s="168" t="s">
        <v>132</v>
      </c>
      <c r="AR1892" s="168" t="s">
        <v>126</v>
      </c>
      <c r="AS1892" s="168" t="s">
        <v>134</v>
      </c>
    </row>
    <row r="1893" spans="41:45" x14ac:dyDescent="0.3">
      <c r="AO1893" s="109">
        <v>2071</v>
      </c>
      <c r="AQ1893" s="168" t="s">
        <v>132</v>
      </c>
      <c r="AR1893" s="168" t="s">
        <v>126</v>
      </c>
      <c r="AS1893" s="168" t="s">
        <v>134</v>
      </c>
    </row>
    <row r="1894" spans="41:45" x14ac:dyDescent="0.3">
      <c r="AO1894" s="111">
        <v>2038</v>
      </c>
      <c r="AQ1894" s="168" t="s">
        <v>132</v>
      </c>
      <c r="AR1894" s="168" t="s">
        <v>126</v>
      </c>
      <c r="AS1894" s="168" t="s">
        <v>134</v>
      </c>
    </row>
    <row r="1895" spans="41:45" x14ac:dyDescent="0.3">
      <c r="AO1895" s="109">
        <v>2029</v>
      </c>
      <c r="AQ1895" s="168" t="s">
        <v>132</v>
      </c>
      <c r="AR1895" s="168" t="s">
        <v>126</v>
      </c>
      <c r="AS1895" s="168" t="s">
        <v>134</v>
      </c>
    </row>
    <row r="1896" spans="41:45" x14ac:dyDescent="0.3">
      <c r="AO1896" s="109">
        <v>2024</v>
      </c>
      <c r="AQ1896" s="168" t="s">
        <v>132</v>
      </c>
      <c r="AR1896" s="168" t="s">
        <v>126</v>
      </c>
      <c r="AS1896" s="168" t="s">
        <v>134</v>
      </c>
    </row>
    <row r="1897" spans="41:45" x14ac:dyDescent="0.3">
      <c r="AO1897" s="109">
        <v>1999</v>
      </c>
      <c r="AQ1897" s="168" t="s">
        <v>132</v>
      </c>
      <c r="AR1897" s="168" t="s">
        <v>126</v>
      </c>
      <c r="AS1897" s="168" t="s">
        <v>134</v>
      </c>
    </row>
    <row r="1898" spans="41:45" x14ac:dyDescent="0.3">
      <c r="AO1898" s="109">
        <v>1996</v>
      </c>
      <c r="AQ1898" s="168" t="s">
        <v>132</v>
      </c>
      <c r="AR1898" s="168" t="s">
        <v>126</v>
      </c>
      <c r="AS1898" s="168" t="s">
        <v>134</v>
      </c>
    </row>
    <row r="1899" spans="41:45" x14ac:dyDescent="0.3">
      <c r="AO1899" s="109">
        <v>1985</v>
      </c>
      <c r="AQ1899" s="168" t="s">
        <v>132</v>
      </c>
      <c r="AR1899" s="168" t="s">
        <v>126</v>
      </c>
      <c r="AS1899" s="168" t="s">
        <v>134</v>
      </c>
    </row>
    <row r="1900" spans="41:45" x14ac:dyDescent="0.3">
      <c r="AO1900" s="111">
        <v>1965</v>
      </c>
      <c r="AQ1900" s="168" t="s">
        <v>132</v>
      </c>
      <c r="AR1900" s="168" t="s">
        <v>126</v>
      </c>
      <c r="AS1900" s="168" t="s">
        <v>134</v>
      </c>
    </row>
    <row r="1901" spans="41:45" x14ac:dyDescent="0.3">
      <c r="AO1901" s="109">
        <v>1868</v>
      </c>
      <c r="AQ1901" s="168" t="s">
        <v>132</v>
      </c>
      <c r="AR1901" s="168" t="s">
        <v>126</v>
      </c>
      <c r="AS1901" s="168" t="s">
        <v>134</v>
      </c>
    </row>
    <row r="1902" spans="41:45" x14ac:dyDescent="0.3">
      <c r="AO1902" s="109">
        <v>1834</v>
      </c>
      <c r="AQ1902" s="168" t="s">
        <v>132</v>
      </c>
      <c r="AR1902" s="168" t="s">
        <v>126</v>
      </c>
      <c r="AS1902" s="168" t="s">
        <v>134</v>
      </c>
    </row>
    <row r="1903" spans="41:45" x14ac:dyDescent="0.3">
      <c r="AO1903" s="109">
        <v>1724</v>
      </c>
      <c r="AQ1903" s="168" t="s">
        <v>132</v>
      </c>
      <c r="AR1903" s="168" t="s">
        <v>126</v>
      </c>
      <c r="AS1903" s="168" t="s">
        <v>134</v>
      </c>
    </row>
    <row r="1904" spans="41:45" x14ac:dyDescent="0.3">
      <c r="AO1904" s="109">
        <v>1575</v>
      </c>
      <c r="AQ1904" s="168" t="s">
        <v>132</v>
      </c>
      <c r="AR1904" s="168" t="s">
        <v>126</v>
      </c>
      <c r="AS1904" s="168" t="s">
        <v>134</v>
      </c>
    </row>
    <row r="1905" spans="41:45" x14ac:dyDescent="0.3">
      <c r="AO1905" s="109">
        <v>1342</v>
      </c>
      <c r="AQ1905" s="168" t="s">
        <v>132</v>
      </c>
      <c r="AR1905" s="168" t="s">
        <v>126</v>
      </c>
      <c r="AS1905" s="168" t="s">
        <v>134</v>
      </c>
    </row>
    <row r="1906" spans="41:45" x14ac:dyDescent="0.3">
      <c r="AO1906" s="109">
        <v>1246</v>
      </c>
      <c r="AQ1906" s="168" t="s">
        <v>132</v>
      </c>
      <c r="AR1906" s="168" t="s">
        <v>126</v>
      </c>
      <c r="AS1906" s="168" t="s">
        <v>134</v>
      </c>
    </row>
    <row r="1907" spans="41:45" x14ac:dyDescent="0.3">
      <c r="AO1907" s="109">
        <v>1164</v>
      </c>
      <c r="AQ1907" s="168" t="s">
        <v>132</v>
      </c>
      <c r="AR1907" s="168" t="s">
        <v>126</v>
      </c>
      <c r="AS1907" s="168" t="s">
        <v>134</v>
      </c>
    </row>
    <row r="1908" spans="41:45" x14ac:dyDescent="0.3">
      <c r="AO1908" s="109">
        <v>1094</v>
      </c>
      <c r="AQ1908" s="168" t="s">
        <v>132</v>
      </c>
      <c r="AR1908" s="168" t="s">
        <v>126</v>
      </c>
      <c r="AS1908" s="168" t="s">
        <v>134</v>
      </c>
    </row>
    <row r="1909" spans="41:45" x14ac:dyDescent="0.3">
      <c r="AO1909" s="109">
        <v>1064</v>
      </c>
      <c r="AQ1909" s="168" t="s">
        <v>132</v>
      </c>
      <c r="AR1909" s="168" t="s">
        <v>126</v>
      </c>
      <c r="AS1909" s="168" t="s">
        <v>134</v>
      </c>
    </row>
    <row r="1910" spans="41:45" x14ac:dyDescent="0.3">
      <c r="AO1910" s="109">
        <v>955</v>
      </c>
      <c r="AQ1910" s="168" t="s">
        <v>132</v>
      </c>
      <c r="AR1910" s="168" t="s">
        <v>126</v>
      </c>
      <c r="AS1910" s="168" t="s">
        <v>134</v>
      </c>
    </row>
    <row r="1911" spans="41:45" x14ac:dyDescent="0.3">
      <c r="AO1911" s="109">
        <v>949</v>
      </c>
      <c r="AQ1911" s="168" t="s">
        <v>132</v>
      </c>
      <c r="AR1911" s="168" t="s">
        <v>126</v>
      </c>
      <c r="AS1911" s="168" t="s">
        <v>134</v>
      </c>
    </row>
    <row r="1912" spans="41:45" x14ac:dyDescent="0.3">
      <c r="AO1912" s="109">
        <v>810</v>
      </c>
      <c r="AQ1912" s="168" t="s">
        <v>132</v>
      </c>
      <c r="AR1912" s="168" t="s">
        <v>126</v>
      </c>
      <c r="AS1912" s="168" t="s">
        <v>134</v>
      </c>
    </row>
    <row r="1913" spans="41:45" x14ac:dyDescent="0.3">
      <c r="AO1913" s="109">
        <v>772</v>
      </c>
      <c r="AQ1913" s="168" t="s">
        <v>132</v>
      </c>
      <c r="AR1913" s="168" t="s">
        <v>126</v>
      </c>
      <c r="AS1913" s="168" t="s">
        <v>134</v>
      </c>
    </row>
    <row r="1914" spans="41:45" x14ac:dyDescent="0.3">
      <c r="AO1914" s="109">
        <v>759</v>
      </c>
      <c r="AQ1914" s="168" t="s">
        <v>132</v>
      </c>
      <c r="AR1914" s="168" t="s">
        <v>126</v>
      </c>
      <c r="AS1914" s="168" t="s">
        <v>134</v>
      </c>
    </row>
    <row r="1915" spans="41:45" x14ac:dyDescent="0.3">
      <c r="AO1915" s="109">
        <v>730</v>
      </c>
      <c r="AQ1915" s="168" t="s">
        <v>132</v>
      </c>
      <c r="AR1915" s="168" t="s">
        <v>126</v>
      </c>
      <c r="AS1915" s="168" t="s">
        <v>134</v>
      </c>
    </row>
    <row r="1916" spans="41:45" x14ac:dyDescent="0.3">
      <c r="AO1916" s="109">
        <v>722</v>
      </c>
      <c r="AQ1916" s="168" t="s">
        <v>132</v>
      </c>
      <c r="AR1916" s="168" t="s">
        <v>126</v>
      </c>
      <c r="AS1916" s="168" t="s">
        <v>134</v>
      </c>
    </row>
    <row r="1917" spans="41:45" x14ac:dyDescent="0.3">
      <c r="AO1917" s="109">
        <v>649</v>
      </c>
      <c r="AQ1917" s="168" t="s">
        <v>132</v>
      </c>
      <c r="AR1917" s="168" t="s">
        <v>126</v>
      </c>
      <c r="AS1917" s="168" t="s">
        <v>134</v>
      </c>
    </row>
    <row r="1918" spans="41:45" x14ac:dyDescent="0.3">
      <c r="AO1918" s="109">
        <v>621</v>
      </c>
      <c r="AQ1918" s="168" t="s">
        <v>132</v>
      </c>
      <c r="AR1918" s="168" t="s">
        <v>126</v>
      </c>
      <c r="AS1918" s="168" t="s">
        <v>134</v>
      </c>
    </row>
    <row r="1919" spans="41:45" x14ac:dyDescent="0.3">
      <c r="AO1919" s="110"/>
      <c r="AQ1919" s="168" t="s">
        <v>132</v>
      </c>
      <c r="AR1919" s="168" t="s">
        <v>126</v>
      </c>
      <c r="AS1919" s="168" t="s">
        <v>134</v>
      </c>
    </row>
    <row r="1920" spans="41:45" x14ac:dyDescent="0.3">
      <c r="AO1920" s="110"/>
      <c r="AQ1920" s="168" t="s">
        <v>132</v>
      </c>
      <c r="AR1920" s="168" t="s">
        <v>126</v>
      </c>
      <c r="AS1920" s="168" t="s">
        <v>134</v>
      </c>
    </row>
    <row r="1921" spans="41:45" x14ac:dyDescent="0.3">
      <c r="AO1921" s="110"/>
      <c r="AQ1921" s="168" t="s">
        <v>132</v>
      </c>
      <c r="AR1921" s="168" t="s">
        <v>126</v>
      </c>
      <c r="AS1921" s="168" t="s">
        <v>134</v>
      </c>
    </row>
    <row r="1922" spans="41:45" x14ac:dyDescent="0.3">
      <c r="AO1922" s="110"/>
      <c r="AQ1922" s="168" t="s">
        <v>132</v>
      </c>
      <c r="AR1922" s="168" t="s">
        <v>126</v>
      </c>
      <c r="AS1922" s="168" t="s">
        <v>134</v>
      </c>
    </row>
    <row r="1923" spans="41:45" x14ac:dyDescent="0.3">
      <c r="AO1923" s="110"/>
      <c r="AQ1923" s="168" t="s">
        <v>132</v>
      </c>
      <c r="AR1923" s="168" t="s">
        <v>126</v>
      </c>
      <c r="AS1923" s="168" t="s">
        <v>134</v>
      </c>
    </row>
    <row r="1924" spans="41:45" x14ac:dyDescent="0.3">
      <c r="AO1924" s="110"/>
      <c r="AQ1924" s="168" t="s">
        <v>132</v>
      </c>
      <c r="AR1924" s="168" t="s">
        <v>126</v>
      </c>
      <c r="AS1924" s="168" t="s">
        <v>134</v>
      </c>
    </row>
    <row r="1925" spans="41:45" x14ac:dyDescent="0.3">
      <c r="AO1925" s="110"/>
      <c r="AQ1925" s="168" t="s">
        <v>132</v>
      </c>
      <c r="AR1925" s="168" t="s">
        <v>126</v>
      </c>
      <c r="AS1925" s="168" t="s">
        <v>134</v>
      </c>
    </row>
    <row r="1926" spans="41:45" x14ac:dyDescent="0.3">
      <c r="AO1926" s="110"/>
      <c r="AQ1926" s="168" t="s">
        <v>132</v>
      </c>
      <c r="AR1926" s="168" t="s">
        <v>126</v>
      </c>
      <c r="AS1926" s="168" t="s">
        <v>134</v>
      </c>
    </row>
    <row r="1927" spans="41:45" x14ac:dyDescent="0.3">
      <c r="AO1927" s="110"/>
      <c r="AQ1927" s="168" t="s">
        <v>132</v>
      </c>
      <c r="AR1927" s="168" t="s">
        <v>126</v>
      </c>
      <c r="AS1927" s="168" t="s">
        <v>134</v>
      </c>
    </row>
    <row r="1928" spans="41:45" x14ac:dyDescent="0.3">
      <c r="AO1928" s="110"/>
      <c r="AQ1928" s="168" t="s">
        <v>132</v>
      </c>
      <c r="AR1928" s="168" t="s">
        <v>126</v>
      </c>
      <c r="AS1928" s="168" t="s">
        <v>134</v>
      </c>
    </row>
    <row r="1929" spans="41:45" x14ac:dyDescent="0.3">
      <c r="AO1929" s="110"/>
      <c r="AQ1929" s="168" t="s">
        <v>132</v>
      </c>
      <c r="AR1929" s="168" t="s">
        <v>126</v>
      </c>
      <c r="AS1929" s="168" t="s">
        <v>134</v>
      </c>
    </row>
    <row r="1930" spans="41:45" x14ac:dyDescent="0.3">
      <c r="AO1930" s="110"/>
      <c r="AQ1930" s="168" t="s">
        <v>132</v>
      </c>
      <c r="AR1930" s="168" t="s">
        <v>126</v>
      </c>
      <c r="AS1930" s="168" t="s">
        <v>134</v>
      </c>
    </row>
    <row r="1931" spans="41:45" x14ac:dyDescent="0.3">
      <c r="AO1931" s="110"/>
      <c r="AQ1931" s="168" t="s">
        <v>132</v>
      </c>
      <c r="AR1931" s="168" t="s">
        <v>126</v>
      </c>
      <c r="AS1931" s="168" t="s">
        <v>134</v>
      </c>
    </row>
    <row r="1932" spans="41:45" x14ac:dyDescent="0.3">
      <c r="AO1932" s="110"/>
      <c r="AQ1932" s="168" t="s">
        <v>132</v>
      </c>
      <c r="AR1932" s="168" t="s">
        <v>126</v>
      </c>
      <c r="AS1932" s="168" t="s">
        <v>134</v>
      </c>
    </row>
    <row r="1933" spans="41:45" x14ac:dyDescent="0.3">
      <c r="AO1933" s="110"/>
      <c r="AQ1933" s="168" t="s">
        <v>132</v>
      </c>
      <c r="AR1933" s="168" t="s">
        <v>126</v>
      </c>
      <c r="AS1933" s="168" t="s">
        <v>134</v>
      </c>
    </row>
    <row r="1934" spans="41:45" x14ac:dyDescent="0.3">
      <c r="AO1934" s="110"/>
      <c r="AQ1934" s="168" t="s">
        <v>132</v>
      </c>
      <c r="AR1934" s="168" t="s">
        <v>126</v>
      </c>
      <c r="AS1934" s="168" t="s">
        <v>134</v>
      </c>
    </row>
    <row r="1935" spans="41:45" x14ac:dyDescent="0.3">
      <c r="AO1935" s="110"/>
      <c r="AQ1935" s="168" t="s">
        <v>132</v>
      </c>
      <c r="AR1935" s="168" t="s">
        <v>126</v>
      </c>
      <c r="AS1935" s="168" t="s">
        <v>134</v>
      </c>
    </row>
    <row r="1936" spans="41:45" x14ac:dyDescent="0.3">
      <c r="AO1936" s="110"/>
      <c r="AQ1936" s="168" t="s">
        <v>132</v>
      </c>
      <c r="AR1936" s="168" t="s">
        <v>126</v>
      </c>
      <c r="AS1936" s="168" t="s">
        <v>134</v>
      </c>
    </row>
    <row r="1937" spans="41:45" x14ac:dyDescent="0.3">
      <c r="AO1937" s="110"/>
      <c r="AQ1937" s="168" t="s">
        <v>132</v>
      </c>
      <c r="AR1937" s="168" t="s">
        <v>126</v>
      </c>
      <c r="AS1937" s="168" t="s">
        <v>134</v>
      </c>
    </row>
    <row r="1938" spans="41:45" x14ac:dyDescent="0.3">
      <c r="AO1938" s="110"/>
      <c r="AQ1938" s="168" t="s">
        <v>132</v>
      </c>
      <c r="AR1938" s="168" t="s">
        <v>126</v>
      </c>
      <c r="AS1938" s="168" t="s">
        <v>134</v>
      </c>
    </row>
    <row r="1939" spans="41:45" x14ac:dyDescent="0.3">
      <c r="AO1939" s="110"/>
      <c r="AQ1939" s="168" t="s">
        <v>132</v>
      </c>
      <c r="AR1939" s="168" t="s">
        <v>126</v>
      </c>
      <c r="AS1939" s="168" t="s">
        <v>134</v>
      </c>
    </row>
    <row r="1940" spans="41:45" x14ac:dyDescent="0.3">
      <c r="AO1940" s="110"/>
      <c r="AQ1940" s="168" t="s">
        <v>132</v>
      </c>
      <c r="AR1940" s="168" t="s">
        <v>126</v>
      </c>
      <c r="AS1940" s="168" t="s">
        <v>134</v>
      </c>
    </row>
    <row r="1941" spans="41:45" x14ac:dyDescent="0.3">
      <c r="AO1941" s="110"/>
      <c r="AQ1941" s="168" t="s">
        <v>132</v>
      </c>
      <c r="AR1941" s="168" t="s">
        <v>126</v>
      </c>
      <c r="AS1941" s="168" t="s">
        <v>134</v>
      </c>
    </row>
    <row r="1942" spans="41:45" x14ac:dyDescent="0.3">
      <c r="AO1942" s="110"/>
      <c r="AQ1942" s="168" t="s">
        <v>132</v>
      </c>
      <c r="AR1942" s="168" t="s">
        <v>126</v>
      </c>
      <c r="AS1942" s="168" t="s">
        <v>134</v>
      </c>
    </row>
    <row r="1943" spans="41:45" x14ac:dyDescent="0.3">
      <c r="AO1943" s="110"/>
      <c r="AQ1943" s="168" t="s">
        <v>132</v>
      </c>
      <c r="AR1943" s="168" t="s">
        <v>126</v>
      </c>
      <c r="AS1943" s="168" t="s">
        <v>134</v>
      </c>
    </row>
    <row r="1944" spans="41:45" x14ac:dyDescent="0.3">
      <c r="AO1944" s="110"/>
      <c r="AQ1944" s="168" t="s">
        <v>132</v>
      </c>
      <c r="AR1944" s="168" t="s">
        <v>126</v>
      </c>
      <c r="AS1944" s="168" t="s">
        <v>134</v>
      </c>
    </row>
    <row r="1945" spans="41:45" x14ac:dyDescent="0.3">
      <c r="AO1945" s="110"/>
      <c r="AQ1945" s="168" t="s">
        <v>132</v>
      </c>
      <c r="AR1945" s="168" t="s">
        <v>126</v>
      </c>
      <c r="AS1945" s="168" t="s">
        <v>134</v>
      </c>
    </row>
    <row r="1946" spans="41:45" x14ac:dyDescent="0.3">
      <c r="AO1946" s="110"/>
      <c r="AQ1946" s="168" t="s">
        <v>132</v>
      </c>
      <c r="AR1946" s="168" t="s">
        <v>126</v>
      </c>
      <c r="AS1946" s="168" t="s">
        <v>134</v>
      </c>
    </row>
    <row r="1947" spans="41:45" x14ac:dyDescent="0.3">
      <c r="AO1947" s="110"/>
      <c r="AQ1947" s="168" t="s">
        <v>132</v>
      </c>
      <c r="AR1947" s="168" t="s">
        <v>126</v>
      </c>
      <c r="AS1947" s="168" t="s">
        <v>134</v>
      </c>
    </row>
    <row r="1948" spans="41:45" x14ac:dyDescent="0.3">
      <c r="AO1948" s="110"/>
      <c r="AQ1948" s="168" t="s">
        <v>132</v>
      </c>
      <c r="AR1948" s="168" t="s">
        <v>126</v>
      </c>
      <c r="AS1948" s="168" t="s">
        <v>134</v>
      </c>
    </row>
    <row r="1949" spans="41:45" x14ac:dyDescent="0.3">
      <c r="AO1949" s="110"/>
      <c r="AQ1949" s="168" t="s">
        <v>132</v>
      </c>
      <c r="AR1949" s="168" t="s">
        <v>126</v>
      </c>
      <c r="AS1949" s="168" t="s">
        <v>134</v>
      </c>
    </row>
    <row r="1950" spans="41:45" x14ac:dyDescent="0.3">
      <c r="AO1950" s="110"/>
      <c r="AQ1950" s="168" t="s">
        <v>132</v>
      </c>
      <c r="AR1950" s="168" t="s">
        <v>126</v>
      </c>
      <c r="AS1950" s="168" t="s">
        <v>134</v>
      </c>
    </row>
    <row r="1951" spans="41:45" x14ac:dyDescent="0.3">
      <c r="AO1951" s="110"/>
      <c r="AQ1951" s="168" t="s">
        <v>132</v>
      </c>
      <c r="AR1951" s="168" t="s">
        <v>126</v>
      </c>
      <c r="AS1951" s="168" t="s">
        <v>134</v>
      </c>
    </row>
    <row r="1952" spans="41:45" x14ac:dyDescent="0.3">
      <c r="AO1952" s="110"/>
      <c r="AQ1952" s="168" t="s">
        <v>132</v>
      </c>
      <c r="AR1952" s="168" t="s">
        <v>126</v>
      </c>
      <c r="AS1952" s="168" t="s">
        <v>134</v>
      </c>
    </row>
    <row r="1953" spans="41:45" x14ac:dyDescent="0.3">
      <c r="AO1953" s="110"/>
      <c r="AQ1953" s="168" t="s">
        <v>132</v>
      </c>
      <c r="AR1953" s="168" t="s">
        <v>126</v>
      </c>
      <c r="AS1953" s="168" t="s">
        <v>134</v>
      </c>
    </row>
    <row r="1954" spans="41:45" x14ac:dyDescent="0.3">
      <c r="AO1954" s="110"/>
      <c r="AQ1954" s="168" t="s">
        <v>132</v>
      </c>
      <c r="AR1954" s="168" t="s">
        <v>126</v>
      </c>
      <c r="AS1954" s="168" t="s">
        <v>134</v>
      </c>
    </row>
    <row r="1955" spans="41:45" x14ac:dyDescent="0.3">
      <c r="AO1955" s="110"/>
      <c r="AQ1955" s="168" t="s">
        <v>132</v>
      </c>
      <c r="AR1955" s="168" t="s">
        <v>126</v>
      </c>
      <c r="AS1955" s="168" t="s">
        <v>134</v>
      </c>
    </row>
    <row r="1956" spans="41:45" x14ac:dyDescent="0.3">
      <c r="AO1956" s="110"/>
      <c r="AQ1956" s="168" t="s">
        <v>132</v>
      </c>
      <c r="AR1956" s="168" t="s">
        <v>126</v>
      </c>
      <c r="AS1956" s="168" t="s">
        <v>134</v>
      </c>
    </row>
    <row r="1957" spans="41:45" x14ac:dyDescent="0.3">
      <c r="AO1957" s="110"/>
      <c r="AQ1957" s="168" t="s">
        <v>132</v>
      </c>
      <c r="AR1957" s="168" t="s">
        <v>126</v>
      </c>
      <c r="AS1957" s="168" t="s">
        <v>134</v>
      </c>
    </row>
    <row r="1958" spans="41:45" x14ac:dyDescent="0.3">
      <c r="AO1958" s="110"/>
      <c r="AQ1958" s="168" t="s">
        <v>132</v>
      </c>
      <c r="AR1958" s="168" t="s">
        <v>126</v>
      </c>
      <c r="AS1958" s="168" t="s">
        <v>134</v>
      </c>
    </row>
    <row r="1959" spans="41:45" x14ac:dyDescent="0.3">
      <c r="AO1959" s="110"/>
      <c r="AQ1959" s="168" t="s">
        <v>132</v>
      </c>
      <c r="AR1959" s="168" t="s">
        <v>126</v>
      </c>
      <c r="AS1959" s="168" t="s">
        <v>134</v>
      </c>
    </row>
    <row r="1960" spans="41:45" x14ac:dyDescent="0.3">
      <c r="AO1960" s="110"/>
      <c r="AQ1960" s="168" t="s">
        <v>132</v>
      </c>
      <c r="AR1960" s="168" t="s">
        <v>126</v>
      </c>
      <c r="AS1960" s="168" t="s">
        <v>134</v>
      </c>
    </row>
    <row r="1961" spans="41:45" x14ac:dyDescent="0.3">
      <c r="AO1961" s="110"/>
      <c r="AQ1961" s="168" t="s">
        <v>132</v>
      </c>
      <c r="AR1961" s="168" t="s">
        <v>126</v>
      </c>
      <c r="AS1961" s="168" t="s">
        <v>134</v>
      </c>
    </row>
    <row r="1962" spans="41:45" x14ac:dyDescent="0.3">
      <c r="AO1962" s="110"/>
      <c r="AQ1962" s="168" t="s">
        <v>132</v>
      </c>
      <c r="AR1962" s="168" t="s">
        <v>126</v>
      </c>
      <c r="AS1962" s="168" t="s">
        <v>134</v>
      </c>
    </row>
    <row r="1963" spans="41:45" x14ac:dyDescent="0.3">
      <c r="AO1963" s="110"/>
      <c r="AQ1963" s="168" t="s">
        <v>132</v>
      </c>
      <c r="AR1963" s="168" t="s">
        <v>126</v>
      </c>
      <c r="AS1963" s="168" t="s">
        <v>134</v>
      </c>
    </row>
    <row r="1964" spans="41:45" x14ac:dyDescent="0.3">
      <c r="AO1964" s="110"/>
      <c r="AQ1964" s="168" t="s">
        <v>132</v>
      </c>
      <c r="AR1964" s="168" t="s">
        <v>126</v>
      </c>
      <c r="AS1964" s="168" t="s">
        <v>134</v>
      </c>
    </row>
    <row r="1965" spans="41:45" x14ac:dyDescent="0.3">
      <c r="AO1965" s="110"/>
      <c r="AQ1965" s="168" t="s">
        <v>132</v>
      </c>
      <c r="AR1965" s="168" t="s">
        <v>126</v>
      </c>
      <c r="AS1965" s="168" t="s">
        <v>134</v>
      </c>
    </row>
    <row r="1966" spans="41:45" x14ac:dyDescent="0.3">
      <c r="AO1966" s="110"/>
      <c r="AQ1966" s="168" t="s">
        <v>132</v>
      </c>
      <c r="AR1966" s="168" t="s">
        <v>126</v>
      </c>
      <c r="AS1966" s="168" t="s">
        <v>134</v>
      </c>
    </row>
    <row r="1967" spans="41:45" x14ac:dyDescent="0.3">
      <c r="AO1967" s="110"/>
      <c r="AQ1967" s="168" t="s">
        <v>132</v>
      </c>
      <c r="AR1967" s="168" t="s">
        <v>126</v>
      </c>
      <c r="AS1967" s="168" t="s">
        <v>134</v>
      </c>
    </row>
    <row r="1968" spans="41:45" x14ac:dyDescent="0.3">
      <c r="AO1968" s="110"/>
      <c r="AQ1968" s="168" t="s">
        <v>132</v>
      </c>
      <c r="AR1968" s="168" t="s">
        <v>126</v>
      </c>
      <c r="AS1968" s="168" t="s">
        <v>134</v>
      </c>
    </row>
    <row r="1969" spans="41:45" x14ac:dyDescent="0.3">
      <c r="AO1969" s="110"/>
      <c r="AQ1969" s="168" t="s">
        <v>132</v>
      </c>
      <c r="AR1969" s="168" t="s">
        <v>126</v>
      </c>
      <c r="AS1969" s="168" t="s">
        <v>134</v>
      </c>
    </row>
    <row r="1970" spans="41:45" x14ac:dyDescent="0.3">
      <c r="AO1970" s="110"/>
      <c r="AQ1970" s="168" t="s">
        <v>132</v>
      </c>
      <c r="AR1970" s="168" t="s">
        <v>126</v>
      </c>
      <c r="AS1970" s="168" t="s">
        <v>134</v>
      </c>
    </row>
    <row r="1971" spans="41:45" x14ac:dyDescent="0.3">
      <c r="AO1971" s="110"/>
      <c r="AQ1971" s="168" t="s">
        <v>132</v>
      </c>
      <c r="AR1971" s="168" t="s">
        <v>126</v>
      </c>
      <c r="AS1971" s="168" t="s">
        <v>134</v>
      </c>
    </row>
    <row r="1972" spans="41:45" x14ac:dyDescent="0.3">
      <c r="AO1972" s="110"/>
      <c r="AQ1972" s="168" t="s">
        <v>132</v>
      </c>
      <c r="AR1972" s="168" t="s">
        <v>126</v>
      </c>
      <c r="AS1972" s="168" t="s">
        <v>134</v>
      </c>
    </row>
    <row r="1973" spans="41:45" x14ac:dyDescent="0.3">
      <c r="AQ1973" s="168" t="s">
        <v>132</v>
      </c>
      <c r="AR1973" s="168" t="s">
        <v>126</v>
      </c>
      <c r="AS1973" s="168" t="s">
        <v>134</v>
      </c>
    </row>
    <row r="1974" spans="41:45" x14ac:dyDescent="0.3">
      <c r="AQ1974" s="168" t="s">
        <v>132</v>
      </c>
      <c r="AR1974" s="168" t="s">
        <v>126</v>
      </c>
      <c r="AS1974" s="168" t="s">
        <v>134</v>
      </c>
    </row>
    <row r="1975" spans="41:45" x14ac:dyDescent="0.3">
      <c r="AQ1975" s="168" t="s">
        <v>132</v>
      </c>
      <c r="AR1975" s="168" t="s">
        <v>126</v>
      </c>
      <c r="AS1975" s="168" t="s">
        <v>134</v>
      </c>
    </row>
    <row r="1976" spans="41:45" x14ac:dyDescent="0.3">
      <c r="AQ1976" s="168" t="s">
        <v>132</v>
      </c>
      <c r="AR1976" s="168" t="s">
        <v>126</v>
      </c>
      <c r="AS1976" s="168" t="s">
        <v>134</v>
      </c>
    </row>
    <row r="1977" spans="41:45" x14ac:dyDescent="0.3">
      <c r="AQ1977" s="168" t="s">
        <v>132</v>
      </c>
      <c r="AR1977" s="168" t="s">
        <v>126</v>
      </c>
      <c r="AS1977" s="168" t="s">
        <v>134</v>
      </c>
    </row>
    <row r="1978" spans="41:45" x14ac:dyDescent="0.3">
      <c r="AQ1978" s="168" t="s">
        <v>132</v>
      </c>
      <c r="AR1978" s="168" t="s">
        <v>126</v>
      </c>
      <c r="AS1978" s="168" t="s">
        <v>134</v>
      </c>
    </row>
    <row r="1979" spans="41:45" x14ac:dyDescent="0.3">
      <c r="AQ1979" s="168" t="s">
        <v>132</v>
      </c>
      <c r="AR1979" s="168" t="s">
        <v>126</v>
      </c>
      <c r="AS1979" s="168" t="s">
        <v>134</v>
      </c>
    </row>
    <row r="1980" spans="41:45" x14ac:dyDescent="0.3">
      <c r="AQ1980" s="168" t="s">
        <v>132</v>
      </c>
      <c r="AR1980" s="168" t="s">
        <v>126</v>
      </c>
      <c r="AS1980" s="168" t="s">
        <v>134</v>
      </c>
    </row>
    <row r="1981" spans="41:45" x14ac:dyDescent="0.3">
      <c r="AQ1981" s="168" t="s">
        <v>132</v>
      </c>
      <c r="AR1981" s="168" t="s">
        <v>126</v>
      </c>
      <c r="AS1981" s="168" t="s">
        <v>134</v>
      </c>
    </row>
    <row r="1982" spans="41:45" x14ac:dyDescent="0.3">
      <c r="AQ1982" s="168" t="s">
        <v>132</v>
      </c>
      <c r="AR1982" s="168" t="s">
        <v>126</v>
      </c>
      <c r="AS1982" s="168" t="s">
        <v>134</v>
      </c>
    </row>
    <row r="1983" spans="41:45" x14ac:dyDescent="0.3">
      <c r="AQ1983" s="168" t="s">
        <v>132</v>
      </c>
      <c r="AR1983" s="168" t="s">
        <v>126</v>
      </c>
      <c r="AS1983" s="168" t="s">
        <v>134</v>
      </c>
    </row>
    <row r="1984" spans="41:45" x14ac:dyDescent="0.3">
      <c r="AQ1984" s="168" t="s">
        <v>132</v>
      </c>
      <c r="AR1984" s="168" t="s">
        <v>126</v>
      </c>
      <c r="AS1984" s="168" t="s">
        <v>134</v>
      </c>
    </row>
    <row r="1985" spans="43:45" x14ac:dyDescent="0.3">
      <c r="AQ1985" s="168" t="s">
        <v>132</v>
      </c>
      <c r="AR1985" s="168" t="s">
        <v>126</v>
      </c>
      <c r="AS1985" s="168" t="s">
        <v>134</v>
      </c>
    </row>
    <row r="1986" spans="43:45" x14ac:dyDescent="0.3">
      <c r="AQ1986" s="168" t="s">
        <v>132</v>
      </c>
      <c r="AR1986" s="168" t="s">
        <v>126</v>
      </c>
      <c r="AS1986" s="168" t="s">
        <v>134</v>
      </c>
    </row>
    <row r="1987" spans="43:45" x14ac:dyDescent="0.3">
      <c r="AQ1987" s="168" t="s">
        <v>132</v>
      </c>
      <c r="AR1987" s="168" t="s">
        <v>126</v>
      </c>
      <c r="AS1987" s="168" t="s">
        <v>134</v>
      </c>
    </row>
    <row r="1988" spans="43:45" x14ac:dyDescent="0.3">
      <c r="AQ1988" s="168" t="s">
        <v>132</v>
      </c>
      <c r="AR1988" s="168" t="s">
        <v>126</v>
      </c>
      <c r="AS1988" s="168" t="s">
        <v>134</v>
      </c>
    </row>
    <row r="1989" spans="43:45" x14ac:dyDescent="0.3">
      <c r="AQ1989" s="168" t="s">
        <v>132</v>
      </c>
      <c r="AR1989" s="168" t="s">
        <v>126</v>
      </c>
      <c r="AS1989" s="168" t="s">
        <v>134</v>
      </c>
    </row>
    <row r="1990" spans="43:45" x14ac:dyDescent="0.3">
      <c r="AQ1990" s="168" t="s">
        <v>132</v>
      </c>
      <c r="AR1990" s="168" t="s">
        <v>126</v>
      </c>
      <c r="AS1990" s="168" t="s">
        <v>134</v>
      </c>
    </row>
    <row r="1991" spans="43:45" x14ac:dyDescent="0.3">
      <c r="AQ1991" s="168" t="s">
        <v>132</v>
      </c>
      <c r="AR1991" s="168" t="s">
        <v>126</v>
      </c>
      <c r="AS1991" s="168" t="s">
        <v>134</v>
      </c>
    </row>
    <row r="1992" spans="43:45" x14ac:dyDescent="0.3">
      <c r="AQ1992" s="168" t="s">
        <v>132</v>
      </c>
      <c r="AR1992" s="168" t="s">
        <v>126</v>
      </c>
      <c r="AS1992" s="168" t="s">
        <v>134</v>
      </c>
    </row>
    <row r="1993" spans="43:45" x14ac:dyDescent="0.3">
      <c r="AQ1993" s="168" t="s">
        <v>132</v>
      </c>
      <c r="AR1993" s="168" t="s">
        <v>126</v>
      </c>
      <c r="AS1993" s="168" t="s">
        <v>134</v>
      </c>
    </row>
    <row r="1994" spans="43:45" x14ac:dyDescent="0.3">
      <c r="AQ1994" s="168" t="s">
        <v>132</v>
      </c>
      <c r="AR1994" s="168" t="s">
        <v>126</v>
      </c>
      <c r="AS1994" s="168" t="s">
        <v>134</v>
      </c>
    </row>
    <row r="1995" spans="43:45" x14ac:dyDescent="0.3">
      <c r="AQ1995" s="168" t="s">
        <v>132</v>
      </c>
      <c r="AR1995" s="168" t="s">
        <v>126</v>
      </c>
      <c r="AS1995" s="168" t="s">
        <v>134</v>
      </c>
    </row>
    <row r="1996" spans="43:45" x14ac:dyDescent="0.3">
      <c r="AQ1996" s="168" t="s">
        <v>132</v>
      </c>
      <c r="AR1996" s="168" t="s">
        <v>126</v>
      </c>
      <c r="AS1996" s="168" t="s">
        <v>134</v>
      </c>
    </row>
    <row r="1997" spans="43:45" x14ac:dyDescent="0.3">
      <c r="AQ1997" s="168" t="s">
        <v>132</v>
      </c>
      <c r="AR1997" s="168" t="s">
        <v>126</v>
      </c>
      <c r="AS1997" s="168" t="s">
        <v>134</v>
      </c>
    </row>
    <row r="1998" spans="43:45" x14ac:dyDescent="0.3">
      <c r="AQ1998" s="168" t="s">
        <v>132</v>
      </c>
      <c r="AR1998" s="168" t="s">
        <v>126</v>
      </c>
      <c r="AS1998" s="168" t="s">
        <v>134</v>
      </c>
    </row>
    <row r="1999" spans="43:45" x14ac:dyDescent="0.3">
      <c r="AQ1999" s="168" t="s">
        <v>132</v>
      </c>
      <c r="AR1999" s="168" t="s">
        <v>126</v>
      </c>
      <c r="AS1999" s="168" t="s">
        <v>134</v>
      </c>
    </row>
    <row r="2000" spans="43:45" x14ac:dyDescent="0.3">
      <c r="AQ2000" s="168" t="s">
        <v>132</v>
      </c>
      <c r="AR2000" s="168" t="s">
        <v>126</v>
      </c>
      <c r="AS2000" s="168" t="s">
        <v>134</v>
      </c>
    </row>
    <row r="2001" spans="43:45" x14ac:dyDescent="0.3">
      <c r="AQ2001" s="168" t="s">
        <v>132</v>
      </c>
      <c r="AR2001" s="168" t="s">
        <v>126</v>
      </c>
      <c r="AS2001" s="168" t="s">
        <v>134</v>
      </c>
    </row>
    <row r="2002" spans="43:45" x14ac:dyDescent="0.3">
      <c r="AQ2002" s="168" t="s">
        <v>132</v>
      </c>
      <c r="AR2002" s="168" t="s">
        <v>126</v>
      </c>
      <c r="AS2002" s="168" t="s">
        <v>134</v>
      </c>
    </row>
    <row r="2003" spans="43:45" x14ac:dyDescent="0.3">
      <c r="AQ2003" s="168" t="s">
        <v>132</v>
      </c>
      <c r="AR2003" s="168" t="s">
        <v>126</v>
      </c>
      <c r="AS2003" s="168" t="s">
        <v>134</v>
      </c>
    </row>
    <row r="2004" spans="43:45" x14ac:dyDescent="0.3">
      <c r="AQ2004" s="168" t="s">
        <v>132</v>
      </c>
      <c r="AR2004" s="168" t="s">
        <v>126</v>
      </c>
      <c r="AS2004" s="168" t="s">
        <v>134</v>
      </c>
    </row>
    <row r="2005" spans="43:45" x14ac:dyDescent="0.3">
      <c r="AQ2005" s="168" t="s">
        <v>132</v>
      </c>
      <c r="AR2005" s="168" t="s">
        <v>126</v>
      </c>
      <c r="AS2005" s="168" t="s">
        <v>134</v>
      </c>
    </row>
    <row r="2006" spans="43:45" x14ac:dyDescent="0.3">
      <c r="AQ2006" s="168" t="s">
        <v>132</v>
      </c>
      <c r="AR2006" s="168" t="s">
        <v>126</v>
      </c>
      <c r="AS2006" s="168" t="s">
        <v>134</v>
      </c>
    </row>
    <row r="2007" spans="43:45" x14ac:dyDescent="0.3">
      <c r="AQ2007" s="168" t="s">
        <v>132</v>
      </c>
      <c r="AR2007" s="168" t="s">
        <v>126</v>
      </c>
      <c r="AS2007" s="168" t="s">
        <v>134</v>
      </c>
    </row>
    <row r="2008" spans="43:45" x14ac:dyDescent="0.3">
      <c r="AQ2008" s="168" t="s">
        <v>132</v>
      </c>
      <c r="AR2008" s="168" t="s">
        <v>126</v>
      </c>
      <c r="AS2008" s="168" t="s">
        <v>134</v>
      </c>
    </row>
    <row r="2009" spans="43:45" x14ac:dyDescent="0.3">
      <c r="AQ2009" s="168" t="s">
        <v>132</v>
      </c>
      <c r="AR2009" s="168" t="s">
        <v>126</v>
      </c>
      <c r="AS2009" s="168" t="s">
        <v>134</v>
      </c>
    </row>
    <row r="2010" spans="43:45" x14ac:dyDescent="0.3">
      <c r="AQ2010" s="168" t="s">
        <v>132</v>
      </c>
      <c r="AR2010" s="168" t="s">
        <v>126</v>
      </c>
      <c r="AS2010" s="168" t="s">
        <v>134</v>
      </c>
    </row>
    <row r="2011" spans="43:45" x14ac:dyDescent="0.3">
      <c r="AQ2011" s="168" t="s">
        <v>132</v>
      </c>
      <c r="AR2011" s="168" t="s">
        <v>126</v>
      </c>
      <c r="AS2011" s="168" t="s">
        <v>134</v>
      </c>
    </row>
    <row r="2012" spans="43:45" x14ac:dyDescent="0.3">
      <c r="AQ2012" s="168" t="s">
        <v>132</v>
      </c>
      <c r="AR2012" s="168" t="s">
        <v>126</v>
      </c>
      <c r="AS2012" s="168" t="s">
        <v>134</v>
      </c>
    </row>
    <row r="2013" spans="43:45" x14ac:dyDescent="0.3">
      <c r="AQ2013" s="168" t="s">
        <v>132</v>
      </c>
      <c r="AR2013" s="168" t="s">
        <v>126</v>
      </c>
      <c r="AS2013" s="168" t="s">
        <v>134</v>
      </c>
    </row>
    <row r="2014" spans="43:45" x14ac:dyDescent="0.3">
      <c r="AQ2014" s="168" t="s">
        <v>132</v>
      </c>
      <c r="AR2014" s="168" t="s">
        <v>126</v>
      </c>
      <c r="AS2014" s="168" t="s">
        <v>134</v>
      </c>
    </row>
    <row r="2015" spans="43:45" x14ac:dyDescent="0.3">
      <c r="AQ2015" s="168" t="s">
        <v>132</v>
      </c>
      <c r="AR2015" s="168" t="s">
        <v>126</v>
      </c>
      <c r="AS2015" s="168" t="s">
        <v>134</v>
      </c>
    </row>
    <row r="2016" spans="43:45" x14ac:dyDescent="0.3">
      <c r="AQ2016" s="168" t="s">
        <v>132</v>
      </c>
      <c r="AR2016" s="168" t="s">
        <v>126</v>
      </c>
      <c r="AS2016" s="168" t="s">
        <v>134</v>
      </c>
    </row>
    <row r="2017" spans="41:45" x14ac:dyDescent="0.3">
      <c r="AQ2017" s="168" t="s">
        <v>132</v>
      </c>
      <c r="AR2017" s="168" t="s">
        <v>126</v>
      </c>
      <c r="AS2017" s="168" t="s">
        <v>134</v>
      </c>
    </row>
    <row r="2018" spans="41:45" x14ac:dyDescent="0.3">
      <c r="AQ2018" s="168" t="s">
        <v>132</v>
      </c>
      <c r="AR2018" s="168" t="s">
        <v>126</v>
      </c>
      <c r="AS2018" s="168" t="s">
        <v>134</v>
      </c>
    </row>
    <row r="2019" spans="41:45" x14ac:dyDescent="0.3">
      <c r="AQ2019" s="168" t="s">
        <v>132</v>
      </c>
      <c r="AR2019" s="168" t="s">
        <v>126</v>
      </c>
      <c r="AS2019" s="168" t="s">
        <v>134</v>
      </c>
    </row>
    <row r="2020" spans="41:45" x14ac:dyDescent="0.3">
      <c r="AQ2020" s="168" t="s">
        <v>132</v>
      </c>
      <c r="AR2020" s="168" t="s">
        <v>126</v>
      </c>
      <c r="AS2020" s="168" t="s">
        <v>134</v>
      </c>
    </row>
    <row r="2021" spans="41:45" x14ac:dyDescent="0.3">
      <c r="AQ2021" s="168" t="s">
        <v>132</v>
      </c>
      <c r="AR2021" s="168" t="s">
        <v>126</v>
      </c>
      <c r="AS2021" s="168" t="s">
        <v>134</v>
      </c>
    </row>
    <row r="2022" spans="41:45" x14ac:dyDescent="0.3">
      <c r="AQ2022" s="168" t="s">
        <v>132</v>
      </c>
      <c r="AR2022" s="168" t="s">
        <v>126</v>
      </c>
      <c r="AS2022" s="168" t="s">
        <v>134</v>
      </c>
    </row>
    <row r="2023" spans="41:45" x14ac:dyDescent="0.3">
      <c r="AO2023" s="99"/>
      <c r="AQ2023" s="168" t="s">
        <v>132</v>
      </c>
      <c r="AR2023" s="168" t="s">
        <v>126</v>
      </c>
      <c r="AS2023" s="168" t="s">
        <v>134</v>
      </c>
    </row>
    <row r="2024" spans="41:45" x14ac:dyDescent="0.3">
      <c r="AO2024" s="99"/>
      <c r="AQ2024" s="168" t="s">
        <v>132</v>
      </c>
      <c r="AR2024" s="168" t="s">
        <v>126</v>
      </c>
      <c r="AS2024" s="168" t="s">
        <v>134</v>
      </c>
    </row>
    <row r="2025" spans="41:45" x14ac:dyDescent="0.3">
      <c r="AO2025"/>
      <c r="AQ2025" s="168" t="s">
        <v>132</v>
      </c>
      <c r="AR2025" s="168" t="s">
        <v>126</v>
      </c>
      <c r="AS2025" s="168" t="s">
        <v>134</v>
      </c>
    </row>
    <row r="2026" spans="41:45" x14ac:dyDescent="0.3">
      <c r="AO2026"/>
      <c r="AQ2026" s="168" t="s">
        <v>132</v>
      </c>
      <c r="AR2026" s="168" t="s">
        <v>126</v>
      </c>
      <c r="AS2026" s="168" t="s">
        <v>134</v>
      </c>
    </row>
    <row r="2027" spans="41:45" x14ac:dyDescent="0.3">
      <c r="AO2027"/>
      <c r="AQ2027" s="168" t="s">
        <v>132</v>
      </c>
      <c r="AR2027" s="168" t="s">
        <v>126</v>
      </c>
      <c r="AS2027" s="168" t="s">
        <v>134</v>
      </c>
    </row>
    <row r="2028" spans="41:45" x14ac:dyDescent="0.3">
      <c r="AO2028"/>
      <c r="AQ2028" s="168" t="s">
        <v>132</v>
      </c>
      <c r="AR2028" s="168" t="s">
        <v>126</v>
      </c>
      <c r="AS2028" s="168" t="s">
        <v>134</v>
      </c>
    </row>
    <row r="2029" spans="41:45" x14ac:dyDescent="0.3">
      <c r="AO2029"/>
      <c r="AQ2029" s="168" t="s">
        <v>132</v>
      </c>
      <c r="AR2029" s="168" t="s">
        <v>126</v>
      </c>
      <c r="AS2029" s="168" t="s">
        <v>134</v>
      </c>
    </row>
    <row r="2030" spans="41:45" x14ac:dyDescent="0.3">
      <c r="AO2030"/>
      <c r="AQ2030" s="168" t="s">
        <v>132</v>
      </c>
      <c r="AR2030" s="168" t="s">
        <v>126</v>
      </c>
      <c r="AS2030" s="168" t="s">
        <v>134</v>
      </c>
    </row>
    <row r="2031" spans="41:45" x14ac:dyDescent="0.3">
      <c r="AO2031" s="98">
        <v>1136</v>
      </c>
      <c r="AQ2031" s="168" t="s">
        <v>132</v>
      </c>
      <c r="AR2031" s="168" t="s">
        <v>126</v>
      </c>
      <c r="AS2031" s="168" t="s">
        <v>134</v>
      </c>
    </row>
    <row r="2032" spans="41:45" x14ac:dyDescent="0.3">
      <c r="AO2032" s="98">
        <v>1558</v>
      </c>
      <c r="AQ2032" s="168" t="s">
        <v>132</v>
      </c>
      <c r="AR2032" s="168" t="s">
        <v>126</v>
      </c>
      <c r="AS2032" s="168" t="s">
        <v>134</v>
      </c>
    </row>
    <row r="2033" spans="41:45" x14ac:dyDescent="0.3">
      <c r="AO2033" s="98">
        <v>787</v>
      </c>
      <c r="AQ2033" s="168" t="s">
        <v>132</v>
      </c>
      <c r="AR2033" s="168" t="s">
        <v>126</v>
      </c>
      <c r="AS2033" s="168" t="s">
        <v>134</v>
      </c>
    </row>
    <row r="2034" spans="41:45" x14ac:dyDescent="0.3">
      <c r="AO2034" s="98">
        <v>1323</v>
      </c>
      <c r="AQ2034" s="168" t="s">
        <v>132</v>
      </c>
      <c r="AR2034" s="168" t="s">
        <v>126</v>
      </c>
      <c r="AS2034" s="168" t="s">
        <v>134</v>
      </c>
    </row>
    <row r="2035" spans="41:45" x14ac:dyDescent="0.3">
      <c r="AO2035" s="98">
        <v>1178</v>
      </c>
      <c r="AQ2035" s="168" t="s">
        <v>132</v>
      </c>
      <c r="AR2035" s="168" t="s">
        <v>126</v>
      </c>
      <c r="AS2035" s="168" t="s">
        <v>134</v>
      </c>
    </row>
    <row r="2036" spans="41:45" x14ac:dyDescent="0.3">
      <c r="AO2036" s="98">
        <v>773</v>
      </c>
      <c r="AQ2036" s="168" t="s">
        <v>132</v>
      </c>
      <c r="AR2036" s="168" t="s">
        <v>126</v>
      </c>
      <c r="AS2036" s="168" t="s">
        <v>134</v>
      </c>
    </row>
    <row r="2037" spans="41:45" x14ac:dyDescent="0.3">
      <c r="AO2037" s="98">
        <v>1052</v>
      </c>
      <c r="AQ2037" s="168" t="s">
        <v>132</v>
      </c>
      <c r="AR2037" s="168" t="s">
        <v>126</v>
      </c>
      <c r="AS2037" s="168" t="s">
        <v>134</v>
      </c>
    </row>
    <row r="2038" spans="41:45" x14ac:dyDescent="0.3">
      <c r="AO2038" s="98">
        <v>1136</v>
      </c>
      <c r="AQ2038" s="168" t="s">
        <v>132</v>
      </c>
      <c r="AR2038" s="168" t="s">
        <v>126</v>
      </c>
      <c r="AS2038" s="168" t="s">
        <v>134</v>
      </c>
    </row>
    <row r="2039" spans="41:45" x14ac:dyDescent="0.3">
      <c r="AO2039" s="98">
        <v>1225</v>
      </c>
      <c r="AQ2039" s="168" t="s">
        <v>132</v>
      </c>
      <c r="AR2039" s="168" t="s">
        <v>126</v>
      </c>
      <c r="AS2039" s="168" t="s">
        <v>134</v>
      </c>
    </row>
    <row r="2040" spans="41:45" x14ac:dyDescent="0.3">
      <c r="AO2040" s="98">
        <v>715</v>
      </c>
      <c r="AQ2040" s="168" t="s">
        <v>132</v>
      </c>
      <c r="AR2040" s="168" t="s">
        <v>126</v>
      </c>
      <c r="AS2040" s="168" t="s">
        <v>134</v>
      </c>
    </row>
    <row r="2041" spans="41:45" x14ac:dyDescent="0.3">
      <c r="AO2041" s="98">
        <v>1011</v>
      </c>
      <c r="AQ2041" s="168" t="s">
        <v>132</v>
      </c>
      <c r="AR2041" s="168" t="s">
        <v>126</v>
      </c>
      <c r="AS2041" s="168" t="s">
        <v>134</v>
      </c>
    </row>
    <row r="2042" spans="41:45" x14ac:dyDescent="0.3">
      <c r="AO2042" s="114"/>
      <c r="AQ2042" s="168" t="s">
        <v>132</v>
      </c>
      <c r="AR2042" s="168" t="s">
        <v>126</v>
      </c>
      <c r="AS2042" s="168" t="s">
        <v>134</v>
      </c>
    </row>
    <row r="2043" spans="41:45" x14ac:dyDescent="0.3">
      <c r="AO2043" s="114"/>
      <c r="AQ2043" s="168" t="s">
        <v>132</v>
      </c>
      <c r="AR2043" s="168" t="s">
        <v>126</v>
      </c>
      <c r="AS2043" s="168" t="s">
        <v>134</v>
      </c>
    </row>
    <row r="2044" spans="41:45" x14ac:dyDescent="0.3">
      <c r="AO2044" s="114"/>
      <c r="AQ2044" s="168" t="s">
        <v>132</v>
      </c>
      <c r="AR2044" s="168" t="s">
        <v>126</v>
      </c>
      <c r="AS2044" s="168" t="s">
        <v>134</v>
      </c>
    </row>
    <row r="2045" spans="41:45" x14ac:dyDescent="0.3">
      <c r="AO2045" s="114"/>
      <c r="AQ2045" s="168" t="s">
        <v>132</v>
      </c>
      <c r="AR2045" s="168" t="s">
        <v>126</v>
      </c>
      <c r="AS2045" s="168" t="s">
        <v>134</v>
      </c>
    </row>
    <row r="2046" spans="41:45" x14ac:dyDescent="0.3">
      <c r="AO2046" s="99"/>
      <c r="AQ2046" s="168" t="s">
        <v>132</v>
      </c>
      <c r="AR2046" s="168" t="s">
        <v>126</v>
      </c>
      <c r="AS2046" s="168" t="s">
        <v>134</v>
      </c>
    </row>
    <row r="2047" spans="41:45" x14ac:dyDescent="0.3">
      <c r="AO2047" s="99"/>
      <c r="AQ2047" s="168" t="s">
        <v>132</v>
      </c>
      <c r="AR2047" s="168" t="s">
        <v>126</v>
      </c>
      <c r="AS2047" s="168" t="s">
        <v>134</v>
      </c>
    </row>
    <row r="2048" spans="41:45" x14ac:dyDescent="0.3">
      <c r="AO2048" s="99"/>
      <c r="AQ2048" s="168" t="s">
        <v>132</v>
      </c>
      <c r="AR2048" s="168" t="s">
        <v>126</v>
      </c>
      <c r="AS2048" s="168" t="s">
        <v>134</v>
      </c>
    </row>
    <row r="2049" spans="41:45" x14ac:dyDescent="0.3">
      <c r="AO2049" s="99"/>
      <c r="AQ2049" s="168" t="s">
        <v>132</v>
      </c>
      <c r="AR2049" s="168" t="s">
        <v>126</v>
      </c>
      <c r="AS2049" s="168" t="s">
        <v>134</v>
      </c>
    </row>
    <row r="2050" spans="41:45" x14ac:dyDescent="0.3">
      <c r="AO2050" s="99"/>
      <c r="AQ2050" s="168" t="s">
        <v>132</v>
      </c>
      <c r="AR2050" s="168" t="s">
        <v>126</v>
      </c>
      <c r="AS2050" s="168" t="s">
        <v>134</v>
      </c>
    </row>
    <row r="2051" spans="41:45" x14ac:dyDescent="0.3">
      <c r="AO2051" s="99"/>
      <c r="AQ2051" s="168" t="s">
        <v>132</v>
      </c>
      <c r="AR2051" s="168" t="s">
        <v>126</v>
      </c>
      <c r="AS2051" s="168" t="s">
        <v>134</v>
      </c>
    </row>
    <row r="2052" spans="41:45" x14ac:dyDescent="0.3">
      <c r="AO2052" s="99"/>
      <c r="AQ2052" s="168" t="s">
        <v>132</v>
      </c>
      <c r="AR2052" s="168" t="s">
        <v>126</v>
      </c>
      <c r="AS2052" s="168" t="s">
        <v>134</v>
      </c>
    </row>
    <row r="2053" spans="41:45" x14ac:dyDescent="0.3">
      <c r="AO2053" s="99"/>
      <c r="AQ2053" s="168" t="s">
        <v>132</v>
      </c>
      <c r="AR2053" s="168" t="s">
        <v>126</v>
      </c>
      <c r="AS2053" s="168" t="s">
        <v>134</v>
      </c>
    </row>
    <row r="2054" spans="41:45" x14ac:dyDescent="0.3">
      <c r="AO2054" s="99"/>
      <c r="AQ2054" s="168" t="s">
        <v>132</v>
      </c>
      <c r="AR2054" s="168" t="s">
        <v>126</v>
      </c>
      <c r="AS2054" s="168" t="s">
        <v>134</v>
      </c>
    </row>
    <row r="2055" spans="41:45" x14ac:dyDescent="0.3">
      <c r="AO2055" s="99"/>
      <c r="AQ2055" s="168" t="s">
        <v>132</v>
      </c>
      <c r="AR2055" s="168" t="s">
        <v>126</v>
      </c>
      <c r="AS2055" s="168" t="s">
        <v>134</v>
      </c>
    </row>
    <row r="2056" spans="41:45" x14ac:dyDescent="0.3">
      <c r="AO2056" s="99"/>
      <c r="AQ2056" s="168" t="s">
        <v>132</v>
      </c>
      <c r="AR2056" s="168" t="s">
        <v>126</v>
      </c>
      <c r="AS2056" s="168" t="s">
        <v>134</v>
      </c>
    </row>
    <row r="2057" spans="41:45" x14ac:dyDescent="0.3">
      <c r="AO2057" s="99"/>
      <c r="AQ2057" s="168" t="s">
        <v>132</v>
      </c>
      <c r="AR2057" s="168" t="s">
        <v>126</v>
      </c>
      <c r="AS2057" s="168" t="s">
        <v>134</v>
      </c>
    </row>
    <row r="2058" spans="41:45" x14ac:dyDescent="0.3">
      <c r="AO2058" s="99"/>
      <c r="AQ2058" s="168" t="s">
        <v>132</v>
      </c>
      <c r="AR2058" s="168" t="s">
        <v>126</v>
      </c>
      <c r="AS2058" s="168" t="s">
        <v>134</v>
      </c>
    </row>
    <row r="2059" spans="41:45" x14ac:dyDescent="0.3">
      <c r="AO2059" s="99"/>
      <c r="AQ2059" s="168" t="s">
        <v>132</v>
      </c>
      <c r="AR2059" s="168" t="s">
        <v>126</v>
      </c>
      <c r="AS2059" s="168" t="s">
        <v>134</v>
      </c>
    </row>
    <row r="2060" spans="41:45" x14ac:dyDescent="0.3">
      <c r="AO2060" s="99"/>
      <c r="AQ2060" s="168" t="s">
        <v>132</v>
      </c>
      <c r="AR2060" s="168" t="s">
        <v>126</v>
      </c>
      <c r="AS2060" s="168" t="s">
        <v>134</v>
      </c>
    </row>
    <row r="2061" spans="41:45" x14ac:dyDescent="0.3">
      <c r="AO2061" s="99"/>
      <c r="AQ2061" s="168" t="s">
        <v>132</v>
      </c>
      <c r="AR2061" s="168" t="s">
        <v>126</v>
      </c>
      <c r="AS2061" s="168" t="s">
        <v>134</v>
      </c>
    </row>
    <row r="2062" spans="41:45" x14ac:dyDescent="0.3">
      <c r="AO2062" s="99"/>
      <c r="AQ2062" s="168" t="s">
        <v>132</v>
      </c>
      <c r="AR2062" s="168" t="s">
        <v>126</v>
      </c>
      <c r="AS2062" s="168" t="s">
        <v>134</v>
      </c>
    </row>
    <row r="2063" spans="41:45" x14ac:dyDescent="0.3">
      <c r="AO2063"/>
      <c r="AQ2063" s="168" t="s">
        <v>132</v>
      </c>
      <c r="AR2063" s="168" t="s">
        <v>126</v>
      </c>
      <c r="AS2063" s="168" t="s">
        <v>134</v>
      </c>
    </row>
    <row r="2064" spans="41:45" x14ac:dyDescent="0.3">
      <c r="AO2064"/>
      <c r="AQ2064" s="168" t="s">
        <v>132</v>
      </c>
      <c r="AR2064" s="168" t="s">
        <v>126</v>
      </c>
      <c r="AS2064" s="168" t="s">
        <v>134</v>
      </c>
    </row>
    <row r="2065" spans="41:45" x14ac:dyDescent="0.3">
      <c r="AO2065"/>
      <c r="AQ2065" s="168" t="s">
        <v>132</v>
      </c>
      <c r="AR2065" s="168" t="s">
        <v>126</v>
      </c>
      <c r="AS2065" s="168" t="s">
        <v>134</v>
      </c>
    </row>
    <row r="2066" spans="41:45" x14ac:dyDescent="0.3">
      <c r="AO2066"/>
      <c r="AQ2066" s="168" t="s">
        <v>132</v>
      </c>
      <c r="AR2066" s="168" t="s">
        <v>126</v>
      </c>
      <c r="AS2066" s="168" t="s">
        <v>134</v>
      </c>
    </row>
    <row r="2067" spans="41:45" x14ac:dyDescent="0.3">
      <c r="AO2067"/>
      <c r="AQ2067" s="168" t="s">
        <v>132</v>
      </c>
      <c r="AR2067" s="168" t="s">
        <v>126</v>
      </c>
      <c r="AS2067" s="168" t="s">
        <v>134</v>
      </c>
    </row>
    <row r="2068" spans="41:45" x14ac:dyDescent="0.3">
      <c r="AO2068"/>
      <c r="AQ2068" s="168" t="s">
        <v>132</v>
      </c>
      <c r="AR2068" s="168" t="s">
        <v>126</v>
      </c>
      <c r="AS2068" s="168" t="s">
        <v>134</v>
      </c>
    </row>
    <row r="2069" spans="41:45" x14ac:dyDescent="0.3">
      <c r="AO2069"/>
      <c r="AQ2069" s="168" t="s">
        <v>132</v>
      </c>
      <c r="AR2069" s="168" t="s">
        <v>126</v>
      </c>
      <c r="AS2069" s="168" t="s">
        <v>134</v>
      </c>
    </row>
    <row r="2070" spans="41:45" x14ac:dyDescent="0.3">
      <c r="AO2070"/>
      <c r="AQ2070" s="168" t="s">
        <v>132</v>
      </c>
      <c r="AR2070" s="168" t="s">
        <v>126</v>
      </c>
      <c r="AS2070" s="168" t="s">
        <v>134</v>
      </c>
    </row>
    <row r="2071" spans="41:45" x14ac:dyDescent="0.3">
      <c r="AO2071"/>
      <c r="AQ2071" s="168" t="s">
        <v>132</v>
      </c>
      <c r="AR2071" s="168" t="s">
        <v>126</v>
      </c>
      <c r="AS2071" s="168" t="s">
        <v>134</v>
      </c>
    </row>
    <row r="2072" spans="41:45" x14ac:dyDescent="0.3">
      <c r="AO2072"/>
      <c r="AQ2072" s="168" t="s">
        <v>132</v>
      </c>
      <c r="AR2072" s="168" t="s">
        <v>126</v>
      </c>
      <c r="AS2072" s="168" t="s">
        <v>134</v>
      </c>
    </row>
    <row r="2073" spans="41:45" x14ac:dyDescent="0.3">
      <c r="AO2073"/>
      <c r="AQ2073" s="168" t="s">
        <v>132</v>
      </c>
      <c r="AR2073" s="168" t="s">
        <v>126</v>
      </c>
      <c r="AS2073" s="168" t="s">
        <v>134</v>
      </c>
    </row>
    <row r="2074" spans="41:45" x14ac:dyDescent="0.3">
      <c r="AO2074"/>
      <c r="AQ2074" s="168" t="s">
        <v>132</v>
      </c>
      <c r="AR2074" s="168" t="s">
        <v>126</v>
      </c>
      <c r="AS2074" s="168" t="s">
        <v>134</v>
      </c>
    </row>
    <row r="2075" spans="41:45" x14ac:dyDescent="0.3">
      <c r="AO2075"/>
      <c r="AQ2075" s="168" t="s">
        <v>132</v>
      </c>
      <c r="AR2075" s="168" t="s">
        <v>126</v>
      </c>
      <c r="AS2075" s="168" t="s">
        <v>134</v>
      </c>
    </row>
    <row r="2076" spans="41:45" x14ac:dyDescent="0.3">
      <c r="AO2076"/>
      <c r="AQ2076" s="168" t="s">
        <v>132</v>
      </c>
      <c r="AR2076" s="168" t="s">
        <v>126</v>
      </c>
      <c r="AS2076" s="168" t="s">
        <v>134</v>
      </c>
    </row>
    <row r="2077" spans="41:45" x14ac:dyDescent="0.3">
      <c r="AO2077"/>
      <c r="AQ2077" s="168" t="s">
        <v>132</v>
      </c>
      <c r="AR2077" s="168" t="s">
        <v>126</v>
      </c>
      <c r="AS2077" s="168" t="s">
        <v>134</v>
      </c>
    </row>
    <row r="2078" spans="41:45" x14ac:dyDescent="0.3">
      <c r="AO2078"/>
      <c r="AQ2078" s="168" t="s">
        <v>132</v>
      </c>
      <c r="AR2078" s="168" t="s">
        <v>126</v>
      </c>
      <c r="AS2078" s="168" t="s">
        <v>134</v>
      </c>
    </row>
    <row r="2079" spans="41:45" x14ac:dyDescent="0.3">
      <c r="AO2079"/>
      <c r="AQ2079" s="168" t="s">
        <v>132</v>
      </c>
      <c r="AR2079" s="168" t="s">
        <v>126</v>
      </c>
      <c r="AS2079" s="168" t="s">
        <v>134</v>
      </c>
    </row>
    <row r="2080" spans="41:45" x14ac:dyDescent="0.3">
      <c r="AO2080"/>
      <c r="AQ2080" s="168" t="s">
        <v>132</v>
      </c>
      <c r="AR2080" s="168" t="s">
        <v>126</v>
      </c>
      <c r="AS2080" s="168" t="s">
        <v>134</v>
      </c>
    </row>
    <row r="2081" spans="41:45" x14ac:dyDescent="0.3">
      <c r="AO2081"/>
      <c r="AQ2081" s="168" t="s">
        <v>132</v>
      </c>
      <c r="AR2081" s="168" t="s">
        <v>126</v>
      </c>
      <c r="AS2081" s="168" t="s">
        <v>134</v>
      </c>
    </row>
    <row r="2082" spans="41:45" x14ac:dyDescent="0.3">
      <c r="AO2082"/>
      <c r="AQ2082" s="168" t="s">
        <v>132</v>
      </c>
      <c r="AR2082" s="168" t="s">
        <v>126</v>
      </c>
      <c r="AS2082" s="168" t="s">
        <v>134</v>
      </c>
    </row>
    <row r="2083" spans="41:45" x14ac:dyDescent="0.3">
      <c r="AO2083"/>
      <c r="AQ2083" s="168" t="s">
        <v>132</v>
      </c>
      <c r="AR2083" s="168" t="s">
        <v>126</v>
      </c>
      <c r="AS2083" s="168" t="s">
        <v>134</v>
      </c>
    </row>
    <row r="2084" spans="41:45" x14ac:dyDescent="0.3">
      <c r="AO2084"/>
      <c r="AQ2084" s="168" t="s">
        <v>132</v>
      </c>
      <c r="AR2084" s="168" t="s">
        <v>126</v>
      </c>
      <c r="AS2084" s="168" t="s">
        <v>134</v>
      </c>
    </row>
    <row r="2085" spans="41:45" x14ac:dyDescent="0.3">
      <c r="AO2085"/>
      <c r="AQ2085" s="168" t="s">
        <v>132</v>
      </c>
      <c r="AR2085" s="168" t="s">
        <v>126</v>
      </c>
      <c r="AS2085" s="168" t="s">
        <v>134</v>
      </c>
    </row>
    <row r="2086" spans="41:45" x14ac:dyDescent="0.3">
      <c r="AO2086"/>
      <c r="AQ2086" s="168" t="s">
        <v>132</v>
      </c>
      <c r="AR2086" s="168" t="s">
        <v>126</v>
      </c>
      <c r="AS2086" s="168" t="s">
        <v>134</v>
      </c>
    </row>
    <row r="2087" spans="41:45" x14ac:dyDescent="0.3">
      <c r="AO2087" s="98">
        <v>4905</v>
      </c>
      <c r="AQ2087" s="168" t="s">
        <v>132</v>
      </c>
      <c r="AR2087" s="168" t="s">
        <v>126</v>
      </c>
      <c r="AS2087" s="168" t="s">
        <v>134</v>
      </c>
    </row>
    <row r="2088" spans="41:45" x14ac:dyDescent="0.3">
      <c r="AO2088" s="98">
        <v>4880</v>
      </c>
      <c r="AQ2088" s="168" t="s">
        <v>132</v>
      </c>
      <c r="AR2088" s="168" t="s">
        <v>126</v>
      </c>
      <c r="AS2088" s="168" t="s">
        <v>134</v>
      </c>
    </row>
    <row r="2089" spans="41:45" x14ac:dyDescent="0.3">
      <c r="AO2089" s="98">
        <v>4142</v>
      </c>
      <c r="AQ2089" s="168" t="s">
        <v>132</v>
      </c>
      <c r="AR2089" s="168" t="s">
        <v>126</v>
      </c>
      <c r="AS2089" s="168" t="s">
        <v>134</v>
      </c>
    </row>
    <row r="2090" spans="41:45" x14ac:dyDescent="0.3">
      <c r="AO2090" s="98">
        <v>3939</v>
      </c>
      <c r="AQ2090" s="168" t="s">
        <v>132</v>
      </c>
      <c r="AR2090" s="168" t="s">
        <v>126</v>
      </c>
      <c r="AS2090" s="168" t="s">
        <v>134</v>
      </c>
    </row>
    <row r="2091" spans="41:45" x14ac:dyDescent="0.3">
      <c r="AO2091" s="98">
        <v>3812</v>
      </c>
      <c r="AQ2091" s="168" t="s">
        <v>132</v>
      </c>
      <c r="AR2091" s="168" t="s">
        <v>126</v>
      </c>
      <c r="AS2091" s="168" t="s">
        <v>134</v>
      </c>
    </row>
    <row r="2092" spans="41:45" x14ac:dyDescent="0.3">
      <c r="AO2092" s="98">
        <v>3772</v>
      </c>
      <c r="AQ2092" s="168" t="s">
        <v>132</v>
      </c>
      <c r="AR2092" s="168" t="s">
        <v>126</v>
      </c>
      <c r="AS2092" s="168" t="s">
        <v>134</v>
      </c>
    </row>
    <row r="2093" spans="41:45" x14ac:dyDescent="0.3">
      <c r="AO2093" s="98">
        <v>3763</v>
      </c>
      <c r="AQ2093" s="168" t="s">
        <v>132</v>
      </c>
      <c r="AR2093" s="168" t="s">
        <v>126</v>
      </c>
      <c r="AS2093" s="168" t="s">
        <v>134</v>
      </c>
    </row>
    <row r="2094" spans="41:45" x14ac:dyDescent="0.3">
      <c r="AO2094" s="98">
        <v>3676</v>
      </c>
      <c r="AQ2094" s="168" t="s">
        <v>132</v>
      </c>
      <c r="AR2094" s="168" t="s">
        <v>126</v>
      </c>
      <c r="AS2094" s="168" t="s">
        <v>134</v>
      </c>
    </row>
    <row r="2095" spans="41:45" x14ac:dyDescent="0.3">
      <c r="AO2095" s="98">
        <v>3672</v>
      </c>
      <c r="AQ2095" s="168" t="s">
        <v>132</v>
      </c>
      <c r="AR2095" s="168" t="s">
        <v>126</v>
      </c>
      <c r="AS2095" s="168" t="s">
        <v>134</v>
      </c>
    </row>
    <row r="2096" spans="41:45" x14ac:dyDescent="0.3">
      <c r="AO2096" s="98">
        <v>3641</v>
      </c>
      <c r="AQ2096" s="168" t="s">
        <v>132</v>
      </c>
      <c r="AR2096" s="168" t="s">
        <v>126</v>
      </c>
      <c r="AS2096" s="168" t="s">
        <v>134</v>
      </c>
    </row>
    <row r="2097" spans="41:45" x14ac:dyDescent="0.3">
      <c r="AO2097" s="98">
        <v>3581</v>
      </c>
      <c r="AQ2097" s="168" t="s">
        <v>132</v>
      </c>
      <c r="AR2097" s="168" t="s">
        <v>126</v>
      </c>
      <c r="AS2097" s="168" t="s">
        <v>134</v>
      </c>
    </row>
    <row r="2098" spans="41:45" x14ac:dyDescent="0.3">
      <c r="AO2098" s="98">
        <v>3358</v>
      </c>
      <c r="AQ2098" s="168" t="s">
        <v>132</v>
      </c>
      <c r="AR2098" s="168" t="s">
        <v>126</v>
      </c>
      <c r="AS2098" s="168" t="s">
        <v>134</v>
      </c>
    </row>
    <row r="2099" spans="41:45" x14ac:dyDescent="0.3">
      <c r="AO2099" s="98">
        <v>3346</v>
      </c>
      <c r="AQ2099" s="168" t="s">
        <v>132</v>
      </c>
      <c r="AR2099" s="168" t="s">
        <v>126</v>
      </c>
      <c r="AS2099" s="168" t="s">
        <v>134</v>
      </c>
    </row>
    <row r="2100" spans="41:45" x14ac:dyDescent="0.3">
      <c r="AO2100" s="98">
        <v>3289</v>
      </c>
      <c r="AQ2100" s="168" t="s">
        <v>132</v>
      </c>
      <c r="AR2100" s="168" t="s">
        <v>126</v>
      </c>
      <c r="AS2100" s="168" t="s">
        <v>134</v>
      </c>
    </row>
    <row r="2101" spans="41:45" x14ac:dyDescent="0.3">
      <c r="AO2101" s="98">
        <v>3061</v>
      </c>
      <c r="AQ2101" s="168" t="s">
        <v>132</v>
      </c>
      <c r="AR2101" s="168" t="s">
        <v>126</v>
      </c>
      <c r="AS2101" s="168" t="s">
        <v>134</v>
      </c>
    </row>
    <row r="2102" spans="41:45" x14ac:dyDescent="0.3">
      <c r="AO2102" s="98">
        <v>2915</v>
      </c>
      <c r="AQ2102" s="168" t="s">
        <v>132</v>
      </c>
      <c r="AR2102" s="168" t="s">
        <v>126</v>
      </c>
      <c r="AS2102" s="168" t="s">
        <v>134</v>
      </c>
    </row>
    <row r="2103" spans="41:45" x14ac:dyDescent="0.3">
      <c r="AO2103" s="98">
        <v>2897</v>
      </c>
      <c r="AQ2103" s="168" t="s">
        <v>132</v>
      </c>
      <c r="AR2103" s="168" t="s">
        <v>126</v>
      </c>
      <c r="AS2103" s="168" t="s">
        <v>134</v>
      </c>
    </row>
    <row r="2104" spans="41:45" x14ac:dyDescent="0.3">
      <c r="AO2104" s="98">
        <v>2825</v>
      </c>
      <c r="AQ2104" s="168" t="s">
        <v>132</v>
      </c>
      <c r="AR2104" s="168" t="s">
        <v>126</v>
      </c>
      <c r="AS2104" s="168" t="s">
        <v>134</v>
      </c>
    </row>
    <row r="2105" spans="41:45" x14ac:dyDescent="0.3">
      <c r="AO2105" s="113">
        <v>2818</v>
      </c>
      <c r="AQ2105" s="168" t="s">
        <v>132</v>
      </c>
      <c r="AR2105" s="168" t="s">
        <v>126</v>
      </c>
      <c r="AS2105" s="168" t="s">
        <v>134</v>
      </c>
    </row>
    <row r="2106" spans="41:45" x14ac:dyDescent="0.3">
      <c r="AO2106" s="113">
        <v>2787</v>
      </c>
      <c r="AQ2106" s="168" t="s">
        <v>132</v>
      </c>
      <c r="AR2106" s="168" t="s">
        <v>126</v>
      </c>
      <c r="AS2106" s="168" t="s">
        <v>134</v>
      </c>
    </row>
    <row r="2107" spans="41:45" x14ac:dyDescent="0.3">
      <c r="AO2107" s="98">
        <v>2783</v>
      </c>
      <c r="AQ2107" s="168" t="s">
        <v>132</v>
      </c>
      <c r="AR2107" s="168" t="s">
        <v>126</v>
      </c>
      <c r="AS2107" s="168" t="s">
        <v>134</v>
      </c>
    </row>
    <row r="2108" spans="41:45" x14ac:dyDescent="0.3">
      <c r="AO2108" s="98">
        <v>2748</v>
      </c>
      <c r="AQ2108" s="168" t="s">
        <v>132</v>
      </c>
      <c r="AR2108" s="168" t="s">
        <v>126</v>
      </c>
      <c r="AS2108" s="168" t="s">
        <v>134</v>
      </c>
    </row>
    <row r="2109" spans="41:45" x14ac:dyDescent="0.3">
      <c r="AO2109" s="98">
        <v>2584</v>
      </c>
      <c r="AQ2109" s="168" t="s">
        <v>132</v>
      </c>
      <c r="AR2109" s="168" t="s">
        <v>126</v>
      </c>
      <c r="AS2109" s="168" t="s">
        <v>134</v>
      </c>
    </row>
    <row r="2110" spans="41:45" x14ac:dyDescent="0.3">
      <c r="AO2110" s="98">
        <v>2457</v>
      </c>
      <c r="AQ2110" s="168" t="s">
        <v>132</v>
      </c>
      <c r="AR2110" s="168" t="s">
        <v>126</v>
      </c>
      <c r="AS2110" s="168" t="s">
        <v>134</v>
      </c>
    </row>
    <row r="2111" spans="41:45" x14ac:dyDescent="0.3">
      <c r="AO2111" s="98">
        <v>2455</v>
      </c>
      <c r="AQ2111" s="168" t="s">
        <v>132</v>
      </c>
      <c r="AR2111" s="168" t="s">
        <v>126</v>
      </c>
      <c r="AS2111" s="168" t="s">
        <v>134</v>
      </c>
    </row>
    <row r="2112" spans="41:45" x14ac:dyDescent="0.3">
      <c r="AO2112" s="113">
        <v>2434</v>
      </c>
      <c r="AQ2112" s="168" t="s">
        <v>132</v>
      </c>
      <c r="AR2112" s="168" t="s">
        <v>126</v>
      </c>
      <c r="AS2112" s="168" t="s">
        <v>134</v>
      </c>
    </row>
    <row r="2113" spans="41:45" x14ac:dyDescent="0.3">
      <c r="AO2113" s="98">
        <v>2407</v>
      </c>
      <c r="AQ2113" s="168" t="s">
        <v>132</v>
      </c>
      <c r="AR2113" s="168" t="s">
        <v>126</v>
      </c>
      <c r="AS2113" s="168" t="s">
        <v>134</v>
      </c>
    </row>
    <row r="2114" spans="41:45" x14ac:dyDescent="0.3">
      <c r="AO2114" s="98">
        <v>2339</v>
      </c>
      <c r="AQ2114" s="168" t="s">
        <v>132</v>
      </c>
      <c r="AR2114" s="168" t="s">
        <v>126</v>
      </c>
      <c r="AS2114" s="168" t="s">
        <v>134</v>
      </c>
    </row>
    <row r="2115" spans="41:45" x14ac:dyDescent="0.3">
      <c r="AO2115" s="98">
        <v>2286</v>
      </c>
      <c r="AQ2115" s="168" t="s">
        <v>132</v>
      </c>
      <c r="AR2115" s="168" t="s">
        <v>126</v>
      </c>
      <c r="AS2115" s="168" t="s">
        <v>134</v>
      </c>
    </row>
    <row r="2116" spans="41:45" x14ac:dyDescent="0.3">
      <c r="AO2116" s="98">
        <v>2180</v>
      </c>
      <c r="AQ2116" s="168" t="s">
        <v>132</v>
      </c>
      <c r="AR2116" s="168" t="s">
        <v>126</v>
      </c>
      <c r="AS2116" s="168" t="s">
        <v>134</v>
      </c>
    </row>
    <row r="2117" spans="41:45" x14ac:dyDescent="0.3">
      <c r="AO2117" s="98">
        <v>2108</v>
      </c>
      <c r="AQ2117" s="168" t="s">
        <v>132</v>
      </c>
      <c r="AR2117" s="168" t="s">
        <v>126</v>
      </c>
      <c r="AS2117" s="168" t="s">
        <v>134</v>
      </c>
    </row>
    <row r="2118" spans="41:45" x14ac:dyDescent="0.3">
      <c r="AO2118" s="113">
        <v>2069</v>
      </c>
      <c r="AQ2118" s="168" t="s">
        <v>132</v>
      </c>
      <c r="AR2118" s="168" t="s">
        <v>126</v>
      </c>
      <c r="AS2118" s="168" t="s">
        <v>134</v>
      </c>
    </row>
    <row r="2119" spans="41:45" x14ac:dyDescent="0.3">
      <c r="AO2119" s="98">
        <v>2062</v>
      </c>
      <c r="AQ2119" s="168" t="s">
        <v>132</v>
      </c>
      <c r="AR2119" s="168" t="s">
        <v>126</v>
      </c>
      <c r="AS2119" s="168" t="s">
        <v>134</v>
      </c>
    </row>
    <row r="2120" spans="41:45" x14ac:dyDescent="0.3">
      <c r="AO2120" s="98">
        <v>1958</v>
      </c>
      <c r="AQ2120" s="168" t="s">
        <v>132</v>
      </c>
      <c r="AR2120" s="168" t="s">
        <v>126</v>
      </c>
      <c r="AS2120" s="168" t="s">
        <v>134</v>
      </c>
    </row>
    <row r="2121" spans="41:45" x14ac:dyDescent="0.3">
      <c r="AO2121" s="98">
        <v>1936</v>
      </c>
      <c r="AQ2121" s="168" t="s">
        <v>132</v>
      </c>
      <c r="AR2121" s="168" t="s">
        <v>126</v>
      </c>
      <c r="AS2121" s="168" t="s">
        <v>134</v>
      </c>
    </row>
    <row r="2122" spans="41:45" x14ac:dyDescent="0.3">
      <c r="AO2122" s="98">
        <v>1683</v>
      </c>
      <c r="AQ2122" s="168" t="s">
        <v>132</v>
      </c>
      <c r="AR2122" s="168" t="s">
        <v>126</v>
      </c>
      <c r="AS2122" s="168" t="s">
        <v>134</v>
      </c>
    </row>
    <row r="2123" spans="41:45" x14ac:dyDescent="0.3">
      <c r="AO2123" s="98">
        <v>1662</v>
      </c>
      <c r="AQ2123" s="168" t="s">
        <v>132</v>
      </c>
      <c r="AR2123" s="168" t="s">
        <v>126</v>
      </c>
      <c r="AS2123" s="168" t="s">
        <v>134</v>
      </c>
    </row>
    <row r="2124" spans="41:45" x14ac:dyDescent="0.3">
      <c r="AO2124" s="98">
        <v>1520</v>
      </c>
      <c r="AQ2124" s="168" t="s">
        <v>132</v>
      </c>
      <c r="AR2124" s="168" t="s">
        <v>126</v>
      </c>
      <c r="AS2124" s="168" t="s">
        <v>134</v>
      </c>
    </row>
    <row r="2125" spans="41:45" x14ac:dyDescent="0.3">
      <c r="AO2125" s="98">
        <v>1507</v>
      </c>
      <c r="AQ2125" s="168" t="s">
        <v>132</v>
      </c>
      <c r="AR2125" s="168" t="s">
        <v>126</v>
      </c>
      <c r="AS2125" s="168" t="s">
        <v>134</v>
      </c>
    </row>
    <row r="2126" spans="41:45" x14ac:dyDescent="0.3">
      <c r="AO2126" s="98">
        <v>1477</v>
      </c>
      <c r="AQ2126" s="168" t="s">
        <v>132</v>
      </c>
      <c r="AR2126" s="168" t="s">
        <v>126</v>
      </c>
      <c r="AS2126" s="168" t="s">
        <v>134</v>
      </c>
    </row>
    <row r="2127" spans="41:45" x14ac:dyDescent="0.3">
      <c r="AO2127" s="98">
        <v>1373</v>
      </c>
      <c r="AQ2127" s="168" t="s">
        <v>132</v>
      </c>
      <c r="AR2127" s="168" t="s">
        <v>126</v>
      </c>
      <c r="AS2127" s="168" t="s">
        <v>134</v>
      </c>
    </row>
    <row r="2128" spans="41:45" x14ac:dyDescent="0.3">
      <c r="AO2128" s="98">
        <v>1355</v>
      </c>
      <c r="AQ2128" s="168" t="s">
        <v>132</v>
      </c>
      <c r="AR2128" s="168" t="s">
        <v>126</v>
      </c>
      <c r="AS2128" s="168" t="s">
        <v>134</v>
      </c>
    </row>
    <row r="2129" spans="41:45" x14ac:dyDescent="0.3">
      <c r="AO2129" s="98">
        <v>1282</v>
      </c>
      <c r="AQ2129" s="168" t="s">
        <v>132</v>
      </c>
      <c r="AR2129" s="168" t="s">
        <v>126</v>
      </c>
      <c r="AS2129" s="168" t="s">
        <v>134</v>
      </c>
    </row>
    <row r="2130" spans="41:45" x14ac:dyDescent="0.3">
      <c r="AO2130" s="98">
        <v>1205</v>
      </c>
      <c r="AQ2130" s="168" t="s">
        <v>132</v>
      </c>
      <c r="AR2130" s="168" t="s">
        <v>126</v>
      </c>
      <c r="AS2130" s="168" t="s">
        <v>134</v>
      </c>
    </row>
    <row r="2131" spans="41:45" x14ac:dyDescent="0.3">
      <c r="AO2131" s="98">
        <v>1188</v>
      </c>
      <c r="AQ2131" s="168" t="s">
        <v>132</v>
      </c>
      <c r="AR2131" s="168" t="s">
        <v>126</v>
      </c>
      <c r="AS2131" s="168" t="s">
        <v>134</v>
      </c>
    </row>
    <row r="2132" spans="41:45" x14ac:dyDescent="0.3">
      <c r="AO2132" s="98">
        <v>1143</v>
      </c>
      <c r="AQ2132" s="168" t="s">
        <v>132</v>
      </c>
      <c r="AR2132" s="168" t="s">
        <v>126</v>
      </c>
      <c r="AS2132" s="168" t="s">
        <v>134</v>
      </c>
    </row>
    <row r="2133" spans="41:45" x14ac:dyDescent="0.3">
      <c r="AO2133" s="98">
        <v>1062</v>
      </c>
      <c r="AQ2133" s="168" t="s">
        <v>132</v>
      </c>
      <c r="AR2133" s="168" t="s">
        <v>126</v>
      </c>
      <c r="AS2133" s="168" t="s">
        <v>134</v>
      </c>
    </row>
    <row r="2134" spans="41:45" x14ac:dyDescent="0.3">
      <c r="AO2134" s="98">
        <v>763</v>
      </c>
      <c r="AQ2134" s="168" t="s">
        <v>132</v>
      </c>
      <c r="AR2134" s="168" t="s">
        <v>126</v>
      </c>
      <c r="AS2134" s="168" t="s">
        <v>134</v>
      </c>
    </row>
    <row r="2135" spans="41:45" x14ac:dyDescent="0.3">
      <c r="AO2135" s="98">
        <v>620</v>
      </c>
      <c r="AQ2135" s="168" t="s">
        <v>132</v>
      </c>
      <c r="AR2135" s="168" t="s">
        <v>126</v>
      </c>
      <c r="AS2135" s="168" t="s">
        <v>134</v>
      </c>
    </row>
    <row r="2136" spans="41:45" x14ac:dyDescent="0.3">
      <c r="AO2136" s="99"/>
      <c r="AQ2136" s="168" t="s">
        <v>132</v>
      </c>
      <c r="AR2136" s="168" t="s">
        <v>126</v>
      </c>
      <c r="AS2136" s="168" t="s">
        <v>134</v>
      </c>
    </row>
    <row r="2137" spans="41:45" x14ac:dyDescent="0.3">
      <c r="AO2137" s="99"/>
      <c r="AQ2137" s="168" t="s">
        <v>132</v>
      </c>
      <c r="AR2137" s="168" t="s">
        <v>126</v>
      </c>
      <c r="AS2137" s="168" t="s">
        <v>134</v>
      </c>
    </row>
    <row r="2138" spans="41:45" x14ac:dyDescent="0.3">
      <c r="AO2138" s="99"/>
      <c r="AQ2138" s="168" t="s">
        <v>132</v>
      </c>
      <c r="AR2138" s="168" t="s">
        <v>126</v>
      </c>
      <c r="AS2138" s="168" t="s">
        <v>134</v>
      </c>
    </row>
    <row r="2139" spans="41:45" x14ac:dyDescent="0.3">
      <c r="AO2139" s="99"/>
      <c r="AQ2139" s="168" t="s">
        <v>132</v>
      </c>
      <c r="AR2139" s="168" t="s">
        <v>126</v>
      </c>
      <c r="AS2139" s="168" t="s">
        <v>134</v>
      </c>
    </row>
    <row r="2140" spans="41:45" x14ac:dyDescent="0.3">
      <c r="AO2140" s="99"/>
      <c r="AQ2140" s="168" t="s">
        <v>132</v>
      </c>
      <c r="AR2140" s="168" t="s">
        <v>126</v>
      </c>
      <c r="AS2140" s="168" t="s">
        <v>134</v>
      </c>
    </row>
    <row r="2141" spans="41:45" x14ac:dyDescent="0.3">
      <c r="AO2141" s="99"/>
      <c r="AQ2141" s="168" t="s">
        <v>132</v>
      </c>
      <c r="AR2141" s="168" t="s">
        <v>126</v>
      </c>
      <c r="AS2141" s="168" t="s">
        <v>134</v>
      </c>
    </row>
    <row r="2142" spans="41:45" x14ac:dyDescent="0.3">
      <c r="AO2142" s="99"/>
      <c r="AQ2142" s="168" t="s">
        <v>132</v>
      </c>
      <c r="AR2142" s="168" t="s">
        <v>126</v>
      </c>
      <c r="AS2142" s="168" t="s">
        <v>134</v>
      </c>
    </row>
    <row r="2143" spans="41:45" x14ac:dyDescent="0.3">
      <c r="AO2143" s="99"/>
      <c r="AQ2143" s="168" t="s">
        <v>132</v>
      </c>
      <c r="AR2143" s="168" t="s">
        <v>126</v>
      </c>
      <c r="AS2143" s="168" t="s">
        <v>134</v>
      </c>
    </row>
    <row r="2144" spans="41:45" x14ac:dyDescent="0.3">
      <c r="AO2144" s="99"/>
      <c r="AQ2144" s="168" t="s">
        <v>132</v>
      </c>
      <c r="AR2144" s="168" t="s">
        <v>126</v>
      </c>
      <c r="AS2144" s="168" t="s">
        <v>134</v>
      </c>
    </row>
    <row r="2145" spans="41:45" x14ac:dyDescent="0.3">
      <c r="AO2145" s="99"/>
      <c r="AQ2145" s="168" t="s">
        <v>132</v>
      </c>
      <c r="AR2145" s="168" t="s">
        <v>126</v>
      </c>
      <c r="AS2145" s="168" t="s">
        <v>134</v>
      </c>
    </row>
    <row r="2146" spans="41:45" x14ac:dyDescent="0.3">
      <c r="AO2146" s="99"/>
      <c r="AQ2146" s="168" t="s">
        <v>132</v>
      </c>
      <c r="AR2146" s="168" t="s">
        <v>126</v>
      </c>
      <c r="AS2146" s="168" t="s">
        <v>134</v>
      </c>
    </row>
    <row r="2147" spans="41:45" x14ac:dyDescent="0.3">
      <c r="AO2147" s="99"/>
      <c r="AQ2147" s="168" t="s">
        <v>132</v>
      </c>
      <c r="AR2147" s="168" t="s">
        <v>126</v>
      </c>
      <c r="AS2147" s="168" t="s">
        <v>134</v>
      </c>
    </row>
    <row r="2148" spans="41:45" x14ac:dyDescent="0.3">
      <c r="AO2148" s="99"/>
      <c r="AQ2148" s="168" t="s">
        <v>132</v>
      </c>
      <c r="AR2148" s="168" t="s">
        <v>126</v>
      </c>
      <c r="AS2148" s="168" t="s">
        <v>134</v>
      </c>
    </row>
    <row r="2149" spans="41:45" x14ac:dyDescent="0.3">
      <c r="AO2149" s="99"/>
      <c r="AQ2149" s="168" t="s">
        <v>132</v>
      </c>
      <c r="AR2149" s="168" t="s">
        <v>126</v>
      </c>
      <c r="AS2149" s="168" t="s">
        <v>134</v>
      </c>
    </row>
    <row r="2150" spans="41:45" x14ac:dyDescent="0.3">
      <c r="AO2150" s="99"/>
      <c r="AQ2150" s="168" t="s">
        <v>132</v>
      </c>
      <c r="AR2150" s="168" t="s">
        <v>126</v>
      </c>
      <c r="AS2150" s="168" t="s">
        <v>134</v>
      </c>
    </row>
    <row r="2151" spans="41:45" x14ac:dyDescent="0.3">
      <c r="AO2151" s="99"/>
      <c r="AQ2151" s="168" t="s">
        <v>132</v>
      </c>
      <c r="AR2151" s="168" t="s">
        <v>126</v>
      </c>
      <c r="AS2151" s="168" t="s">
        <v>134</v>
      </c>
    </row>
    <row r="2152" spans="41:45" x14ac:dyDescent="0.3">
      <c r="AO2152" s="99"/>
      <c r="AQ2152" s="168" t="s">
        <v>132</v>
      </c>
      <c r="AR2152" s="168" t="s">
        <v>126</v>
      </c>
      <c r="AS2152" s="168" t="s">
        <v>134</v>
      </c>
    </row>
    <row r="2153" spans="41:45" x14ac:dyDescent="0.3">
      <c r="AO2153" s="99"/>
      <c r="AQ2153" s="168" t="s">
        <v>132</v>
      </c>
      <c r="AR2153" s="168" t="s">
        <v>126</v>
      </c>
      <c r="AS2153" s="168" t="s">
        <v>134</v>
      </c>
    </row>
    <row r="2154" spans="41:45" x14ac:dyDescent="0.3">
      <c r="AO2154" s="99"/>
      <c r="AQ2154" s="168" t="s">
        <v>132</v>
      </c>
      <c r="AR2154" s="168" t="s">
        <v>126</v>
      </c>
      <c r="AS2154" s="168" t="s">
        <v>134</v>
      </c>
    </row>
    <row r="2155" spans="41:45" x14ac:dyDescent="0.3">
      <c r="AO2155" s="99"/>
      <c r="AQ2155" s="168" t="s">
        <v>132</v>
      </c>
      <c r="AR2155" s="168" t="s">
        <v>126</v>
      </c>
      <c r="AS2155" s="168" t="s">
        <v>134</v>
      </c>
    </row>
    <row r="2156" spans="41:45" x14ac:dyDescent="0.3">
      <c r="AO2156" s="99"/>
      <c r="AQ2156" s="168" t="s">
        <v>132</v>
      </c>
      <c r="AR2156" s="168" t="s">
        <v>126</v>
      </c>
      <c r="AS2156" s="168" t="s">
        <v>134</v>
      </c>
    </row>
    <row r="2157" spans="41:45" x14ac:dyDescent="0.3">
      <c r="AO2157" s="99"/>
      <c r="AQ2157" s="168" t="s">
        <v>132</v>
      </c>
      <c r="AR2157" s="168" t="s">
        <v>126</v>
      </c>
      <c r="AS2157" s="168" t="s">
        <v>134</v>
      </c>
    </row>
    <row r="2158" spans="41:45" x14ac:dyDescent="0.3">
      <c r="AO2158" s="99"/>
      <c r="AQ2158" s="168" t="s">
        <v>132</v>
      </c>
      <c r="AR2158" s="168" t="s">
        <v>126</v>
      </c>
      <c r="AS2158" s="168" t="s">
        <v>134</v>
      </c>
    </row>
    <row r="2159" spans="41:45" x14ac:dyDescent="0.3">
      <c r="AO2159" s="99"/>
      <c r="AQ2159" s="168" t="s">
        <v>132</v>
      </c>
      <c r="AR2159" s="168" t="s">
        <v>126</v>
      </c>
      <c r="AS2159" s="168" t="s">
        <v>134</v>
      </c>
    </row>
    <row r="2160" spans="41:45" x14ac:dyDescent="0.3">
      <c r="AO2160" s="99"/>
      <c r="AQ2160" s="168" t="s">
        <v>132</v>
      </c>
      <c r="AR2160" s="168" t="s">
        <v>126</v>
      </c>
      <c r="AS2160" s="168" t="s">
        <v>134</v>
      </c>
    </row>
    <row r="2161" spans="41:45" x14ac:dyDescent="0.3">
      <c r="AO2161" s="99"/>
      <c r="AQ2161" s="168" t="s">
        <v>132</v>
      </c>
      <c r="AR2161" s="168" t="s">
        <v>126</v>
      </c>
      <c r="AS2161" s="168" t="s">
        <v>134</v>
      </c>
    </row>
    <row r="2162" spans="41:45" x14ac:dyDescent="0.3">
      <c r="AO2162" s="99"/>
      <c r="AQ2162" s="168" t="s">
        <v>132</v>
      </c>
      <c r="AR2162" s="168" t="s">
        <v>126</v>
      </c>
      <c r="AS2162" s="168" t="s">
        <v>134</v>
      </c>
    </row>
    <row r="2163" spans="41:45" x14ac:dyDescent="0.3">
      <c r="AO2163" s="99"/>
      <c r="AQ2163" s="168" t="s">
        <v>132</v>
      </c>
      <c r="AR2163" s="168" t="s">
        <v>126</v>
      </c>
      <c r="AS2163" s="168" t="s">
        <v>134</v>
      </c>
    </row>
    <row r="2164" spans="41:45" x14ac:dyDescent="0.3">
      <c r="AO2164" s="99"/>
      <c r="AQ2164" s="168" t="s">
        <v>132</v>
      </c>
      <c r="AR2164" s="168" t="s">
        <v>126</v>
      </c>
      <c r="AS2164" s="168" t="s">
        <v>134</v>
      </c>
    </row>
    <row r="2165" spans="41:45" x14ac:dyDescent="0.3">
      <c r="AO2165" s="99"/>
      <c r="AQ2165" s="168" t="s">
        <v>132</v>
      </c>
      <c r="AR2165" s="168" t="s">
        <v>126</v>
      </c>
      <c r="AS2165" s="168" t="s">
        <v>134</v>
      </c>
    </row>
    <row r="2166" spans="41:45" x14ac:dyDescent="0.3">
      <c r="AO2166" s="99"/>
      <c r="AQ2166" s="168" t="s">
        <v>132</v>
      </c>
      <c r="AR2166" s="168" t="s">
        <v>126</v>
      </c>
      <c r="AS2166" s="168" t="s">
        <v>134</v>
      </c>
    </row>
    <row r="2167" spans="41:45" x14ac:dyDescent="0.3">
      <c r="AO2167" s="99"/>
      <c r="AQ2167" s="168" t="s">
        <v>132</v>
      </c>
      <c r="AR2167" s="168" t="s">
        <v>126</v>
      </c>
      <c r="AS2167" s="168" t="s">
        <v>134</v>
      </c>
    </row>
    <row r="2168" spans="41:45" x14ac:dyDescent="0.3">
      <c r="AO2168" s="99"/>
      <c r="AQ2168" s="168" t="s">
        <v>132</v>
      </c>
      <c r="AR2168" s="168" t="s">
        <v>126</v>
      </c>
      <c r="AS2168" s="168" t="s">
        <v>134</v>
      </c>
    </row>
    <row r="2169" spans="41:45" x14ac:dyDescent="0.3">
      <c r="AO2169" s="99"/>
      <c r="AQ2169" s="168" t="s">
        <v>132</v>
      </c>
      <c r="AR2169" s="168" t="s">
        <v>126</v>
      </c>
      <c r="AS2169" s="168" t="s">
        <v>134</v>
      </c>
    </row>
    <row r="2170" spans="41:45" x14ac:dyDescent="0.3">
      <c r="AO2170" s="99"/>
      <c r="AQ2170" s="168" t="s">
        <v>132</v>
      </c>
      <c r="AR2170" s="168" t="s">
        <v>126</v>
      </c>
      <c r="AS2170" s="168" t="s">
        <v>134</v>
      </c>
    </row>
    <row r="2171" spans="41:45" x14ac:dyDescent="0.3">
      <c r="AO2171" s="99"/>
      <c r="AQ2171" s="168" t="s">
        <v>132</v>
      </c>
      <c r="AR2171" s="168" t="s">
        <v>126</v>
      </c>
      <c r="AS2171" s="168" t="s">
        <v>134</v>
      </c>
    </row>
    <row r="2172" spans="41:45" x14ac:dyDescent="0.3">
      <c r="AO2172" s="99"/>
      <c r="AQ2172" s="168" t="s">
        <v>132</v>
      </c>
      <c r="AR2172" s="168" t="s">
        <v>126</v>
      </c>
      <c r="AS2172" s="168" t="s">
        <v>134</v>
      </c>
    </row>
    <row r="2173" spans="41:45" x14ac:dyDescent="0.3">
      <c r="AO2173" s="99"/>
      <c r="AQ2173" s="168" t="s">
        <v>132</v>
      </c>
      <c r="AR2173" s="168" t="s">
        <v>126</v>
      </c>
      <c r="AS2173" s="168" t="s">
        <v>134</v>
      </c>
    </row>
    <row r="2174" spans="41:45" x14ac:dyDescent="0.3">
      <c r="AO2174" s="99"/>
      <c r="AQ2174" s="168" t="s">
        <v>132</v>
      </c>
      <c r="AR2174" s="168" t="s">
        <v>126</v>
      </c>
      <c r="AS2174" s="168" t="s">
        <v>134</v>
      </c>
    </row>
    <row r="2175" spans="41:45" x14ac:dyDescent="0.3">
      <c r="AO2175" s="99"/>
      <c r="AQ2175" s="168" t="s">
        <v>132</v>
      </c>
      <c r="AR2175" s="168" t="s">
        <v>126</v>
      </c>
      <c r="AS2175" s="168" t="s">
        <v>134</v>
      </c>
    </row>
    <row r="2176" spans="41:45" x14ac:dyDescent="0.3">
      <c r="AO2176" s="99"/>
      <c r="AQ2176" s="168" t="s">
        <v>132</v>
      </c>
      <c r="AR2176" s="168" t="s">
        <v>126</v>
      </c>
      <c r="AS2176" s="168" t="s">
        <v>134</v>
      </c>
    </row>
    <row r="2177" spans="41:45" x14ac:dyDescent="0.3">
      <c r="AO2177" s="99"/>
      <c r="AQ2177" s="168" t="s">
        <v>132</v>
      </c>
      <c r="AR2177" s="168" t="s">
        <v>126</v>
      </c>
      <c r="AS2177" s="168" t="s">
        <v>134</v>
      </c>
    </row>
    <row r="2178" spans="41:45" x14ac:dyDescent="0.3">
      <c r="AO2178" s="99"/>
      <c r="AQ2178" s="168" t="s">
        <v>132</v>
      </c>
      <c r="AR2178" s="168" t="s">
        <v>126</v>
      </c>
      <c r="AS2178" s="168" t="s">
        <v>134</v>
      </c>
    </row>
    <row r="2179" spans="41:45" x14ac:dyDescent="0.3">
      <c r="AO2179" s="99"/>
      <c r="AQ2179" s="168" t="s">
        <v>132</v>
      </c>
      <c r="AR2179" s="168" t="s">
        <v>126</v>
      </c>
      <c r="AS2179" s="168" t="s">
        <v>134</v>
      </c>
    </row>
    <row r="2180" spans="41:45" x14ac:dyDescent="0.3">
      <c r="AO2180"/>
      <c r="AQ2180" s="168" t="s">
        <v>132</v>
      </c>
      <c r="AR2180" s="168" t="s">
        <v>126</v>
      </c>
      <c r="AS2180" s="168" t="s">
        <v>134</v>
      </c>
    </row>
    <row r="2181" spans="41:45" x14ac:dyDescent="0.3">
      <c r="AO2181"/>
      <c r="AQ2181" s="168" t="s">
        <v>132</v>
      </c>
      <c r="AR2181" s="168" t="s">
        <v>126</v>
      </c>
      <c r="AS2181" s="168" t="s">
        <v>134</v>
      </c>
    </row>
    <row r="2182" spans="41:45" x14ac:dyDescent="0.3">
      <c r="AO2182"/>
      <c r="AQ2182" s="168" t="s">
        <v>132</v>
      </c>
      <c r="AR2182" s="168" t="s">
        <v>126</v>
      </c>
      <c r="AS2182" s="168" t="s">
        <v>134</v>
      </c>
    </row>
    <row r="2183" spans="41:45" x14ac:dyDescent="0.3">
      <c r="AO2183"/>
      <c r="AQ2183" s="168" t="s">
        <v>132</v>
      </c>
      <c r="AR2183" s="168" t="s">
        <v>126</v>
      </c>
      <c r="AS2183" s="168" t="s">
        <v>134</v>
      </c>
    </row>
    <row r="2184" spans="41:45" x14ac:dyDescent="0.3">
      <c r="AO2184"/>
      <c r="AQ2184" s="168" t="s">
        <v>132</v>
      </c>
      <c r="AR2184" s="168" t="s">
        <v>126</v>
      </c>
      <c r="AS2184" s="168" t="s">
        <v>134</v>
      </c>
    </row>
    <row r="2185" spans="41:45" x14ac:dyDescent="0.3">
      <c r="AO2185"/>
      <c r="AQ2185" s="168" t="s">
        <v>132</v>
      </c>
      <c r="AR2185" s="168" t="s">
        <v>126</v>
      </c>
      <c r="AS2185" s="168" t="s">
        <v>134</v>
      </c>
    </row>
    <row r="2186" spans="41:45" x14ac:dyDescent="0.3">
      <c r="AO2186"/>
      <c r="AQ2186" s="168" t="s">
        <v>132</v>
      </c>
      <c r="AR2186" s="168" t="s">
        <v>126</v>
      </c>
      <c r="AS2186" s="168" t="s">
        <v>134</v>
      </c>
    </row>
    <row r="2187" spans="41:45" x14ac:dyDescent="0.3">
      <c r="AO2187"/>
      <c r="AQ2187" s="168" t="s">
        <v>132</v>
      </c>
      <c r="AR2187" s="168" t="s">
        <v>126</v>
      </c>
      <c r="AS2187" s="168" t="s">
        <v>134</v>
      </c>
    </row>
    <row r="2188" spans="41:45" x14ac:dyDescent="0.3">
      <c r="AO2188"/>
      <c r="AQ2188" s="168" t="s">
        <v>132</v>
      </c>
      <c r="AR2188" s="168" t="s">
        <v>126</v>
      </c>
      <c r="AS2188" s="168" t="s">
        <v>134</v>
      </c>
    </row>
    <row r="2189" spans="41:45" x14ac:dyDescent="0.3">
      <c r="AO2189"/>
      <c r="AQ2189" s="168" t="s">
        <v>132</v>
      </c>
      <c r="AR2189" s="168" t="s">
        <v>126</v>
      </c>
      <c r="AS2189" s="168" t="s">
        <v>134</v>
      </c>
    </row>
    <row r="2190" spans="41:45" x14ac:dyDescent="0.3">
      <c r="AO2190"/>
      <c r="AQ2190" s="168" t="s">
        <v>132</v>
      </c>
      <c r="AR2190" s="168" t="s">
        <v>126</v>
      </c>
      <c r="AS2190" s="168" t="s">
        <v>134</v>
      </c>
    </row>
    <row r="2191" spans="41:45" x14ac:dyDescent="0.3">
      <c r="AO2191"/>
      <c r="AQ2191" s="168" t="s">
        <v>132</v>
      </c>
      <c r="AR2191" s="168" t="s">
        <v>126</v>
      </c>
      <c r="AS2191" s="168" t="s">
        <v>134</v>
      </c>
    </row>
    <row r="2192" spans="41:45" x14ac:dyDescent="0.3">
      <c r="AO2192"/>
      <c r="AQ2192" s="168" t="s">
        <v>132</v>
      </c>
      <c r="AR2192" s="168" t="s">
        <v>126</v>
      </c>
      <c r="AS2192" s="168" t="s">
        <v>134</v>
      </c>
    </row>
    <row r="2193" spans="41:45" x14ac:dyDescent="0.3">
      <c r="AO2193"/>
      <c r="AQ2193" s="168" t="s">
        <v>132</v>
      </c>
      <c r="AR2193" s="168" t="s">
        <v>126</v>
      </c>
      <c r="AS2193" s="168" t="s">
        <v>134</v>
      </c>
    </row>
    <row r="2194" spans="41:45" x14ac:dyDescent="0.3">
      <c r="AO2194"/>
      <c r="AQ2194" s="168" t="s">
        <v>132</v>
      </c>
      <c r="AR2194" s="168" t="s">
        <v>126</v>
      </c>
      <c r="AS2194" s="168" t="s">
        <v>134</v>
      </c>
    </row>
    <row r="2195" spans="41:45" x14ac:dyDescent="0.3">
      <c r="AO2195"/>
      <c r="AQ2195" s="168" t="s">
        <v>132</v>
      </c>
      <c r="AR2195" s="168" t="s">
        <v>126</v>
      </c>
      <c r="AS2195" s="168" t="s">
        <v>134</v>
      </c>
    </row>
    <row r="2196" spans="41:45" x14ac:dyDescent="0.3">
      <c r="AO2196"/>
      <c r="AQ2196" s="168" t="s">
        <v>132</v>
      </c>
      <c r="AR2196" s="168" t="s">
        <v>126</v>
      </c>
      <c r="AS2196" s="168" t="s">
        <v>134</v>
      </c>
    </row>
    <row r="2197" spans="41:45" x14ac:dyDescent="0.3">
      <c r="AO2197"/>
      <c r="AQ2197" s="168" t="s">
        <v>132</v>
      </c>
      <c r="AR2197" s="168" t="s">
        <v>126</v>
      </c>
      <c r="AS2197" s="168" t="s">
        <v>134</v>
      </c>
    </row>
    <row r="2198" spans="41:45" x14ac:dyDescent="0.3">
      <c r="AO2198"/>
      <c r="AQ2198" s="168" t="s">
        <v>132</v>
      </c>
      <c r="AR2198" s="168" t="s">
        <v>126</v>
      </c>
      <c r="AS2198" s="168" t="s">
        <v>134</v>
      </c>
    </row>
    <row r="2199" spans="41:45" x14ac:dyDescent="0.3">
      <c r="AO2199"/>
      <c r="AQ2199" s="168" t="s">
        <v>132</v>
      </c>
      <c r="AR2199" s="168" t="s">
        <v>126</v>
      </c>
      <c r="AS2199" s="168" t="s">
        <v>134</v>
      </c>
    </row>
    <row r="2200" spans="41:45" x14ac:dyDescent="0.3">
      <c r="AO2200"/>
      <c r="AQ2200" s="168" t="s">
        <v>132</v>
      </c>
      <c r="AR2200" s="168" t="s">
        <v>126</v>
      </c>
      <c r="AS2200" s="168" t="s">
        <v>134</v>
      </c>
    </row>
    <row r="2201" spans="41:45" x14ac:dyDescent="0.3">
      <c r="AO2201"/>
      <c r="AQ2201" s="168" t="s">
        <v>132</v>
      </c>
      <c r="AR2201" s="168" t="s">
        <v>126</v>
      </c>
      <c r="AS2201" s="168" t="s">
        <v>134</v>
      </c>
    </row>
    <row r="2202" spans="41:45" x14ac:dyDescent="0.3">
      <c r="AO2202"/>
      <c r="AQ2202" s="168" t="s">
        <v>132</v>
      </c>
      <c r="AR2202" s="168" t="s">
        <v>126</v>
      </c>
      <c r="AS2202" s="168" t="s">
        <v>134</v>
      </c>
    </row>
    <row r="2203" spans="41:45" x14ac:dyDescent="0.3">
      <c r="AO2203"/>
      <c r="AQ2203" s="168" t="s">
        <v>132</v>
      </c>
      <c r="AR2203" s="168" t="s">
        <v>126</v>
      </c>
      <c r="AS2203" s="168" t="s">
        <v>134</v>
      </c>
    </row>
    <row r="2204" spans="41:45" x14ac:dyDescent="0.3">
      <c r="AO2204"/>
      <c r="AQ2204" s="168" t="s">
        <v>132</v>
      </c>
      <c r="AR2204" s="168" t="s">
        <v>126</v>
      </c>
      <c r="AS2204" s="168" t="s">
        <v>134</v>
      </c>
    </row>
    <row r="2205" spans="41:45" x14ac:dyDescent="0.3">
      <c r="AO2205"/>
      <c r="AQ2205" s="168" t="s">
        <v>132</v>
      </c>
      <c r="AR2205" s="168" t="s">
        <v>126</v>
      </c>
      <c r="AS2205" s="168" t="s">
        <v>134</v>
      </c>
    </row>
    <row r="2206" spans="41:45" x14ac:dyDescent="0.3">
      <c r="AO2206"/>
      <c r="AQ2206" s="168" t="s">
        <v>132</v>
      </c>
      <c r="AR2206" s="168" t="s">
        <v>126</v>
      </c>
      <c r="AS2206" s="168" t="s">
        <v>134</v>
      </c>
    </row>
    <row r="2207" spans="41:45" x14ac:dyDescent="0.3">
      <c r="AO2207"/>
      <c r="AQ2207" s="168" t="s">
        <v>132</v>
      </c>
      <c r="AR2207" s="168" t="s">
        <v>126</v>
      </c>
      <c r="AS2207" s="168" t="s">
        <v>134</v>
      </c>
    </row>
    <row r="2208" spans="41:45" x14ac:dyDescent="0.3">
      <c r="AO2208"/>
      <c r="AQ2208" s="168" t="s">
        <v>132</v>
      </c>
      <c r="AR2208" s="168" t="s">
        <v>126</v>
      </c>
      <c r="AS2208" s="168" t="s">
        <v>134</v>
      </c>
    </row>
    <row r="2209" spans="41:45" x14ac:dyDescent="0.3">
      <c r="AO2209"/>
      <c r="AQ2209" s="168" t="s">
        <v>132</v>
      </c>
      <c r="AR2209" s="168" t="s">
        <v>126</v>
      </c>
      <c r="AS2209" s="168" t="s">
        <v>134</v>
      </c>
    </row>
    <row r="2210" spans="41:45" x14ac:dyDescent="0.3">
      <c r="AO2210"/>
      <c r="AQ2210" s="168" t="s">
        <v>132</v>
      </c>
      <c r="AR2210" s="168" t="s">
        <v>126</v>
      </c>
      <c r="AS2210" s="168" t="s">
        <v>134</v>
      </c>
    </row>
    <row r="2211" spans="41:45" x14ac:dyDescent="0.3">
      <c r="AO2211"/>
      <c r="AQ2211" s="168" t="s">
        <v>132</v>
      </c>
      <c r="AR2211" s="168" t="s">
        <v>126</v>
      </c>
      <c r="AS2211" s="168" t="s">
        <v>134</v>
      </c>
    </row>
    <row r="2212" spans="41:45" x14ac:dyDescent="0.3">
      <c r="AO2212"/>
      <c r="AQ2212" s="168" t="s">
        <v>132</v>
      </c>
      <c r="AR2212" s="168" t="s">
        <v>126</v>
      </c>
      <c r="AS2212" s="168" t="s">
        <v>134</v>
      </c>
    </row>
    <row r="2213" spans="41:45" x14ac:dyDescent="0.3">
      <c r="AO2213"/>
      <c r="AQ2213" s="168" t="s">
        <v>132</v>
      </c>
      <c r="AR2213" s="168" t="s">
        <v>126</v>
      </c>
      <c r="AS2213" s="168" t="s">
        <v>134</v>
      </c>
    </row>
    <row r="2214" spans="41:45" x14ac:dyDescent="0.3">
      <c r="AO2214"/>
      <c r="AQ2214" s="168" t="s">
        <v>132</v>
      </c>
      <c r="AR2214" s="168" t="s">
        <v>126</v>
      </c>
      <c r="AS2214" s="168" t="s">
        <v>134</v>
      </c>
    </row>
    <row r="2215" spans="41:45" x14ac:dyDescent="0.3">
      <c r="AO2215"/>
      <c r="AQ2215" s="168" t="s">
        <v>132</v>
      </c>
      <c r="AR2215" s="168" t="s">
        <v>126</v>
      </c>
      <c r="AS2215" s="168" t="s">
        <v>134</v>
      </c>
    </row>
    <row r="2216" spans="41:45" x14ac:dyDescent="0.3">
      <c r="AO2216"/>
      <c r="AQ2216" s="168" t="s">
        <v>132</v>
      </c>
      <c r="AR2216" s="168" t="s">
        <v>126</v>
      </c>
      <c r="AS2216" s="168" t="s">
        <v>134</v>
      </c>
    </row>
    <row r="2217" spans="41:45" x14ac:dyDescent="0.3">
      <c r="AO2217"/>
      <c r="AQ2217" s="168" t="s">
        <v>132</v>
      </c>
      <c r="AR2217" s="168" t="s">
        <v>126</v>
      </c>
      <c r="AS2217" s="168" t="s">
        <v>134</v>
      </c>
    </row>
    <row r="2218" spans="41:45" x14ac:dyDescent="0.3">
      <c r="AO2218"/>
      <c r="AQ2218" s="168" t="s">
        <v>132</v>
      </c>
      <c r="AR2218" s="168" t="s">
        <v>126</v>
      </c>
      <c r="AS2218" s="168" t="s">
        <v>134</v>
      </c>
    </row>
    <row r="2219" spans="41:45" x14ac:dyDescent="0.3">
      <c r="AO2219"/>
      <c r="AQ2219" s="168" t="s">
        <v>132</v>
      </c>
      <c r="AR2219" s="168" t="s">
        <v>126</v>
      </c>
      <c r="AS2219" s="168" t="s">
        <v>134</v>
      </c>
    </row>
    <row r="2220" spans="41:45" x14ac:dyDescent="0.3">
      <c r="AO2220"/>
      <c r="AQ2220" s="168" t="s">
        <v>132</v>
      </c>
      <c r="AR2220" s="168" t="s">
        <v>126</v>
      </c>
      <c r="AS2220" s="168" t="s">
        <v>134</v>
      </c>
    </row>
    <row r="2221" spans="41:45" x14ac:dyDescent="0.3">
      <c r="AO2221"/>
      <c r="AQ2221" s="168" t="s">
        <v>132</v>
      </c>
      <c r="AR2221" s="168" t="s">
        <v>126</v>
      </c>
      <c r="AS2221" s="168" t="s">
        <v>134</v>
      </c>
    </row>
    <row r="2222" spans="41:45" x14ac:dyDescent="0.3">
      <c r="AO2222"/>
      <c r="AQ2222" s="168" t="s">
        <v>132</v>
      </c>
      <c r="AR2222" s="168" t="s">
        <v>126</v>
      </c>
      <c r="AS2222" s="168" t="s">
        <v>134</v>
      </c>
    </row>
    <row r="2223" spans="41:45" x14ac:dyDescent="0.3">
      <c r="AO2223"/>
      <c r="AQ2223" s="168" t="s">
        <v>132</v>
      </c>
      <c r="AR2223" s="168" t="s">
        <v>126</v>
      </c>
      <c r="AS2223" s="168" t="s">
        <v>134</v>
      </c>
    </row>
    <row r="2224" spans="41:45" x14ac:dyDescent="0.3">
      <c r="AO2224"/>
      <c r="AQ2224" s="168" t="s">
        <v>132</v>
      </c>
      <c r="AR2224" s="168" t="s">
        <v>126</v>
      </c>
      <c r="AS2224" s="168" t="s">
        <v>134</v>
      </c>
    </row>
    <row r="2225" spans="41:45" x14ac:dyDescent="0.3">
      <c r="AO2225"/>
      <c r="AQ2225" s="168" t="s">
        <v>132</v>
      </c>
      <c r="AR2225" s="168" t="s">
        <v>126</v>
      </c>
      <c r="AS2225" s="168" t="s">
        <v>134</v>
      </c>
    </row>
    <row r="2226" spans="41:45" x14ac:dyDescent="0.3">
      <c r="AO2226"/>
      <c r="AQ2226" s="168" t="s">
        <v>132</v>
      </c>
      <c r="AR2226" s="168" t="s">
        <v>126</v>
      </c>
      <c r="AS2226" s="168" t="s">
        <v>134</v>
      </c>
    </row>
    <row r="2227" spans="41:45" x14ac:dyDescent="0.3">
      <c r="AO2227"/>
      <c r="AQ2227" s="168" t="s">
        <v>132</v>
      </c>
      <c r="AR2227" s="168" t="s">
        <v>126</v>
      </c>
      <c r="AS2227" s="168" t="s">
        <v>134</v>
      </c>
    </row>
    <row r="2228" spans="41:45" x14ac:dyDescent="0.3">
      <c r="AO2228"/>
      <c r="AQ2228" s="168" t="s">
        <v>132</v>
      </c>
      <c r="AR2228" s="168" t="s">
        <v>126</v>
      </c>
      <c r="AS2228" s="168" t="s">
        <v>134</v>
      </c>
    </row>
    <row r="2229" spans="41:45" x14ac:dyDescent="0.3">
      <c r="AO2229" s="99"/>
      <c r="AQ2229" s="168" t="s">
        <v>132</v>
      </c>
      <c r="AR2229" s="168" t="s">
        <v>126</v>
      </c>
      <c r="AS2229" s="168" t="s">
        <v>134</v>
      </c>
    </row>
    <row r="2230" spans="41:45" x14ac:dyDescent="0.3">
      <c r="AO2230" s="99"/>
      <c r="AQ2230" s="168" t="s">
        <v>132</v>
      </c>
      <c r="AR2230" s="168" t="s">
        <v>126</v>
      </c>
      <c r="AS2230" s="168" t="s">
        <v>134</v>
      </c>
    </row>
    <row r="2231" spans="41:45" x14ac:dyDescent="0.3">
      <c r="AO2231" s="99"/>
      <c r="AQ2231" s="168" t="s">
        <v>132</v>
      </c>
      <c r="AR2231" s="168" t="s">
        <v>126</v>
      </c>
      <c r="AS2231" s="168" t="s">
        <v>134</v>
      </c>
    </row>
    <row r="2232" spans="41:45" x14ac:dyDescent="0.3">
      <c r="AO2232" s="99"/>
      <c r="AQ2232" s="168" t="s">
        <v>132</v>
      </c>
      <c r="AR2232" s="168" t="s">
        <v>126</v>
      </c>
      <c r="AS2232" s="168" t="s">
        <v>134</v>
      </c>
    </row>
    <row r="2233" spans="41:45" x14ac:dyDescent="0.3">
      <c r="AO2233" s="99"/>
      <c r="AQ2233" s="168" t="s">
        <v>132</v>
      </c>
      <c r="AR2233" s="168" t="s">
        <v>126</v>
      </c>
      <c r="AS2233" s="168" t="s">
        <v>134</v>
      </c>
    </row>
    <row r="2234" spans="41:45" x14ac:dyDescent="0.3">
      <c r="AO2234" s="99"/>
      <c r="AQ2234" s="168" t="s">
        <v>132</v>
      </c>
      <c r="AR2234" s="168" t="s">
        <v>126</v>
      </c>
      <c r="AS2234" s="168" t="s">
        <v>134</v>
      </c>
    </row>
    <row r="2235" spans="41:45" x14ac:dyDescent="0.3">
      <c r="AO2235" s="99"/>
      <c r="AQ2235" s="168" t="s">
        <v>132</v>
      </c>
      <c r="AR2235" s="168" t="s">
        <v>126</v>
      </c>
      <c r="AS2235" s="168" t="s">
        <v>134</v>
      </c>
    </row>
    <row r="2236" spans="41:45" x14ac:dyDescent="0.3">
      <c r="AO2236"/>
      <c r="AQ2236" s="168" t="s">
        <v>132</v>
      </c>
      <c r="AR2236" s="168" t="s">
        <v>126</v>
      </c>
      <c r="AS2236" s="168" t="s">
        <v>134</v>
      </c>
    </row>
    <row r="2237" spans="41:45" x14ac:dyDescent="0.3">
      <c r="AO2237"/>
      <c r="AQ2237" s="168" t="s">
        <v>132</v>
      </c>
      <c r="AR2237" s="168" t="s">
        <v>126</v>
      </c>
      <c r="AS2237" s="168" t="s">
        <v>134</v>
      </c>
    </row>
    <row r="2238" spans="41:45" x14ac:dyDescent="0.3">
      <c r="AO2238"/>
      <c r="AQ2238" s="168" t="s">
        <v>132</v>
      </c>
      <c r="AR2238" s="168" t="s">
        <v>126</v>
      </c>
      <c r="AS2238" s="168" t="s">
        <v>134</v>
      </c>
    </row>
    <row r="2239" spans="41:45" x14ac:dyDescent="0.3">
      <c r="AO2239"/>
      <c r="AQ2239" s="168" t="s">
        <v>132</v>
      </c>
      <c r="AR2239" s="168" t="s">
        <v>126</v>
      </c>
      <c r="AS2239" s="168" t="s">
        <v>134</v>
      </c>
    </row>
    <row r="2240" spans="41:45" x14ac:dyDescent="0.3">
      <c r="AO2240"/>
      <c r="AQ2240" s="168" t="s">
        <v>132</v>
      </c>
      <c r="AR2240" s="168" t="s">
        <v>126</v>
      </c>
      <c r="AS2240" s="168" t="s">
        <v>134</v>
      </c>
    </row>
    <row r="2241" spans="41:45" x14ac:dyDescent="0.3">
      <c r="AO2241"/>
      <c r="AQ2241" s="168" t="s">
        <v>132</v>
      </c>
      <c r="AR2241" s="168" t="s">
        <v>126</v>
      </c>
      <c r="AS2241" s="168" t="s">
        <v>134</v>
      </c>
    </row>
    <row r="2242" spans="41:45" x14ac:dyDescent="0.3">
      <c r="AO2242"/>
      <c r="AQ2242" s="168" t="s">
        <v>132</v>
      </c>
      <c r="AR2242" s="168" t="s">
        <v>126</v>
      </c>
      <c r="AS2242" s="168" t="s">
        <v>134</v>
      </c>
    </row>
    <row r="2243" spans="41:45" x14ac:dyDescent="0.3">
      <c r="AO2243"/>
      <c r="AQ2243" s="168" t="s">
        <v>132</v>
      </c>
      <c r="AR2243" s="168" t="s">
        <v>126</v>
      </c>
      <c r="AS2243" s="168" t="s">
        <v>134</v>
      </c>
    </row>
    <row r="2244" spans="41:45" x14ac:dyDescent="0.3">
      <c r="AO2244"/>
      <c r="AQ2244" s="168" t="s">
        <v>132</v>
      </c>
      <c r="AR2244" s="168" t="s">
        <v>126</v>
      </c>
      <c r="AS2244" s="168" t="s">
        <v>134</v>
      </c>
    </row>
    <row r="2245" spans="41:45" x14ac:dyDescent="0.3">
      <c r="AO2245"/>
      <c r="AQ2245" s="168" t="s">
        <v>132</v>
      </c>
      <c r="AR2245" s="168" t="s">
        <v>126</v>
      </c>
      <c r="AS2245" s="168" t="s">
        <v>134</v>
      </c>
    </row>
    <row r="2246" spans="41:45" x14ac:dyDescent="0.3">
      <c r="AO2246" s="98">
        <v>1523</v>
      </c>
      <c r="AQ2246" s="168" t="s">
        <v>132</v>
      </c>
      <c r="AR2246" s="168" t="s">
        <v>126</v>
      </c>
      <c r="AS2246" s="168" t="s">
        <v>134</v>
      </c>
    </row>
    <row r="2247" spans="41:45" x14ac:dyDescent="0.3">
      <c r="AO2247" s="98">
        <v>1812</v>
      </c>
      <c r="AQ2247" s="168" t="s">
        <v>132</v>
      </c>
      <c r="AR2247" s="168" t="s">
        <v>126</v>
      </c>
      <c r="AS2247" s="168" t="s">
        <v>134</v>
      </c>
    </row>
    <row r="2248" spans="41:45" x14ac:dyDescent="0.3">
      <c r="AO2248" s="98">
        <v>1386</v>
      </c>
      <c r="AQ2248" s="168" t="s">
        <v>132</v>
      </c>
      <c r="AR2248" s="168" t="s">
        <v>126</v>
      </c>
      <c r="AS2248" s="168" t="s">
        <v>134</v>
      </c>
    </row>
    <row r="2249" spans="41:45" x14ac:dyDescent="0.3">
      <c r="AO2249" s="98">
        <v>1800</v>
      </c>
      <c r="AQ2249" s="168" t="s">
        <v>132</v>
      </c>
      <c r="AR2249" s="168" t="s">
        <v>126</v>
      </c>
      <c r="AS2249" s="168" t="s">
        <v>134</v>
      </c>
    </row>
    <row r="2250" spans="41:45" x14ac:dyDescent="0.3">
      <c r="AO2250" s="98">
        <v>1541</v>
      </c>
      <c r="AQ2250" s="168" t="s">
        <v>132</v>
      </c>
      <c r="AR2250" s="168" t="s">
        <v>126</v>
      </c>
      <c r="AS2250" s="168" t="s">
        <v>134</v>
      </c>
    </row>
    <row r="2251" spans="41:45" x14ac:dyDescent="0.3">
      <c r="AO2251" s="98">
        <v>1454</v>
      </c>
      <c r="AQ2251" s="168" t="s">
        <v>132</v>
      </c>
      <c r="AR2251" s="168" t="s">
        <v>126</v>
      </c>
      <c r="AS2251" s="168" t="s">
        <v>134</v>
      </c>
    </row>
    <row r="2252" spans="41:45" x14ac:dyDescent="0.3">
      <c r="AO2252" s="98">
        <v>1973</v>
      </c>
      <c r="AQ2252" s="168" t="s">
        <v>132</v>
      </c>
      <c r="AR2252" s="168" t="s">
        <v>126</v>
      </c>
      <c r="AS2252" s="168" t="s">
        <v>134</v>
      </c>
    </row>
    <row r="2253" spans="41:45" x14ac:dyDescent="0.3">
      <c r="AO2253" s="98">
        <v>1145</v>
      </c>
      <c r="AQ2253" s="168" t="s">
        <v>132</v>
      </c>
      <c r="AR2253" s="168" t="s">
        <v>126</v>
      </c>
      <c r="AS2253" s="168" t="s">
        <v>134</v>
      </c>
    </row>
    <row r="2254" spans="41:45" x14ac:dyDescent="0.3">
      <c r="AO2254" s="98">
        <v>1306</v>
      </c>
      <c r="AQ2254" s="168" t="s">
        <v>132</v>
      </c>
      <c r="AR2254" s="168" t="s">
        <v>126</v>
      </c>
      <c r="AS2254" s="168" t="s">
        <v>134</v>
      </c>
    </row>
    <row r="2255" spans="41:45" x14ac:dyDescent="0.3">
      <c r="AO2255" s="99"/>
      <c r="AQ2255" s="168" t="s">
        <v>132</v>
      </c>
      <c r="AR2255" s="168" t="s">
        <v>126</v>
      </c>
      <c r="AS2255" s="168" t="s">
        <v>134</v>
      </c>
    </row>
    <row r="2256" spans="41:45" x14ac:dyDescent="0.3">
      <c r="AO2256" s="99"/>
      <c r="AQ2256" s="168" t="s">
        <v>132</v>
      </c>
      <c r="AR2256" s="168" t="s">
        <v>126</v>
      </c>
      <c r="AS2256" s="168" t="s">
        <v>134</v>
      </c>
    </row>
    <row r="2257" spans="41:45" x14ac:dyDescent="0.3">
      <c r="AO2257" s="99"/>
      <c r="AQ2257" s="168" t="s">
        <v>132</v>
      </c>
      <c r="AR2257" s="168" t="s">
        <v>126</v>
      </c>
      <c r="AS2257" s="168" t="s">
        <v>134</v>
      </c>
    </row>
    <row r="2258" spans="41:45" x14ac:dyDescent="0.3">
      <c r="AO2258" s="99"/>
      <c r="AQ2258" s="168" t="s">
        <v>132</v>
      </c>
      <c r="AR2258" s="168" t="s">
        <v>126</v>
      </c>
      <c r="AS2258" s="168" t="s">
        <v>134</v>
      </c>
    </row>
    <row r="2259" spans="41:45" x14ac:dyDescent="0.3">
      <c r="AO2259" s="99"/>
      <c r="AQ2259" s="168" t="s">
        <v>132</v>
      </c>
      <c r="AR2259" s="168" t="s">
        <v>126</v>
      </c>
      <c r="AS2259" s="168" t="s">
        <v>134</v>
      </c>
    </row>
    <row r="2260" spans="41:45" x14ac:dyDescent="0.3">
      <c r="AO2260" s="99"/>
      <c r="AQ2260" s="168" t="s">
        <v>132</v>
      </c>
      <c r="AR2260" s="168" t="s">
        <v>126</v>
      </c>
      <c r="AS2260" s="168" t="s">
        <v>134</v>
      </c>
    </row>
    <row r="2261" spans="41:45" x14ac:dyDescent="0.3">
      <c r="AO2261" s="99"/>
      <c r="AQ2261" s="168" t="s">
        <v>132</v>
      </c>
      <c r="AR2261" s="168" t="s">
        <v>126</v>
      </c>
      <c r="AS2261" s="168" t="s">
        <v>134</v>
      </c>
    </row>
    <row r="2262" spans="41:45" x14ac:dyDescent="0.3">
      <c r="AO2262" s="99"/>
      <c r="AQ2262" s="168" t="s">
        <v>132</v>
      </c>
      <c r="AR2262" s="168" t="s">
        <v>126</v>
      </c>
      <c r="AS2262" s="168" t="s">
        <v>134</v>
      </c>
    </row>
    <row r="2263" spans="41:45" x14ac:dyDescent="0.3">
      <c r="AO2263" s="99"/>
      <c r="AQ2263" s="168" t="s">
        <v>132</v>
      </c>
      <c r="AR2263" s="168" t="s">
        <v>126</v>
      </c>
      <c r="AS2263" s="168" t="s">
        <v>134</v>
      </c>
    </row>
    <row r="2264" spans="41:45" x14ac:dyDescent="0.3">
      <c r="AO2264" s="114"/>
      <c r="AQ2264" s="168" t="s">
        <v>132</v>
      </c>
      <c r="AR2264" s="168" t="s">
        <v>126</v>
      </c>
      <c r="AS2264" s="168" t="s">
        <v>134</v>
      </c>
    </row>
    <row r="2265" spans="41:45" x14ac:dyDescent="0.3">
      <c r="AO2265" s="114"/>
      <c r="AQ2265" s="168" t="s">
        <v>132</v>
      </c>
      <c r="AR2265" s="168" t="s">
        <v>126</v>
      </c>
      <c r="AS2265" s="168" t="s">
        <v>134</v>
      </c>
    </row>
    <row r="2266" spans="41:45" x14ac:dyDescent="0.3">
      <c r="AO2266" s="99"/>
      <c r="AQ2266" s="168" t="s">
        <v>132</v>
      </c>
      <c r="AR2266" s="168" t="s">
        <v>126</v>
      </c>
      <c r="AS2266" s="168" t="s">
        <v>134</v>
      </c>
    </row>
    <row r="2267" spans="41:45" x14ac:dyDescent="0.3">
      <c r="AO2267" s="99"/>
      <c r="AQ2267" s="168" t="s">
        <v>132</v>
      </c>
      <c r="AR2267" s="168" t="s">
        <v>126</v>
      </c>
      <c r="AS2267" s="168" t="s">
        <v>134</v>
      </c>
    </row>
    <row r="2268" spans="41:45" x14ac:dyDescent="0.3">
      <c r="AO2268" s="99"/>
      <c r="AQ2268" s="168" t="s">
        <v>132</v>
      </c>
      <c r="AR2268" s="168" t="s">
        <v>126</v>
      </c>
      <c r="AS2268" s="168" t="s">
        <v>134</v>
      </c>
    </row>
    <row r="2269" spans="41:45" x14ac:dyDescent="0.3">
      <c r="AO2269" s="99"/>
      <c r="AQ2269" s="168" t="s">
        <v>132</v>
      </c>
      <c r="AR2269" s="168" t="s">
        <v>126</v>
      </c>
      <c r="AS2269" s="168" t="s">
        <v>134</v>
      </c>
    </row>
    <row r="2270" spans="41:45" x14ac:dyDescent="0.3">
      <c r="AO2270" s="99"/>
      <c r="AQ2270" s="168" t="s">
        <v>132</v>
      </c>
      <c r="AR2270" s="168" t="s">
        <v>126</v>
      </c>
      <c r="AS2270" s="168" t="s">
        <v>134</v>
      </c>
    </row>
    <row r="2271" spans="41:45" x14ac:dyDescent="0.3">
      <c r="AO2271" s="114"/>
      <c r="AQ2271" s="168" t="s">
        <v>132</v>
      </c>
      <c r="AR2271" s="168" t="s">
        <v>126</v>
      </c>
      <c r="AS2271" s="168" t="s">
        <v>134</v>
      </c>
    </row>
    <row r="2272" spans="41:45" x14ac:dyDescent="0.3">
      <c r="AO2272" s="99"/>
      <c r="AQ2272" s="168" t="s">
        <v>132</v>
      </c>
      <c r="AR2272" s="168" t="s">
        <v>126</v>
      </c>
      <c r="AS2272" s="168" t="s">
        <v>134</v>
      </c>
    </row>
    <row r="2273" spans="41:45" x14ac:dyDescent="0.3">
      <c r="AO2273" s="99"/>
      <c r="AQ2273" s="168" t="s">
        <v>132</v>
      </c>
      <c r="AR2273" s="168" t="s">
        <v>126</v>
      </c>
      <c r="AS2273" s="168" t="s">
        <v>134</v>
      </c>
    </row>
    <row r="2274" spans="41:45" x14ac:dyDescent="0.3">
      <c r="AO2274" s="99"/>
      <c r="AQ2274" s="168" t="s">
        <v>132</v>
      </c>
      <c r="AR2274" s="168" t="s">
        <v>126</v>
      </c>
      <c r="AS2274" s="168" t="s">
        <v>134</v>
      </c>
    </row>
    <row r="2275" spans="41:45" x14ac:dyDescent="0.3">
      <c r="AO2275"/>
      <c r="AQ2275" s="168" t="s">
        <v>132</v>
      </c>
      <c r="AR2275" s="168" t="s">
        <v>126</v>
      </c>
      <c r="AS2275" s="168" t="s">
        <v>134</v>
      </c>
    </row>
    <row r="2276" spans="41:45" x14ac:dyDescent="0.3">
      <c r="AO2276"/>
      <c r="AQ2276" s="168" t="s">
        <v>132</v>
      </c>
      <c r="AR2276" s="168" t="s">
        <v>126</v>
      </c>
      <c r="AS2276" s="168" t="s">
        <v>134</v>
      </c>
    </row>
    <row r="2277" spans="41:45" x14ac:dyDescent="0.3">
      <c r="AO2277" s="25"/>
      <c r="AQ2277" s="168" t="s">
        <v>132</v>
      </c>
      <c r="AR2277" s="168" t="s">
        <v>126</v>
      </c>
      <c r="AS2277" s="168" t="s">
        <v>134</v>
      </c>
    </row>
    <row r="2278" spans="41:45" x14ac:dyDescent="0.3">
      <c r="AO2278"/>
      <c r="AQ2278" s="168" t="s">
        <v>132</v>
      </c>
      <c r="AR2278" s="168" t="s">
        <v>126</v>
      </c>
      <c r="AS2278" s="168" t="s">
        <v>134</v>
      </c>
    </row>
    <row r="2279" spans="41:45" x14ac:dyDescent="0.3">
      <c r="AO2279"/>
      <c r="AQ2279" s="168" t="s">
        <v>132</v>
      </c>
      <c r="AR2279" s="168" t="s">
        <v>126</v>
      </c>
      <c r="AS2279" s="168" t="s">
        <v>134</v>
      </c>
    </row>
    <row r="2280" spans="41:45" x14ac:dyDescent="0.3">
      <c r="AO2280"/>
      <c r="AQ2280" s="168" t="s">
        <v>132</v>
      </c>
      <c r="AR2280" s="168" t="s">
        <v>126</v>
      </c>
      <c r="AS2280" s="168" t="s">
        <v>134</v>
      </c>
    </row>
    <row r="2281" spans="41:45" x14ac:dyDescent="0.3">
      <c r="AO2281"/>
      <c r="AQ2281" s="168" t="s">
        <v>132</v>
      </c>
      <c r="AR2281" s="168" t="s">
        <v>126</v>
      </c>
      <c r="AS2281" s="168" t="s">
        <v>134</v>
      </c>
    </row>
    <row r="2282" spans="41:45" x14ac:dyDescent="0.3">
      <c r="AO2282"/>
      <c r="AQ2282" s="168" t="s">
        <v>132</v>
      </c>
      <c r="AR2282" s="168" t="s">
        <v>126</v>
      </c>
      <c r="AS2282" s="168" t="s">
        <v>134</v>
      </c>
    </row>
    <row r="2283" spans="41:45" x14ac:dyDescent="0.3">
      <c r="AO2283"/>
      <c r="AQ2283" s="168" t="s">
        <v>132</v>
      </c>
      <c r="AR2283" s="168" t="s">
        <v>126</v>
      </c>
      <c r="AS2283" s="168" t="s">
        <v>134</v>
      </c>
    </row>
    <row r="2284" spans="41:45" x14ac:dyDescent="0.3">
      <c r="AO2284"/>
      <c r="AQ2284" s="168" t="s">
        <v>132</v>
      </c>
      <c r="AR2284" s="168" t="s">
        <v>126</v>
      </c>
      <c r="AS2284" s="168" t="s">
        <v>134</v>
      </c>
    </row>
    <row r="2285" spans="41:45" x14ac:dyDescent="0.3">
      <c r="AO2285"/>
      <c r="AQ2285" s="168" t="s">
        <v>132</v>
      </c>
      <c r="AR2285" s="168" t="s">
        <v>126</v>
      </c>
      <c r="AS2285" s="168" t="s">
        <v>134</v>
      </c>
    </row>
    <row r="2286" spans="41:45" x14ac:dyDescent="0.3">
      <c r="AO2286"/>
      <c r="AQ2286" s="168" t="s">
        <v>132</v>
      </c>
      <c r="AR2286" s="168" t="s">
        <v>126</v>
      </c>
      <c r="AS2286" s="168" t="s">
        <v>134</v>
      </c>
    </row>
    <row r="2287" spans="41:45" x14ac:dyDescent="0.3">
      <c r="AO2287"/>
      <c r="AQ2287" s="168" t="s">
        <v>132</v>
      </c>
      <c r="AR2287" s="168" t="s">
        <v>126</v>
      </c>
      <c r="AS2287" s="168" t="s">
        <v>134</v>
      </c>
    </row>
    <row r="2288" spans="41:45" x14ac:dyDescent="0.3">
      <c r="AO2288"/>
      <c r="AQ2288" s="168" t="s">
        <v>132</v>
      </c>
      <c r="AR2288" s="168" t="s">
        <v>126</v>
      </c>
      <c r="AS2288" s="168" t="s">
        <v>134</v>
      </c>
    </row>
    <row r="2289" spans="41:45" x14ac:dyDescent="0.3">
      <c r="AO2289"/>
      <c r="AQ2289" s="168" t="s">
        <v>132</v>
      </c>
      <c r="AR2289" s="168" t="s">
        <v>126</v>
      </c>
      <c r="AS2289" s="168" t="s">
        <v>134</v>
      </c>
    </row>
    <row r="2290" spans="41:45" x14ac:dyDescent="0.3">
      <c r="AO2290"/>
      <c r="AQ2290" s="168" t="s">
        <v>132</v>
      </c>
      <c r="AR2290" s="168" t="s">
        <v>126</v>
      </c>
      <c r="AS2290" s="168" t="s">
        <v>134</v>
      </c>
    </row>
    <row r="2291" spans="41:45" x14ac:dyDescent="0.3">
      <c r="AO2291"/>
      <c r="AQ2291" s="168" t="s">
        <v>132</v>
      </c>
      <c r="AR2291" s="168" t="s">
        <v>126</v>
      </c>
      <c r="AS2291" s="168" t="s">
        <v>134</v>
      </c>
    </row>
    <row r="2292" spans="41:45" x14ac:dyDescent="0.3">
      <c r="AO2292"/>
      <c r="AQ2292" s="168" t="s">
        <v>132</v>
      </c>
      <c r="AR2292" s="168" t="s">
        <v>126</v>
      </c>
      <c r="AS2292" s="168" t="s">
        <v>134</v>
      </c>
    </row>
    <row r="2293" spans="41:45" x14ac:dyDescent="0.3">
      <c r="AO2293"/>
      <c r="AQ2293" s="168" t="s">
        <v>132</v>
      </c>
      <c r="AR2293" s="168" t="s">
        <v>126</v>
      </c>
      <c r="AS2293" s="168" t="s">
        <v>134</v>
      </c>
    </row>
    <row r="2294" spans="41:45" x14ac:dyDescent="0.3">
      <c r="AO2294"/>
      <c r="AQ2294" s="168" t="s">
        <v>132</v>
      </c>
      <c r="AR2294" s="168" t="s">
        <v>126</v>
      </c>
      <c r="AS2294" s="168" t="s">
        <v>134</v>
      </c>
    </row>
    <row r="2295" spans="41:45" x14ac:dyDescent="0.3">
      <c r="AO2295"/>
      <c r="AQ2295" s="168" t="s">
        <v>132</v>
      </c>
      <c r="AR2295" s="168" t="s">
        <v>126</v>
      </c>
      <c r="AS2295" s="168" t="s">
        <v>134</v>
      </c>
    </row>
    <row r="2296" spans="41:45" x14ac:dyDescent="0.3">
      <c r="AO2296"/>
      <c r="AQ2296" s="168" t="s">
        <v>132</v>
      </c>
      <c r="AR2296" s="168" t="s">
        <v>126</v>
      </c>
      <c r="AS2296" s="168" t="s">
        <v>134</v>
      </c>
    </row>
    <row r="2297" spans="41:45" x14ac:dyDescent="0.3">
      <c r="AO2297"/>
      <c r="AQ2297" s="168" t="s">
        <v>132</v>
      </c>
      <c r="AR2297" s="168" t="s">
        <v>126</v>
      </c>
      <c r="AS2297" s="168" t="s">
        <v>134</v>
      </c>
    </row>
    <row r="2298" spans="41:45" x14ac:dyDescent="0.3">
      <c r="AO2298"/>
      <c r="AQ2298" s="168" t="s">
        <v>132</v>
      </c>
      <c r="AR2298" s="168" t="s">
        <v>126</v>
      </c>
      <c r="AS2298" s="168" t="s">
        <v>134</v>
      </c>
    </row>
    <row r="2299" spans="41:45" x14ac:dyDescent="0.3">
      <c r="AO2299"/>
      <c r="AQ2299" s="168" t="s">
        <v>132</v>
      </c>
      <c r="AR2299" s="168" t="s">
        <v>126</v>
      </c>
      <c r="AS2299" s="168" t="s">
        <v>134</v>
      </c>
    </row>
    <row r="2300" spans="41:45" x14ac:dyDescent="0.3">
      <c r="AO2300"/>
      <c r="AQ2300" s="168" t="s">
        <v>132</v>
      </c>
      <c r="AR2300" s="168" t="s">
        <v>126</v>
      </c>
      <c r="AS2300" s="168" t="s">
        <v>134</v>
      </c>
    </row>
    <row r="2301" spans="41:45" x14ac:dyDescent="0.3">
      <c r="AO2301"/>
      <c r="AQ2301" s="168" t="s">
        <v>132</v>
      </c>
      <c r="AR2301" s="168" t="s">
        <v>126</v>
      </c>
      <c r="AS2301" s="168" t="s">
        <v>134</v>
      </c>
    </row>
    <row r="2302" spans="41:45" x14ac:dyDescent="0.3">
      <c r="AO2302" s="98">
        <v>5711</v>
      </c>
      <c r="AQ2302" s="168" t="s">
        <v>132</v>
      </c>
      <c r="AR2302" s="168" t="s">
        <v>126</v>
      </c>
      <c r="AS2302" s="168" t="s">
        <v>134</v>
      </c>
    </row>
    <row r="2303" spans="41:45" x14ac:dyDescent="0.3">
      <c r="AO2303" s="98">
        <v>5468</v>
      </c>
      <c r="AQ2303" s="168" t="s">
        <v>132</v>
      </c>
      <c r="AR2303" s="168" t="s">
        <v>126</v>
      </c>
      <c r="AS2303" s="168" t="s">
        <v>134</v>
      </c>
    </row>
    <row r="2304" spans="41:45" x14ac:dyDescent="0.3">
      <c r="AO2304" s="98">
        <v>4948</v>
      </c>
      <c r="AQ2304" s="168" t="s">
        <v>132</v>
      </c>
      <c r="AR2304" s="168" t="s">
        <v>126</v>
      </c>
      <c r="AS2304" s="168" t="s">
        <v>134</v>
      </c>
    </row>
    <row r="2305" spans="41:45" x14ac:dyDescent="0.3">
      <c r="AO2305" s="98">
        <v>4901</v>
      </c>
      <c r="AQ2305" s="168" t="s">
        <v>132</v>
      </c>
      <c r="AR2305" s="168" t="s">
        <v>126</v>
      </c>
      <c r="AS2305" s="168" t="s">
        <v>134</v>
      </c>
    </row>
    <row r="2306" spans="41:45" x14ac:dyDescent="0.3">
      <c r="AO2306" s="98">
        <v>4878</v>
      </c>
      <c r="AQ2306" s="168" t="s">
        <v>132</v>
      </c>
      <c r="AR2306" s="168" t="s">
        <v>126</v>
      </c>
      <c r="AS2306" s="168" t="s">
        <v>134</v>
      </c>
    </row>
    <row r="2307" spans="41:45" x14ac:dyDescent="0.3">
      <c r="AO2307" s="98">
        <v>4846</v>
      </c>
      <c r="AQ2307" s="168" t="s">
        <v>132</v>
      </c>
      <c r="AR2307" s="168" t="s">
        <v>126</v>
      </c>
      <c r="AS2307" s="168" t="s">
        <v>134</v>
      </c>
    </row>
    <row r="2308" spans="41:45" x14ac:dyDescent="0.3">
      <c r="AO2308" s="98">
        <v>4754</v>
      </c>
      <c r="AQ2308" s="168" t="s">
        <v>132</v>
      </c>
      <c r="AR2308" s="168" t="s">
        <v>126</v>
      </c>
      <c r="AS2308" s="168" t="s">
        <v>134</v>
      </c>
    </row>
    <row r="2309" spans="41:45" x14ac:dyDescent="0.3">
      <c r="AO2309" s="98">
        <v>4326</v>
      </c>
      <c r="AQ2309" s="168" t="s">
        <v>132</v>
      </c>
      <c r="AR2309" s="168" t="s">
        <v>126</v>
      </c>
      <c r="AS2309" s="168" t="s">
        <v>134</v>
      </c>
    </row>
    <row r="2310" spans="41:45" x14ac:dyDescent="0.3">
      <c r="AO2310" s="98">
        <v>4319</v>
      </c>
      <c r="AQ2310" s="168" t="s">
        <v>132</v>
      </c>
      <c r="AR2310" s="168" t="s">
        <v>126</v>
      </c>
      <c r="AS2310" s="168" t="s">
        <v>134</v>
      </c>
    </row>
    <row r="2311" spans="41:45" x14ac:dyDescent="0.3">
      <c r="AO2311" s="98">
        <v>4238</v>
      </c>
      <c r="AQ2311" s="168" t="s">
        <v>132</v>
      </c>
      <c r="AR2311" s="168" t="s">
        <v>126</v>
      </c>
      <c r="AS2311" s="168" t="s">
        <v>134</v>
      </c>
    </row>
    <row r="2312" spans="41:45" x14ac:dyDescent="0.3">
      <c r="AO2312" s="98">
        <v>3429</v>
      </c>
      <c r="AQ2312" s="168" t="s">
        <v>132</v>
      </c>
      <c r="AR2312" s="168" t="s">
        <v>126</v>
      </c>
      <c r="AS2312" s="168" t="s">
        <v>134</v>
      </c>
    </row>
    <row r="2313" spans="41:45" x14ac:dyDescent="0.3">
      <c r="AO2313" s="98">
        <v>3406</v>
      </c>
      <c r="AQ2313" s="168" t="s">
        <v>132</v>
      </c>
      <c r="AR2313" s="168" t="s">
        <v>126</v>
      </c>
      <c r="AS2313" s="168" t="s">
        <v>134</v>
      </c>
    </row>
    <row r="2314" spans="41:45" x14ac:dyDescent="0.3">
      <c r="AO2314" s="98">
        <v>3263</v>
      </c>
      <c r="AQ2314" s="168" t="s">
        <v>132</v>
      </c>
      <c r="AR2314" s="168" t="s">
        <v>126</v>
      </c>
      <c r="AS2314" s="168" t="s">
        <v>134</v>
      </c>
    </row>
    <row r="2315" spans="41:45" x14ac:dyDescent="0.3">
      <c r="AO2315" s="98">
        <v>3193</v>
      </c>
      <c r="AQ2315" s="168" t="s">
        <v>132</v>
      </c>
      <c r="AR2315" s="168" t="s">
        <v>126</v>
      </c>
      <c r="AS2315" s="168" t="s">
        <v>134</v>
      </c>
    </row>
    <row r="2316" spans="41:45" x14ac:dyDescent="0.3">
      <c r="AO2316" s="98">
        <v>3189</v>
      </c>
      <c r="AQ2316" s="168" t="s">
        <v>132</v>
      </c>
      <c r="AR2316" s="168" t="s">
        <v>126</v>
      </c>
      <c r="AS2316" s="168" t="s">
        <v>134</v>
      </c>
    </row>
    <row r="2317" spans="41:45" x14ac:dyDescent="0.3">
      <c r="AO2317" s="98">
        <v>2959</v>
      </c>
      <c r="AQ2317" s="168" t="s">
        <v>132</v>
      </c>
      <c r="AR2317" s="168" t="s">
        <v>126</v>
      </c>
      <c r="AS2317" s="168" t="s">
        <v>134</v>
      </c>
    </row>
    <row r="2318" spans="41:45" x14ac:dyDescent="0.3">
      <c r="AO2318" s="98">
        <v>2927</v>
      </c>
      <c r="AQ2318" s="168" t="s">
        <v>132</v>
      </c>
      <c r="AR2318" s="168" t="s">
        <v>126</v>
      </c>
      <c r="AS2318" s="168" t="s">
        <v>134</v>
      </c>
    </row>
    <row r="2319" spans="41:45" x14ac:dyDescent="0.3">
      <c r="AO2319" s="98">
        <v>2893</v>
      </c>
      <c r="AQ2319" s="168" t="s">
        <v>132</v>
      </c>
      <c r="AR2319" s="168" t="s">
        <v>126</v>
      </c>
      <c r="AS2319" s="168" t="s">
        <v>134</v>
      </c>
    </row>
    <row r="2320" spans="41:45" x14ac:dyDescent="0.3">
      <c r="AO2320" s="113">
        <v>2860</v>
      </c>
      <c r="AQ2320" s="168" t="s">
        <v>132</v>
      </c>
      <c r="AR2320" s="168" t="s">
        <v>126</v>
      </c>
      <c r="AS2320" s="168" t="s">
        <v>134</v>
      </c>
    </row>
    <row r="2321" spans="41:45" x14ac:dyDescent="0.3">
      <c r="AO2321" s="113">
        <v>2816</v>
      </c>
      <c r="AQ2321" s="168" t="s">
        <v>132</v>
      </c>
      <c r="AR2321" s="168" t="s">
        <v>126</v>
      </c>
      <c r="AS2321" s="168" t="s">
        <v>134</v>
      </c>
    </row>
    <row r="2322" spans="41:45" x14ac:dyDescent="0.3">
      <c r="AO2322" s="98">
        <v>2682</v>
      </c>
      <c r="AQ2322" s="168" t="s">
        <v>132</v>
      </c>
      <c r="AR2322" s="168" t="s">
        <v>126</v>
      </c>
      <c r="AS2322" s="168" t="s">
        <v>134</v>
      </c>
    </row>
    <row r="2323" spans="41:45" x14ac:dyDescent="0.3">
      <c r="AO2323" s="98">
        <v>2658</v>
      </c>
      <c r="AQ2323" s="168" t="s">
        <v>132</v>
      </c>
      <c r="AR2323" s="168" t="s">
        <v>126</v>
      </c>
      <c r="AS2323" s="168" t="s">
        <v>134</v>
      </c>
    </row>
    <row r="2324" spans="41:45" x14ac:dyDescent="0.3">
      <c r="AO2324" s="98">
        <v>2612</v>
      </c>
      <c r="AQ2324" s="168" t="s">
        <v>132</v>
      </c>
      <c r="AR2324" s="168" t="s">
        <v>126</v>
      </c>
      <c r="AS2324" s="168" t="s">
        <v>134</v>
      </c>
    </row>
    <row r="2325" spans="41:45" x14ac:dyDescent="0.3">
      <c r="AO2325" s="98">
        <v>2564</v>
      </c>
      <c r="AQ2325" s="168" t="s">
        <v>132</v>
      </c>
      <c r="AR2325" s="168" t="s">
        <v>126</v>
      </c>
      <c r="AS2325" s="168" t="s">
        <v>134</v>
      </c>
    </row>
    <row r="2326" spans="41:45" x14ac:dyDescent="0.3">
      <c r="AO2326" s="98">
        <v>2521</v>
      </c>
      <c r="AQ2326" s="168" t="s">
        <v>132</v>
      </c>
      <c r="AR2326" s="168" t="s">
        <v>126</v>
      </c>
      <c r="AS2326" s="168" t="s">
        <v>134</v>
      </c>
    </row>
    <row r="2327" spans="41:45" x14ac:dyDescent="0.3">
      <c r="AO2327" s="113">
        <v>2334</v>
      </c>
      <c r="AQ2327" s="168" t="s">
        <v>132</v>
      </c>
      <c r="AR2327" s="168" t="s">
        <v>126</v>
      </c>
      <c r="AS2327" s="168" t="s">
        <v>134</v>
      </c>
    </row>
    <row r="2328" spans="41:45" x14ac:dyDescent="0.3">
      <c r="AO2328" s="98">
        <v>2294</v>
      </c>
      <c r="AQ2328" s="168" t="s">
        <v>132</v>
      </c>
      <c r="AR2328" s="168" t="s">
        <v>126</v>
      </c>
      <c r="AS2328" s="168" t="s">
        <v>134</v>
      </c>
    </row>
    <row r="2329" spans="41:45" x14ac:dyDescent="0.3">
      <c r="AO2329" s="98">
        <v>2003</v>
      </c>
      <c r="AQ2329" s="168" t="s">
        <v>132</v>
      </c>
      <c r="AR2329" s="168" t="s">
        <v>126</v>
      </c>
      <c r="AS2329" s="168" t="s">
        <v>134</v>
      </c>
    </row>
    <row r="2330" spans="41:45" x14ac:dyDescent="0.3">
      <c r="AO2330" s="98">
        <v>2001</v>
      </c>
      <c r="AQ2330" s="168" t="s">
        <v>132</v>
      </c>
      <c r="AR2330" s="168" t="s">
        <v>126</v>
      </c>
      <c r="AS2330" s="168" t="s">
        <v>134</v>
      </c>
    </row>
    <row r="2331" spans="41:45" x14ac:dyDescent="0.3">
      <c r="AO2331" s="98">
        <v>1953</v>
      </c>
      <c r="AQ2331" s="168" t="s">
        <v>132</v>
      </c>
      <c r="AR2331" s="168" t="s">
        <v>126</v>
      </c>
      <c r="AS2331" s="168" t="s">
        <v>134</v>
      </c>
    </row>
    <row r="2332" spans="41:45" x14ac:dyDescent="0.3">
      <c r="AO2332" s="98">
        <v>1941</v>
      </c>
      <c r="AQ2332" s="168" t="s">
        <v>132</v>
      </c>
      <c r="AR2332" s="168" t="s">
        <v>126</v>
      </c>
      <c r="AS2332" s="168" t="s">
        <v>134</v>
      </c>
    </row>
    <row r="2333" spans="41:45" x14ac:dyDescent="0.3">
      <c r="AO2333" s="113">
        <v>1798</v>
      </c>
      <c r="AQ2333" s="168" t="s">
        <v>132</v>
      </c>
      <c r="AR2333" s="168" t="s">
        <v>126</v>
      </c>
      <c r="AS2333" s="168" t="s">
        <v>134</v>
      </c>
    </row>
    <row r="2334" spans="41:45" x14ac:dyDescent="0.3">
      <c r="AO2334" s="98">
        <v>1729</v>
      </c>
      <c r="AQ2334" s="168" t="s">
        <v>132</v>
      </c>
      <c r="AR2334" s="168" t="s">
        <v>126</v>
      </c>
      <c r="AS2334" s="168" t="s">
        <v>134</v>
      </c>
    </row>
    <row r="2335" spans="41:45" x14ac:dyDescent="0.3">
      <c r="AO2335" s="98">
        <v>1605</v>
      </c>
      <c r="AQ2335" s="168" t="s">
        <v>132</v>
      </c>
      <c r="AR2335" s="168" t="s">
        <v>126</v>
      </c>
      <c r="AS2335" s="168" t="s">
        <v>134</v>
      </c>
    </row>
    <row r="2336" spans="41:45" x14ac:dyDescent="0.3">
      <c r="AO2336" s="98">
        <v>1476</v>
      </c>
      <c r="AQ2336" s="168" t="s">
        <v>132</v>
      </c>
      <c r="AR2336" s="168" t="s">
        <v>126</v>
      </c>
      <c r="AS2336" s="168" t="s">
        <v>134</v>
      </c>
    </row>
    <row r="2337" spans="41:45" x14ac:dyDescent="0.3">
      <c r="AO2337" s="98">
        <v>1470</v>
      </c>
      <c r="AQ2337" s="168" t="s">
        <v>132</v>
      </c>
      <c r="AR2337" s="168" t="s">
        <v>126</v>
      </c>
      <c r="AS2337" s="168" t="s">
        <v>134</v>
      </c>
    </row>
    <row r="2338" spans="41:45" x14ac:dyDescent="0.3">
      <c r="AO2338" s="98">
        <v>1462</v>
      </c>
      <c r="AQ2338" s="168" t="s">
        <v>132</v>
      </c>
      <c r="AR2338" s="168" t="s">
        <v>126</v>
      </c>
      <c r="AS2338" s="168" t="s">
        <v>134</v>
      </c>
    </row>
    <row r="2339" spans="41:45" x14ac:dyDescent="0.3">
      <c r="AO2339" s="98">
        <v>1460</v>
      </c>
      <c r="AQ2339" s="168" t="s">
        <v>132</v>
      </c>
      <c r="AR2339" s="168" t="s">
        <v>126</v>
      </c>
      <c r="AS2339" s="168" t="s">
        <v>134</v>
      </c>
    </row>
    <row r="2340" spans="41:45" x14ac:dyDescent="0.3">
      <c r="AO2340" s="98">
        <v>1357</v>
      </c>
      <c r="AQ2340" s="168" t="s">
        <v>132</v>
      </c>
      <c r="AR2340" s="168" t="s">
        <v>126</v>
      </c>
      <c r="AS2340" s="168" t="s">
        <v>134</v>
      </c>
    </row>
    <row r="2341" spans="41:45" x14ac:dyDescent="0.3">
      <c r="AO2341" s="98">
        <v>1214</v>
      </c>
      <c r="AQ2341" s="168" t="s">
        <v>132</v>
      </c>
      <c r="AR2341" s="168" t="s">
        <v>126</v>
      </c>
      <c r="AS2341" s="168" t="s">
        <v>134</v>
      </c>
    </row>
    <row r="2342" spans="41:45" x14ac:dyDescent="0.3">
      <c r="AO2342" s="98">
        <v>979</v>
      </c>
      <c r="AQ2342" s="168" t="s">
        <v>132</v>
      </c>
      <c r="AR2342" s="168" t="s">
        <v>126</v>
      </c>
      <c r="AS2342" s="168" t="s">
        <v>134</v>
      </c>
    </row>
    <row r="2343" spans="41:45" x14ac:dyDescent="0.3">
      <c r="AO2343" s="98">
        <v>793</v>
      </c>
      <c r="AQ2343" s="168" t="s">
        <v>132</v>
      </c>
      <c r="AR2343" s="168" t="s">
        <v>126</v>
      </c>
      <c r="AS2343" s="168" t="s">
        <v>134</v>
      </c>
    </row>
    <row r="2344" spans="41:45" x14ac:dyDescent="0.3">
      <c r="AO2344" s="98">
        <v>710</v>
      </c>
      <c r="AQ2344" s="168" t="s">
        <v>132</v>
      </c>
      <c r="AR2344" s="168" t="s">
        <v>126</v>
      </c>
      <c r="AS2344" s="168" t="s">
        <v>134</v>
      </c>
    </row>
    <row r="2345" spans="41:45" x14ac:dyDescent="0.3">
      <c r="AO2345" s="98">
        <v>547</v>
      </c>
      <c r="AQ2345" s="168" t="s">
        <v>132</v>
      </c>
      <c r="AR2345" s="168" t="s">
        <v>126</v>
      </c>
      <c r="AS2345" s="168" t="s">
        <v>134</v>
      </c>
    </row>
    <row r="2346" spans="41:45" x14ac:dyDescent="0.3">
      <c r="AO2346" s="98">
        <v>539</v>
      </c>
      <c r="AQ2346" s="168" t="s">
        <v>132</v>
      </c>
      <c r="AR2346" s="168" t="s">
        <v>126</v>
      </c>
      <c r="AS2346" s="168" t="s">
        <v>134</v>
      </c>
    </row>
    <row r="2347" spans="41:45" x14ac:dyDescent="0.3">
      <c r="AO2347" s="98">
        <v>527</v>
      </c>
      <c r="AQ2347" s="168" t="s">
        <v>132</v>
      </c>
      <c r="AR2347" s="168" t="s">
        <v>126</v>
      </c>
      <c r="AS2347" s="168" t="s">
        <v>134</v>
      </c>
    </row>
    <row r="2348" spans="41:45" x14ac:dyDescent="0.3">
      <c r="AO2348" s="98">
        <v>513</v>
      </c>
      <c r="AQ2348" s="168" t="s">
        <v>132</v>
      </c>
      <c r="AR2348" s="168" t="s">
        <v>126</v>
      </c>
      <c r="AS2348" s="168" t="s">
        <v>134</v>
      </c>
    </row>
    <row r="2349" spans="41:45" x14ac:dyDescent="0.3">
      <c r="AO2349" s="99"/>
      <c r="AQ2349" s="168" t="s">
        <v>132</v>
      </c>
      <c r="AR2349" s="168" t="s">
        <v>126</v>
      </c>
      <c r="AS2349" s="168" t="s">
        <v>134</v>
      </c>
    </row>
    <row r="2350" spans="41:45" x14ac:dyDescent="0.3">
      <c r="AO2350" s="99"/>
      <c r="AQ2350" s="168" t="s">
        <v>132</v>
      </c>
      <c r="AR2350" s="168" t="s">
        <v>126</v>
      </c>
      <c r="AS2350" s="168" t="s">
        <v>134</v>
      </c>
    </row>
    <row r="2351" spans="41:45" x14ac:dyDescent="0.3">
      <c r="AO2351" s="99"/>
      <c r="AQ2351" s="168" t="s">
        <v>132</v>
      </c>
      <c r="AR2351" s="168" t="s">
        <v>126</v>
      </c>
      <c r="AS2351" s="168" t="s">
        <v>134</v>
      </c>
    </row>
    <row r="2352" spans="41:45" x14ac:dyDescent="0.3">
      <c r="AO2352" s="99"/>
      <c r="AQ2352" s="168" t="s">
        <v>132</v>
      </c>
      <c r="AR2352" s="168" t="s">
        <v>126</v>
      </c>
      <c r="AS2352" s="168" t="s">
        <v>134</v>
      </c>
    </row>
    <row r="2353" spans="41:45" x14ac:dyDescent="0.3">
      <c r="AO2353" s="99"/>
      <c r="AQ2353" s="168" t="s">
        <v>132</v>
      </c>
      <c r="AR2353" s="168" t="s">
        <v>126</v>
      </c>
      <c r="AS2353" s="168" t="s">
        <v>134</v>
      </c>
    </row>
    <row r="2354" spans="41:45" x14ac:dyDescent="0.3">
      <c r="AO2354" s="99"/>
      <c r="AQ2354" s="168" t="s">
        <v>132</v>
      </c>
      <c r="AR2354" s="168" t="s">
        <v>126</v>
      </c>
      <c r="AS2354" s="168" t="s">
        <v>134</v>
      </c>
    </row>
    <row r="2355" spans="41:45" x14ac:dyDescent="0.3">
      <c r="AO2355" s="99"/>
      <c r="AQ2355" s="168" t="s">
        <v>132</v>
      </c>
      <c r="AR2355" s="168" t="s">
        <v>126</v>
      </c>
      <c r="AS2355" s="168" t="s">
        <v>134</v>
      </c>
    </row>
    <row r="2356" spans="41:45" x14ac:dyDescent="0.3">
      <c r="AO2356" s="99"/>
      <c r="AQ2356" s="168" t="s">
        <v>132</v>
      </c>
      <c r="AR2356" s="168" t="s">
        <v>126</v>
      </c>
      <c r="AS2356" s="168" t="s">
        <v>134</v>
      </c>
    </row>
    <row r="2357" spans="41:45" x14ac:dyDescent="0.3">
      <c r="AO2357" s="99"/>
      <c r="AQ2357" s="168" t="s">
        <v>132</v>
      </c>
      <c r="AR2357" s="168" t="s">
        <v>126</v>
      </c>
      <c r="AS2357" s="168" t="s">
        <v>134</v>
      </c>
    </row>
    <row r="2358" spans="41:45" x14ac:dyDescent="0.3">
      <c r="AO2358" s="99"/>
      <c r="AQ2358" s="168" t="s">
        <v>132</v>
      </c>
      <c r="AR2358" s="168" t="s">
        <v>126</v>
      </c>
      <c r="AS2358" s="168" t="s">
        <v>134</v>
      </c>
    </row>
    <row r="2359" spans="41:45" x14ac:dyDescent="0.3">
      <c r="AO2359" s="99"/>
      <c r="AQ2359" s="168" t="s">
        <v>132</v>
      </c>
      <c r="AR2359" s="168" t="s">
        <v>126</v>
      </c>
      <c r="AS2359" s="168" t="s">
        <v>134</v>
      </c>
    </row>
    <row r="2360" spans="41:45" x14ac:dyDescent="0.3">
      <c r="AO2360" s="99"/>
      <c r="AQ2360" s="168" t="s">
        <v>132</v>
      </c>
      <c r="AR2360" s="168" t="s">
        <v>126</v>
      </c>
      <c r="AS2360" s="168" t="s">
        <v>134</v>
      </c>
    </row>
    <row r="2361" spans="41:45" x14ac:dyDescent="0.3">
      <c r="AO2361" s="99"/>
      <c r="AQ2361" s="168" t="s">
        <v>132</v>
      </c>
      <c r="AR2361" s="168" t="s">
        <v>126</v>
      </c>
      <c r="AS2361" s="168" t="s">
        <v>134</v>
      </c>
    </row>
    <row r="2362" spans="41:45" x14ac:dyDescent="0.3">
      <c r="AO2362" s="99"/>
      <c r="AQ2362" s="168" t="s">
        <v>132</v>
      </c>
      <c r="AR2362" s="168" t="s">
        <v>126</v>
      </c>
      <c r="AS2362" s="168" t="s">
        <v>134</v>
      </c>
    </row>
    <row r="2363" spans="41:45" x14ac:dyDescent="0.3">
      <c r="AO2363" s="99"/>
      <c r="AQ2363" s="168" t="s">
        <v>132</v>
      </c>
      <c r="AR2363" s="168" t="s">
        <v>126</v>
      </c>
      <c r="AS2363" s="168" t="s">
        <v>134</v>
      </c>
    </row>
    <row r="2364" spans="41:45" x14ac:dyDescent="0.3">
      <c r="AO2364" s="99"/>
      <c r="AQ2364" s="168" t="s">
        <v>132</v>
      </c>
      <c r="AR2364" s="168" t="s">
        <v>126</v>
      </c>
      <c r="AS2364" s="168" t="s">
        <v>134</v>
      </c>
    </row>
    <row r="2365" spans="41:45" x14ac:dyDescent="0.3">
      <c r="AO2365" s="99"/>
      <c r="AQ2365" s="168" t="s">
        <v>132</v>
      </c>
      <c r="AR2365" s="168" t="s">
        <v>126</v>
      </c>
      <c r="AS2365" s="168" t="s">
        <v>134</v>
      </c>
    </row>
    <row r="2366" spans="41:45" x14ac:dyDescent="0.3">
      <c r="AO2366" s="99"/>
      <c r="AQ2366" s="168" t="s">
        <v>132</v>
      </c>
      <c r="AR2366" s="168" t="s">
        <v>126</v>
      </c>
      <c r="AS2366" s="168" t="s">
        <v>134</v>
      </c>
    </row>
    <row r="2367" spans="41:45" x14ac:dyDescent="0.3">
      <c r="AO2367" s="99"/>
      <c r="AQ2367" s="168" t="s">
        <v>132</v>
      </c>
      <c r="AR2367" s="168" t="s">
        <v>126</v>
      </c>
      <c r="AS2367" s="168" t="s">
        <v>134</v>
      </c>
    </row>
    <row r="2368" spans="41:45" x14ac:dyDescent="0.3">
      <c r="AO2368" s="99"/>
      <c r="AQ2368" s="168" t="s">
        <v>132</v>
      </c>
      <c r="AR2368" s="168" t="s">
        <v>126</v>
      </c>
      <c r="AS2368" s="168" t="s">
        <v>134</v>
      </c>
    </row>
    <row r="2369" spans="41:45" x14ac:dyDescent="0.3">
      <c r="AO2369" s="99"/>
      <c r="AQ2369" s="168" t="s">
        <v>132</v>
      </c>
      <c r="AR2369" s="168" t="s">
        <v>126</v>
      </c>
      <c r="AS2369" s="168" t="s">
        <v>134</v>
      </c>
    </row>
    <row r="2370" spans="41:45" x14ac:dyDescent="0.3">
      <c r="AO2370" s="99"/>
      <c r="AQ2370" s="168" t="s">
        <v>132</v>
      </c>
      <c r="AR2370" s="168" t="s">
        <v>126</v>
      </c>
      <c r="AS2370" s="168" t="s">
        <v>134</v>
      </c>
    </row>
    <row r="2371" spans="41:45" x14ac:dyDescent="0.3">
      <c r="AO2371" s="99"/>
      <c r="AQ2371" s="168" t="s">
        <v>132</v>
      </c>
      <c r="AR2371" s="168" t="s">
        <v>126</v>
      </c>
      <c r="AS2371" s="168" t="s">
        <v>134</v>
      </c>
    </row>
    <row r="2372" spans="41:45" x14ac:dyDescent="0.3">
      <c r="AO2372" s="99"/>
      <c r="AQ2372" s="168" t="s">
        <v>132</v>
      </c>
      <c r="AR2372" s="168" t="s">
        <v>126</v>
      </c>
      <c r="AS2372" s="168" t="s">
        <v>134</v>
      </c>
    </row>
    <row r="2373" spans="41:45" x14ac:dyDescent="0.3">
      <c r="AO2373" s="99"/>
      <c r="AQ2373" s="168" t="s">
        <v>132</v>
      </c>
      <c r="AR2373" s="168" t="s">
        <v>126</v>
      </c>
      <c r="AS2373" s="168" t="s">
        <v>134</v>
      </c>
    </row>
    <row r="2374" spans="41:45" x14ac:dyDescent="0.3">
      <c r="AO2374" s="99"/>
      <c r="AQ2374" s="168" t="s">
        <v>132</v>
      </c>
      <c r="AR2374" s="168" t="s">
        <v>126</v>
      </c>
      <c r="AS2374" s="168" t="s">
        <v>134</v>
      </c>
    </row>
    <row r="2375" spans="41:45" x14ac:dyDescent="0.3">
      <c r="AO2375" s="99"/>
      <c r="AQ2375" s="168" t="s">
        <v>132</v>
      </c>
      <c r="AR2375" s="168" t="s">
        <v>126</v>
      </c>
      <c r="AS2375" s="168" t="s">
        <v>134</v>
      </c>
    </row>
    <row r="2376" spans="41:45" x14ac:dyDescent="0.3">
      <c r="AO2376" s="99"/>
      <c r="AQ2376" s="168" t="s">
        <v>132</v>
      </c>
      <c r="AR2376" s="168" t="s">
        <v>126</v>
      </c>
      <c r="AS2376" s="168" t="s">
        <v>134</v>
      </c>
    </row>
    <row r="2377" spans="41:45" x14ac:dyDescent="0.3">
      <c r="AO2377" s="99"/>
      <c r="AQ2377" s="168" t="s">
        <v>132</v>
      </c>
      <c r="AR2377" s="168" t="s">
        <v>126</v>
      </c>
      <c r="AS2377" s="168" t="s">
        <v>134</v>
      </c>
    </row>
    <row r="2378" spans="41:45" x14ac:dyDescent="0.3">
      <c r="AO2378" s="99"/>
      <c r="AQ2378" s="168" t="s">
        <v>132</v>
      </c>
      <c r="AR2378" s="168" t="s">
        <v>126</v>
      </c>
      <c r="AS2378" s="168" t="s">
        <v>134</v>
      </c>
    </row>
    <row r="2379" spans="41:45" x14ac:dyDescent="0.3">
      <c r="AO2379" s="99"/>
      <c r="AQ2379" s="168" t="s">
        <v>132</v>
      </c>
      <c r="AR2379" s="168" t="s">
        <v>126</v>
      </c>
      <c r="AS2379" s="168" t="s">
        <v>134</v>
      </c>
    </row>
    <row r="2380" spans="41:45" x14ac:dyDescent="0.3">
      <c r="AO2380" s="99"/>
      <c r="AQ2380" s="168" t="s">
        <v>132</v>
      </c>
      <c r="AR2380" s="168" t="s">
        <v>126</v>
      </c>
      <c r="AS2380" s="168" t="s">
        <v>134</v>
      </c>
    </row>
    <row r="2381" spans="41:45" x14ac:dyDescent="0.3">
      <c r="AO2381" s="99"/>
      <c r="AQ2381" s="168" t="s">
        <v>132</v>
      </c>
      <c r="AR2381" s="168" t="s">
        <v>126</v>
      </c>
      <c r="AS2381" s="168" t="s">
        <v>134</v>
      </c>
    </row>
    <row r="2382" spans="41:45" x14ac:dyDescent="0.3">
      <c r="AO2382" s="99"/>
      <c r="AQ2382" s="168" t="s">
        <v>132</v>
      </c>
      <c r="AR2382" s="168" t="s">
        <v>126</v>
      </c>
      <c r="AS2382" s="168" t="s">
        <v>134</v>
      </c>
    </row>
    <row r="2383" spans="41:45" x14ac:dyDescent="0.3">
      <c r="AO2383" s="99"/>
      <c r="AQ2383" s="168" t="s">
        <v>132</v>
      </c>
      <c r="AR2383" s="168" t="s">
        <v>126</v>
      </c>
      <c r="AS2383" s="168" t="s">
        <v>134</v>
      </c>
    </row>
    <row r="2384" spans="41:45" x14ac:dyDescent="0.3">
      <c r="AO2384" s="99"/>
      <c r="AQ2384" s="168" t="s">
        <v>132</v>
      </c>
      <c r="AR2384" s="168" t="s">
        <v>126</v>
      </c>
      <c r="AS2384" s="168" t="s">
        <v>134</v>
      </c>
    </row>
    <row r="2385" spans="41:45" x14ac:dyDescent="0.3">
      <c r="AO2385" s="99"/>
      <c r="AQ2385" s="168" t="s">
        <v>132</v>
      </c>
      <c r="AR2385" s="168" t="s">
        <v>126</v>
      </c>
      <c r="AS2385" s="168" t="s">
        <v>134</v>
      </c>
    </row>
    <row r="2386" spans="41:45" x14ac:dyDescent="0.3">
      <c r="AO2386" s="99"/>
      <c r="AQ2386" s="168" t="s">
        <v>132</v>
      </c>
      <c r="AR2386" s="168" t="s">
        <v>126</v>
      </c>
      <c r="AS2386" s="168" t="s">
        <v>134</v>
      </c>
    </row>
    <row r="2387" spans="41:45" x14ac:dyDescent="0.3">
      <c r="AO2387"/>
      <c r="AQ2387" s="168" t="s">
        <v>132</v>
      </c>
      <c r="AR2387" s="168" t="s">
        <v>126</v>
      </c>
      <c r="AS2387" s="168" t="s">
        <v>134</v>
      </c>
    </row>
    <row r="2388" spans="41:45" x14ac:dyDescent="0.3">
      <c r="AO2388"/>
      <c r="AQ2388" s="168" t="s">
        <v>132</v>
      </c>
      <c r="AR2388" s="168" t="s">
        <v>126</v>
      </c>
      <c r="AS2388" s="168" t="s">
        <v>134</v>
      </c>
    </row>
    <row r="2389" spans="41:45" x14ac:dyDescent="0.3">
      <c r="AO2389"/>
      <c r="AQ2389" s="168" t="s">
        <v>132</v>
      </c>
      <c r="AR2389" s="168" t="s">
        <v>126</v>
      </c>
      <c r="AS2389" s="168" t="s">
        <v>134</v>
      </c>
    </row>
    <row r="2390" spans="41:45" x14ac:dyDescent="0.3">
      <c r="AO2390"/>
      <c r="AQ2390" s="168" t="s">
        <v>132</v>
      </c>
      <c r="AR2390" s="168" t="s">
        <v>126</v>
      </c>
      <c r="AS2390" s="168" t="s">
        <v>134</v>
      </c>
    </row>
    <row r="2391" spans="41:45" x14ac:dyDescent="0.3">
      <c r="AO2391"/>
      <c r="AQ2391" s="168" t="s">
        <v>132</v>
      </c>
      <c r="AR2391" s="168" t="s">
        <v>126</v>
      </c>
      <c r="AS2391" s="168" t="s">
        <v>134</v>
      </c>
    </row>
    <row r="2392" spans="41:45" x14ac:dyDescent="0.3">
      <c r="AO2392"/>
      <c r="AQ2392" s="168" t="s">
        <v>132</v>
      </c>
      <c r="AR2392" s="168" t="s">
        <v>126</v>
      </c>
      <c r="AS2392" s="168" t="s">
        <v>134</v>
      </c>
    </row>
    <row r="2393" spans="41:45" x14ac:dyDescent="0.3">
      <c r="AO2393"/>
      <c r="AQ2393" s="168" t="s">
        <v>132</v>
      </c>
      <c r="AR2393" s="168" t="s">
        <v>126</v>
      </c>
      <c r="AS2393" s="168" t="s">
        <v>134</v>
      </c>
    </row>
    <row r="2394" spans="41:45" x14ac:dyDescent="0.3">
      <c r="AO2394"/>
      <c r="AQ2394" s="168" t="s">
        <v>132</v>
      </c>
      <c r="AR2394" s="168" t="s">
        <v>126</v>
      </c>
      <c r="AS2394" s="168" t="s">
        <v>134</v>
      </c>
    </row>
    <row r="2395" spans="41:45" x14ac:dyDescent="0.3">
      <c r="AO2395"/>
      <c r="AQ2395" s="168" t="s">
        <v>132</v>
      </c>
      <c r="AR2395" s="168" t="s">
        <v>126</v>
      </c>
      <c r="AS2395" s="168" t="s">
        <v>134</v>
      </c>
    </row>
    <row r="2396" spans="41:45" x14ac:dyDescent="0.3">
      <c r="AO2396"/>
      <c r="AQ2396" s="168" t="s">
        <v>132</v>
      </c>
      <c r="AR2396" s="168" t="s">
        <v>126</v>
      </c>
      <c r="AS2396" s="168" t="s">
        <v>134</v>
      </c>
    </row>
    <row r="2397" spans="41:45" x14ac:dyDescent="0.3">
      <c r="AO2397"/>
      <c r="AQ2397" s="168" t="s">
        <v>132</v>
      </c>
      <c r="AR2397" s="168" t="s">
        <v>126</v>
      </c>
      <c r="AS2397" s="168" t="s">
        <v>134</v>
      </c>
    </row>
    <row r="2398" spans="41:45" x14ac:dyDescent="0.3">
      <c r="AO2398"/>
      <c r="AQ2398" s="168" t="s">
        <v>132</v>
      </c>
      <c r="AR2398" s="168" t="s">
        <v>126</v>
      </c>
      <c r="AS2398" s="168" t="s">
        <v>134</v>
      </c>
    </row>
    <row r="2399" spans="41:45" x14ac:dyDescent="0.3">
      <c r="AO2399"/>
      <c r="AQ2399" s="168" t="s">
        <v>132</v>
      </c>
      <c r="AR2399" s="168" t="s">
        <v>126</v>
      </c>
      <c r="AS2399" s="168" t="s">
        <v>134</v>
      </c>
    </row>
    <row r="2400" spans="41:45" x14ac:dyDescent="0.3">
      <c r="AO2400"/>
      <c r="AQ2400" s="168" t="s">
        <v>132</v>
      </c>
      <c r="AR2400" s="168" t="s">
        <v>126</v>
      </c>
      <c r="AS2400" s="168" t="s">
        <v>134</v>
      </c>
    </row>
    <row r="2401" spans="41:45" x14ac:dyDescent="0.3">
      <c r="AO2401"/>
      <c r="AQ2401" s="168" t="s">
        <v>132</v>
      </c>
      <c r="AR2401" s="168" t="s">
        <v>126</v>
      </c>
      <c r="AS2401" s="168" t="s">
        <v>134</v>
      </c>
    </row>
    <row r="2402" spans="41:45" x14ac:dyDescent="0.3">
      <c r="AO2402"/>
      <c r="AQ2402" s="168" t="s">
        <v>132</v>
      </c>
      <c r="AR2402" s="168" t="s">
        <v>126</v>
      </c>
      <c r="AS2402" s="168" t="s">
        <v>134</v>
      </c>
    </row>
    <row r="2403" spans="41:45" x14ac:dyDescent="0.3">
      <c r="AO2403"/>
      <c r="AQ2403" s="168" t="s">
        <v>132</v>
      </c>
      <c r="AR2403" s="168" t="s">
        <v>126</v>
      </c>
      <c r="AS2403" s="168" t="s">
        <v>134</v>
      </c>
    </row>
    <row r="2404" spans="41:45" x14ac:dyDescent="0.3">
      <c r="AO2404"/>
      <c r="AQ2404" s="168" t="s">
        <v>132</v>
      </c>
      <c r="AR2404" s="168" t="s">
        <v>126</v>
      </c>
      <c r="AS2404" s="168" t="s">
        <v>134</v>
      </c>
    </row>
    <row r="2405" spans="41:45" x14ac:dyDescent="0.3">
      <c r="AO2405"/>
      <c r="AQ2405" s="168" t="s">
        <v>132</v>
      </c>
      <c r="AR2405" s="168" t="s">
        <v>126</v>
      </c>
      <c r="AS2405" s="168" t="s">
        <v>134</v>
      </c>
    </row>
    <row r="2406" spans="41:45" x14ac:dyDescent="0.3">
      <c r="AO2406"/>
      <c r="AQ2406" s="168" t="s">
        <v>132</v>
      </c>
      <c r="AR2406" s="168" t="s">
        <v>126</v>
      </c>
      <c r="AS2406" s="168" t="s">
        <v>134</v>
      </c>
    </row>
    <row r="2407" spans="41:45" x14ac:dyDescent="0.3">
      <c r="AO2407"/>
      <c r="AQ2407" s="168" t="s">
        <v>132</v>
      </c>
      <c r="AR2407" s="168" t="s">
        <v>126</v>
      </c>
      <c r="AS2407" s="168" t="s">
        <v>134</v>
      </c>
    </row>
    <row r="2408" spans="41:45" x14ac:dyDescent="0.3">
      <c r="AO2408"/>
      <c r="AQ2408" s="168" t="s">
        <v>132</v>
      </c>
      <c r="AR2408" s="168" t="s">
        <v>126</v>
      </c>
      <c r="AS2408" s="168" t="s">
        <v>134</v>
      </c>
    </row>
    <row r="2409" spans="41:45" x14ac:dyDescent="0.3">
      <c r="AO2409"/>
      <c r="AQ2409" s="168" t="s">
        <v>132</v>
      </c>
      <c r="AR2409" s="168" t="s">
        <v>126</v>
      </c>
      <c r="AS2409" s="168" t="s">
        <v>134</v>
      </c>
    </row>
    <row r="2410" spans="41:45" x14ac:dyDescent="0.3">
      <c r="AO2410"/>
      <c r="AQ2410" s="168" t="s">
        <v>132</v>
      </c>
      <c r="AR2410" s="168" t="s">
        <v>126</v>
      </c>
      <c r="AS2410" s="168" t="s">
        <v>134</v>
      </c>
    </row>
    <row r="2411" spans="41:45" x14ac:dyDescent="0.3">
      <c r="AO2411"/>
      <c r="AQ2411" s="168" t="s">
        <v>132</v>
      </c>
      <c r="AR2411" s="168" t="s">
        <v>126</v>
      </c>
      <c r="AS2411" s="168" t="s">
        <v>134</v>
      </c>
    </row>
    <row r="2412" spans="41:45" x14ac:dyDescent="0.3">
      <c r="AO2412"/>
      <c r="AQ2412" s="168" t="s">
        <v>132</v>
      </c>
      <c r="AR2412" s="168" t="s">
        <v>126</v>
      </c>
      <c r="AS2412" s="168" t="s">
        <v>134</v>
      </c>
    </row>
    <row r="2413" spans="41:45" x14ac:dyDescent="0.3">
      <c r="AO2413"/>
      <c r="AQ2413" s="168" t="s">
        <v>132</v>
      </c>
      <c r="AR2413" s="168" t="s">
        <v>126</v>
      </c>
      <c r="AS2413" s="168" t="s">
        <v>134</v>
      </c>
    </row>
    <row r="2414" spans="41:45" x14ac:dyDescent="0.3">
      <c r="AO2414"/>
      <c r="AQ2414" s="168" t="s">
        <v>132</v>
      </c>
      <c r="AR2414" s="168" t="s">
        <v>126</v>
      </c>
      <c r="AS2414" s="168" t="s">
        <v>134</v>
      </c>
    </row>
    <row r="2415" spans="41:45" x14ac:dyDescent="0.3">
      <c r="AO2415"/>
      <c r="AQ2415" s="168" t="s">
        <v>132</v>
      </c>
      <c r="AR2415" s="168" t="s">
        <v>126</v>
      </c>
      <c r="AS2415" s="168" t="s">
        <v>134</v>
      </c>
    </row>
    <row r="2416" spans="41:45" x14ac:dyDescent="0.3">
      <c r="AO2416" s="98">
        <v>1423</v>
      </c>
      <c r="AQ2416" s="168" t="s">
        <v>132</v>
      </c>
      <c r="AR2416" s="168" t="s">
        <v>126</v>
      </c>
      <c r="AS2416" s="168" t="s">
        <v>134</v>
      </c>
    </row>
    <row r="2417" spans="41:45" x14ac:dyDescent="0.3">
      <c r="AO2417"/>
      <c r="AQ2417" s="168" t="s">
        <v>132</v>
      </c>
      <c r="AR2417" s="168" t="s">
        <v>126</v>
      </c>
      <c r="AS2417" s="168" t="s">
        <v>134</v>
      </c>
    </row>
    <row r="2418" spans="41:45" x14ac:dyDescent="0.3">
      <c r="AO2418"/>
      <c r="AQ2418" s="168" t="s">
        <v>132</v>
      </c>
      <c r="AR2418" s="168" t="s">
        <v>126</v>
      </c>
      <c r="AS2418" s="168" t="s">
        <v>134</v>
      </c>
    </row>
    <row r="2419" spans="41:45" x14ac:dyDescent="0.3">
      <c r="AO2419" s="98">
        <v>625</v>
      </c>
      <c r="AQ2419" s="168" t="s">
        <v>132</v>
      </c>
      <c r="AR2419" s="168" t="s">
        <v>126</v>
      </c>
      <c r="AS2419" s="168" t="s">
        <v>134</v>
      </c>
    </row>
    <row r="2420" spans="41:45" x14ac:dyDescent="0.3">
      <c r="AO2420" s="98">
        <v>969</v>
      </c>
      <c r="AQ2420" s="168" t="s">
        <v>132</v>
      </c>
      <c r="AR2420" s="168" t="s">
        <v>126</v>
      </c>
      <c r="AS2420" s="168" t="s">
        <v>134</v>
      </c>
    </row>
    <row r="2421" spans="41:45" x14ac:dyDescent="0.3">
      <c r="AO2421" s="98">
        <v>2455</v>
      </c>
      <c r="AQ2421" s="168" t="s">
        <v>132</v>
      </c>
      <c r="AR2421" s="168" t="s">
        <v>126</v>
      </c>
      <c r="AS2421" s="168" t="s">
        <v>134</v>
      </c>
    </row>
    <row r="2422" spans="41:45" x14ac:dyDescent="0.3">
      <c r="AO2422" s="98">
        <v>1645</v>
      </c>
      <c r="AQ2422" s="168" t="s">
        <v>132</v>
      </c>
      <c r="AR2422" s="168" t="s">
        <v>126</v>
      </c>
      <c r="AS2422" s="168" t="s">
        <v>134</v>
      </c>
    </row>
    <row r="2423" spans="41:45" x14ac:dyDescent="0.3">
      <c r="AO2423" s="98">
        <v>1857</v>
      </c>
      <c r="AQ2423" s="168" t="s">
        <v>132</v>
      </c>
      <c r="AR2423" s="168" t="s">
        <v>126</v>
      </c>
      <c r="AS2423" s="168" t="s">
        <v>134</v>
      </c>
    </row>
    <row r="2424" spans="41:45" x14ac:dyDescent="0.3">
      <c r="AO2424" s="99"/>
      <c r="AQ2424" s="168" t="s">
        <v>132</v>
      </c>
      <c r="AR2424" s="168" t="s">
        <v>126</v>
      </c>
      <c r="AS2424" s="168" t="s">
        <v>134</v>
      </c>
    </row>
    <row r="2425" spans="41:45" x14ac:dyDescent="0.3">
      <c r="AO2425" s="99"/>
      <c r="AQ2425" s="168" t="s">
        <v>132</v>
      </c>
      <c r="AR2425" s="168" t="s">
        <v>126</v>
      </c>
      <c r="AS2425" s="168" t="s">
        <v>134</v>
      </c>
    </row>
    <row r="2426" spans="41:45" x14ac:dyDescent="0.3">
      <c r="AO2426" s="99"/>
      <c r="AQ2426" s="168" t="s">
        <v>132</v>
      </c>
      <c r="AR2426" s="168" t="s">
        <v>126</v>
      </c>
      <c r="AS2426" s="168" t="s">
        <v>134</v>
      </c>
    </row>
    <row r="2427" spans="41:45" x14ac:dyDescent="0.3">
      <c r="AO2427" s="99"/>
      <c r="AQ2427" s="168" t="s">
        <v>132</v>
      </c>
      <c r="AR2427" s="168" t="s">
        <v>126</v>
      </c>
      <c r="AS2427" s="168" t="s">
        <v>134</v>
      </c>
    </row>
    <row r="2428" spans="41:45" x14ac:dyDescent="0.3">
      <c r="AO2428" s="99"/>
      <c r="AQ2428" s="168" t="s">
        <v>132</v>
      </c>
      <c r="AR2428" s="168" t="s">
        <v>126</v>
      </c>
      <c r="AS2428" s="168" t="s">
        <v>134</v>
      </c>
    </row>
    <row r="2429" spans="41:45" x14ac:dyDescent="0.3">
      <c r="AO2429" s="99"/>
      <c r="AQ2429" s="168" t="s">
        <v>132</v>
      </c>
      <c r="AR2429" s="168" t="s">
        <v>126</v>
      </c>
      <c r="AS2429" s="168" t="s">
        <v>134</v>
      </c>
    </row>
    <row r="2430" spans="41:45" x14ac:dyDescent="0.3">
      <c r="AO2430" s="99"/>
      <c r="AQ2430" s="168" t="s">
        <v>132</v>
      </c>
      <c r="AR2430" s="168" t="s">
        <v>126</v>
      </c>
      <c r="AS2430" s="168" t="s">
        <v>134</v>
      </c>
    </row>
    <row r="2431" spans="41:45" x14ac:dyDescent="0.3">
      <c r="AO2431" s="99"/>
      <c r="AQ2431" s="168" t="s">
        <v>132</v>
      </c>
      <c r="AR2431" s="168" t="s">
        <v>126</v>
      </c>
      <c r="AS2431" s="168" t="s">
        <v>134</v>
      </c>
    </row>
    <row r="2432" spans="41:45" x14ac:dyDescent="0.3">
      <c r="AO2432" s="99"/>
      <c r="AQ2432" s="168" t="s">
        <v>132</v>
      </c>
      <c r="AR2432" s="168" t="s">
        <v>126</v>
      </c>
      <c r="AS2432" s="168" t="s">
        <v>134</v>
      </c>
    </row>
    <row r="2433" spans="41:45" x14ac:dyDescent="0.3">
      <c r="AO2433" s="99"/>
      <c r="AQ2433" s="168" t="s">
        <v>132</v>
      </c>
      <c r="AR2433" s="168" t="s">
        <v>126</v>
      </c>
      <c r="AS2433" s="168" t="s">
        <v>134</v>
      </c>
    </row>
    <row r="2434" spans="41:45" x14ac:dyDescent="0.3">
      <c r="AO2434" s="99"/>
      <c r="AQ2434" s="168" t="s">
        <v>132</v>
      </c>
      <c r="AR2434" s="168" t="s">
        <v>126</v>
      </c>
      <c r="AS2434" s="168" t="s">
        <v>134</v>
      </c>
    </row>
    <row r="2435" spans="41:45" x14ac:dyDescent="0.3">
      <c r="AO2435" s="99"/>
      <c r="AQ2435" s="168" t="s">
        <v>132</v>
      </c>
      <c r="AR2435" s="168" t="s">
        <v>126</v>
      </c>
      <c r="AS2435" s="168" t="s">
        <v>134</v>
      </c>
    </row>
    <row r="2436" spans="41:45" x14ac:dyDescent="0.3">
      <c r="AO2436" s="99"/>
      <c r="AQ2436" s="168" t="s">
        <v>132</v>
      </c>
      <c r="AR2436" s="168" t="s">
        <v>126</v>
      </c>
      <c r="AS2436" s="168" t="s">
        <v>134</v>
      </c>
    </row>
    <row r="2437" spans="41:45" x14ac:dyDescent="0.3">
      <c r="AO2437" s="114"/>
      <c r="AQ2437" s="168" t="s">
        <v>132</v>
      </c>
      <c r="AR2437" s="168" t="s">
        <v>126</v>
      </c>
      <c r="AS2437" s="168" t="s">
        <v>134</v>
      </c>
    </row>
    <row r="2438" spans="41:45" x14ac:dyDescent="0.3">
      <c r="AO2438" s="114"/>
      <c r="AQ2438" s="168" t="s">
        <v>132</v>
      </c>
      <c r="AR2438" s="168" t="s">
        <v>126</v>
      </c>
      <c r="AS2438" s="168" t="s">
        <v>134</v>
      </c>
    </row>
    <row r="2439" spans="41:45" x14ac:dyDescent="0.3">
      <c r="AO2439" s="99"/>
      <c r="AQ2439" s="168" t="s">
        <v>132</v>
      </c>
      <c r="AR2439" s="168" t="s">
        <v>126</v>
      </c>
      <c r="AS2439" s="168" t="s">
        <v>134</v>
      </c>
    </row>
    <row r="2440" spans="41:45" x14ac:dyDescent="0.3">
      <c r="AO2440" s="99"/>
      <c r="AQ2440" s="168" t="s">
        <v>132</v>
      </c>
      <c r="AR2440" s="168" t="s">
        <v>126</v>
      </c>
      <c r="AS2440" s="168" t="s">
        <v>134</v>
      </c>
    </row>
    <row r="2441" spans="41:45" x14ac:dyDescent="0.3">
      <c r="AO2441"/>
      <c r="AQ2441" s="168" t="s">
        <v>132</v>
      </c>
      <c r="AR2441" s="168" t="s">
        <v>126</v>
      </c>
      <c r="AS2441" s="168" t="s">
        <v>134</v>
      </c>
    </row>
    <row r="2442" spans="41:45" x14ac:dyDescent="0.3">
      <c r="AO2442"/>
      <c r="AQ2442" s="168" t="s">
        <v>132</v>
      </c>
      <c r="AR2442" s="168" t="s">
        <v>126</v>
      </c>
      <c r="AS2442" s="168" t="s">
        <v>134</v>
      </c>
    </row>
    <row r="2443" spans="41:45" x14ac:dyDescent="0.3">
      <c r="AO2443"/>
      <c r="AQ2443" s="168" t="s">
        <v>132</v>
      </c>
      <c r="AR2443" s="168" t="s">
        <v>126</v>
      </c>
      <c r="AS2443" s="168" t="s">
        <v>134</v>
      </c>
    </row>
    <row r="2444" spans="41:45" x14ac:dyDescent="0.3">
      <c r="AO2444" s="25"/>
      <c r="AQ2444" s="168" t="s">
        <v>132</v>
      </c>
      <c r="AR2444" s="168" t="s">
        <v>126</v>
      </c>
      <c r="AS2444" s="168" t="s">
        <v>134</v>
      </c>
    </row>
    <row r="2445" spans="41:45" x14ac:dyDescent="0.3">
      <c r="AO2445"/>
      <c r="AQ2445" s="168" t="s">
        <v>132</v>
      </c>
      <c r="AR2445" s="168" t="s">
        <v>126</v>
      </c>
      <c r="AS2445" s="168" t="s">
        <v>134</v>
      </c>
    </row>
    <row r="2446" spans="41:45" x14ac:dyDescent="0.3">
      <c r="AO2446"/>
      <c r="AQ2446" s="168" t="s">
        <v>132</v>
      </c>
      <c r="AR2446" s="168" t="s">
        <v>126</v>
      </c>
      <c r="AS2446" s="168" t="s">
        <v>134</v>
      </c>
    </row>
    <row r="2447" spans="41:45" x14ac:dyDescent="0.3">
      <c r="AO2447"/>
      <c r="AQ2447" s="168" t="s">
        <v>132</v>
      </c>
      <c r="AR2447" s="168" t="s">
        <v>126</v>
      </c>
      <c r="AS2447" s="168" t="s">
        <v>134</v>
      </c>
    </row>
    <row r="2448" spans="41:45" x14ac:dyDescent="0.3">
      <c r="AO2448"/>
      <c r="AQ2448" s="168" t="s">
        <v>132</v>
      </c>
      <c r="AR2448" s="168" t="s">
        <v>126</v>
      </c>
      <c r="AS2448" s="168" t="s">
        <v>134</v>
      </c>
    </row>
    <row r="2449" spans="41:45" x14ac:dyDescent="0.3">
      <c r="AO2449"/>
      <c r="AQ2449" s="168" t="s">
        <v>132</v>
      </c>
      <c r="AR2449" s="168" t="s">
        <v>126</v>
      </c>
      <c r="AS2449" s="168" t="s">
        <v>134</v>
      </c>
    </row>
    <row r="2450" spans="41:45" x14ac:dyDescent="0.3">
      <c r="AO2450" s="98">
        <v>7605</v>
      </c>
      <c r="AQ2450" s="168" t="s">
        <v>132</v>
      </c>
      <c r="AR2450" s="168" t="s">
        <v>126</v>
      </c>
      <c r="AS2450" s="168" t="s">
        <v>134</v>
      </c>
    </row>
    <row r="2451" spans="41:45" x14ac:dyDescent="0.3">
      <c r="AO2451" s="98">
        <v>6966</v>
      </c>
      <c r="AQ2451" s="168" t="s">
        <v>132</v>
      </c>
      <c r="AR2451" s="168" t="s">
        <v>126</v>
      </c>
      <c r="AS2451" s="168" t="s">
        <v>134</v>
      </c>
    </row>
    <row r="2452" spans="41:45" x14ac:dyDescent="0.3">
      <c r="AO2452" s="98">
        <v>6823</v>
      </c>
      <c r="AQ2452" s="168" t="s">
        <v>132</v>
      </c>
      <c r="AR2452" s="168" t="s">
        <v>126</v>
      </c>
      <c r="AS2452" s="168" t="s">
        <v>134</v>
      </c>
    </row>
    <row r="2453" spans="41:45" x14ac:dyDescent="0.3">
      <c r="AO2453" s="98">
        <v>6764</v>
      </c>
      <c r="AQ2453" s="168" t="s">
        <v>132</v>
      </c>
      <c r="AR2453" s="168" t="s">
        <v>126</v>
      </c>
      <c r="AS2453" s="168" t="s">
        <v>134</v>
      </c>
    </row>
    <row r="2454" spans="41:45" x14ac:dyDescent="0.3">
      <c r="AO2454" s="98">
        <v>6681</v>
      </c>
      <c r="AQ2454" s="168" t="s">
        <v>132</v>
      </c>
      <c r="AR2454" s="168" t="s">
        <v>126</v>
      </c>
      <c r="AS2454" s="168" t="s">
        <v>134</v>
      </c>
    </row>
    <row r="2455" spans="41:45" x14ac:dyDescent="0.3">
      <c r="AO2455" s="98">
        <v>6571</v>
      </c>
      <c r="AQ2455" s="168" t="s">
        <v>132</v>
      </c>
      <c r="AR2455" s="168" t="s">
        <v>126</v>
      </c>
      <c r="AS2455" s="168" t="s">
        <v>134</v>
      </c>
    </row>
    <row r="2456" spans="41:45" x14ac:dyDescent="0.3">
      <c r="AO2456" s="98">
        <v>6498</v>
      </c>
      <c r="AQ2456" s="168" t="s">
        <v>132</v>
      </c>
      <c r="AR2456" s="168" t="s">
        <v>126</v>
      </c>
      <c r="AS2456" s="168" t="s">
        <v>134</v>
      </c>
    </row>
    <row r="2457" spans="41:45" x14ac:dyDescent="0.3">
      <c r="AO2457" s="98">
        <v>6447</v>
      </c>
      <c r="AQ2457" s="168" t="s">
        <v>132</v>
      </c>
      <c r="AR2457" s="168" t="s">
        <v>126</v>
      </c>
      <c r="AS2457" s="168" t="s">
        <v>134</v>
      </c>
    </row>
    <row r="2458" spans="41:45" x14ac:dyDescent="0.3">
      <c r="AO2458" s="98">
        <v>5671</v>
      </c>
      <c r="AQ2458" s="168" t="s">
        <v>132</v>
      </c>
      <c r="AR2458" s="168" t="s">
        <v>126</v>
      </c>
      <c r="AS2458" s="168" t="s">
        <v>134</v>
      </c>
    </row>
    <row r="2459" spans="41:45" x14ac:dyDescent="0.3">
      <c r="AO2459" s="98">
        <v>5503</v>
      </c>
      <c r="AQ2459" s="168" t="s">
        <v>132</v>
      </c>
      <c r="AR2459" s="168" t="s">
        <v>126</v>
      </c>
      <c r="AS2459" s="168" t="s">
        <v>134</v>
      </c>
    </row>
    <row r="2460" spans="41:45" x14ac:dyDescent="0.3">
      <c r="AO2460" s="98">
        <v>5502</v>
      </c>
      <c r="AQ2460" s="168" t="s">
        <v>132</v>
      </c>
      <c r="AR2460" s="168" t="s">
        <v>126</v>
      </c>
      <c r="AS2460" s="168" t="s">
        <v>134</v>
      </c>
    </row>
    <row r="2461" spans="41:45" x14ac:dyDescent="0.3">
      <c r="AO2461" s="98">
        <v>4705</v>
      </c>
      <c r="AQ2461" s="168" t="s">
        <v>132</v>
      </c>
      <c r="AR2461" s="168" t="s">
        <v>126</v>
      </c>
      <c r="AS2461" s="168" t="s">
        <v>134</v>
      </c>
    </row>
    <row r="2462" spans="41:45" x14ac:dyDescent="0.3">
      <c r="AO2462" s="98">
        <v>4454</v>
      </c>
      <c r="AQ2462" s="168" t="s">
        <v>132</v>
      </c>
      <c r="AR2462" s="168" t="s">
        <v>126</v>
      </c>
      <c r="AS2462" s="168" t="s">
        <v>134</v>
      </c>
    </row>
    <row r="2463" spans="41:45" x14ac:dyDescent="0.3">
      <c r="AO2463" s="98">
        <v>4192</v>
      </c>
      <c r="AQ2463" s="168" t="s">
        <v>132</v>
      </c>
      <c r="AR2463" s="168" t="s">
        <v>126</v>
      </c>
      <c r="AS2463" s="168" t="s">
        <v>134</v>
      </c>
    </row>
    <row r="2464" spans="41:45" x14ac:dyDescent="0.3">
      <c r="AO2464" s="98">
        <v>4042</v>
      </c>
      <c r="AQ2464" s="168" t="s">
        <v>132</v>
      </c>
      <c r="AR2464" s="168" t="s">
        <v>126</v>
      </c>
      <c r="AS2464" s="168" t="s">
        <v>134</v>
      </c>
    </row>
    <row r="2465" spans="41:45" x14ac:dyDescent="0.3">
      <c r="AO2465" s="98">
        <v>3960</v>
      </c>
      <c r="AQ2465" s="168" t="s">
        <v>132</v>
      </c>
      <c r="AR2465" s="168" t="s">
        <v>126</v>
      </c>
      <c r="AS2465" s="168" t="s">
        <v>134</v>
      </c>
    </row>
    <row r="2466" spans="41:45" x14ac:dyDescent="0.3">
      <c r="AO2466" s="98">
        <v>3799</v>
      </c>
      <c r="AQ2466" s="168" t="s">
        <v>132</v>
      </c>
      <c r="AR2466" s="168" t="s">
        <v>126</v>
      </c>
      <c r="AS2466" s="168" t="s">
        <v>134</v>
      </c>
    </row>
    <row r="2467" spans="41:45" x14ac:dyDescent="0.3">
      <c r="AO2467" s="98">
        <v>3289</v>
      </c>
      <c r="AQ2467" s="168" t="s">
        <v>132</v>
      </c>
      <c r="AR2467" s="168" t="s">
        <v>126</v>
      </c>
      <c r="AS2467" s="168" t="s">
        <v>134</v>
      </c>
    </row>
    <row r="2468" spans="41:45" x14ac:dyDescent="0.3">
      <c r="AO2468" s="113">
        <v>3105</v>
      </c>
      <c r="AQ2468" s="168" t="s">
        <v>132</v>
      </c>
      <c r="AR2468" s="168" t="s">
        <v>126</v>
      </c>
      <c r="AS2468" s="168" t="s">
        <v>134</v>
      </c>
    </row>
    <row r="2469" spans="41:45" x14ac:dyDescent="0.3">
      <c r="AO2469" s="113">
        <v>3080</v>
      </c>
      <c r="AQ2469" s="168" t="s">
        <v>132</v>
      </c>
      <c r="AR2469" s="168" t="s">
        <v>126</v>
      </c>
      <c r="AS2469" s="168" t="s">
        <v>134</v>
      </c>
    </row>
    <row r="2470" spans="41:45" x14ac:dyDescent="0.3">
      <c r="AO2470" s="98">
        <v>2842</v>
      </c>
      <c r="AQ2470" s="168" t="s">
        <v>132</v>
      </c>
      <c r="AR2470" s="168" t="s">
        <v>126</v>
      </c>
      <c r="AS2470" s="168" t="s">
        <v>134</v>
      </c>
    </row>
    <row r="2471" spans="41:45" x14ac:dyDescent="0.3">
      <c r="AO2471" s="98">
        <v>2609</v>
      </c>
      <c r="AQ2471" s="168" t="s">
        <v>132</v>
      </c>
      <c r="AR2471" s="168" t="s">
        <v>126</v>
      </c>
      <c r="AS2471" s="168" t="s">
        <v>134</v>
      </c>
    </row>
    <row r="2472" spans="41:45" x14ac:dyDescent="0.3">
      <c r="AO2472" s="98">
        <v>2571</v>
      </c>
      <c r="AQ2472" s="168" t="s">
        <v>132</v>
      </c>
      <c r="AR2472" s="168" t="s">
        <v>126</v>
      </c>
      <c r="AS2472" s="168" t="s">
        <v>134</v>
      </c>
    </row>
    <row r="2473" spans="41:45" x14ac:dyDescent="0.3">
      <c r="AO2473" s="98">
        <v>2343</v>
      </c>
      <c r="AQ2473" s="168" t="s">
        <v>132</v>
      </c>
      <c r="AR2473" s="168" t="s">
        <v>126</v>
      </c>
      <c r="AS2473" s="168" t="s">
        <v>134</v>
      </c>
    </row>
    <row r="2474" spans="41:45" x14ac:dyDescent="0.3">
      <c r="AO2474" s="98">
        <v>1919</v>
      </c>
      <c r="AQ2474" s="168" t="s">
        <v>132</v>
      </c>
      <c r="AR2474" s="168" t="s">
        <v>126</v>
      </c>
      <c r="AS2474" s="168" t="s">
        <v>134</v>
      </c>
    </row>
    <row r="2475" spans="41:45" x14ac:dyDescent="0.3">
      <c r="AO2475" s="113">
        <v>1808</v>
      </c>
      <c r="AQ2475" s="168" t="s">
        <v>132</v>
      </c>
      <c r="AR2475" s="168" t="s">
        <v>126</v>
      </c>
      <c r="AS2475" s="168" t="s">
        <v>134</v>
      </c>
    </row>
    <row r="2476" spans="41:45" x14ac:dyDescent="0.3">
      <c r="AO2476" s="98">
        <v>1804</v>
      </c>
      <c r="AQ2476" s="168" t="s">
        <v>132</v>
      </c>
      <c r="AR2476" s="168" t="s">
        <v>126</v>
      </c>
      <c r="AS2476" s="168" t="s">
        <v>134</v>
      </c>
    </row>
    <row r="2477" spans="41:45" x14ac:dyDescent="0.3">
      <c r="AO2477" s="98">
        <v>1777</v>
      </c>
      <c r="AQ2477" s="168" t="s">
        <v>132</v>
      </c>
      <c r="AR2477" s="168" t="s">
        <v>126</v>
      </c>
      <c r="AS2477" s="168" t="s">
        <v>134</v>
      </c>
    </row>
    <row r="2478" spans="41:45" x14ac:dyDescent="0.3">
      <c r="AO2478" s="98">
        <v>1598</v>
      </c>
      <c r="AQ2478" s="168" t="s">
        <v>132</v>
      </c>
      <c r="AR2478" s="168" t="s">
        <v>126</v>
      </c>
      <c r="AS2478" s="168" t="s">
        <v>134</v>
      </c>
    </row>
    <row r="2479" spans="41:45" x14ac:dyDescent="0.3">
      <c r="AO2479" s="98">
        <v>1076</v>
      </c>
      <c r="AQ2479" s="168" t="s">
        <v>132</v>
      </c>
      <c r="AR2479" s="168" t="s">
        <v>126</v>
      </c>
      <c r="AS2479" s="168" t="s">
        <v>134</v>
      </c>
    </row>
    <row r="2480" spans="41:45" x14ac:dyDescent="0.3">
      <c r="AO2480" s="98">
        <v>951</v>
      </c>
      <c r="AQ2480" s="168" t="s">
        <v>132</v>
      </c>
      <c r="AR2480" s="168" t="s">
        <v>126</v>
      </c>
      <c r="AS2480" s="168" t="s">
        <v>134</v>
      </c>
    </row>
  </sheetData>
  <sortState ref="K27:K55">
    <sortCondition descending="1" ref="K55"/>
  </sortState>
  <mergeCells count="12">
    <mergeCell ref="P1:R1"/>
    <mergeCell ref="AO2:AP2"/>
    <mergeCell ref="AV2:AW2"/>
    <mergeCell ref="A1:C1"/>
    <mergeCell ref="D1:F1"/>
    <mergeCell ref="G1:I1"/>
    <mergeCell ref="J1:L1"/>
    <mergeCell ref="M1:O1"/>
    <mergeCell ref="S1:U1"/>
    <mergeCell ref="V1:X1"/>
    <mergeCell ref="Y1:AA1"/>
    <mergeCell ref="AB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74"/>
  <sheetViews>
    <sheetView zoomScale="50" zoomScaleNormal="50" workbookViewId="0">
      <selection activeCell="K5" sqref="K5"/>
    </sheetView>
  </sheetViews>
  <sheetFormatPr defaultRowHeight="15.6" x14ac:dyDescent="0.3"/>
  <cols>
    <col min="3" max="3" width="12.09765625" customWidth="1"/>
    <col min="12" max="12" width="12.59765625" customWidth="1"/>
  </cols>
  <sheetData>
    <row r="1" spans="1:20" ht="16.2" thickBot="1" x14ac:dyDescent="0.35">
      <c r="A1" t="s">
        <v>80</v>
      </c>
      <c r="B1" s="2" t="s">
        <v>118</v>
      </c>
      <c r="C1" s="4" t="s">
        <v>119</v>
      </c>
      <c r="D1" s="4" t="s">
        <v>120</v>
      </c>
      <c r="E1" t="s">
        <v>115</v>
      </c>
      <c r="F1" t="s">
        <v>116</v>
      </c>
      <c r="G1" t="s">
        <v>117</v>
      </c>
      <c r="H1" t="s">
        <v>136</v>
      </c>
      <c r="I1" s="4"/>
      <c r="J1" s="4"/>
      <c r="P1" s="120"/>
      <c r="Q1" s="121"/>
      <c r="R1" s="168"/>
      <c r="S1" s="168"/>
      <c r="T1" s="168"/>
    </row>
    <row r="2" spans="1:20" x14ac:dyDescent="0.3">
      <c r="A2">
        <v>1</v>
      </c>
      <c r="B2">
        <v>1000.3333333333334</v>
      </c>
      <c r="C2">
        <v>10.714285714285714</v>
      </c>
      <c r="D2">
        <v>6.7642396147170869</v>
      </c>
      <c r="E2" t="s">
        <v>17</v>
      </c>
      <c r="F2" t="s">
        <v>99</v>
      </c>
      <c r="G2" t="s">
        <v>121</v>
      </c>
      <c r="H2" t="s">
        <v>137</v>
      </c>
      <c r="Q2" s="168"/>
      <c r="R2" s="168"/>
      <c r="S2" s="168"/>
      <c r="T2" s="168"/>
    </row>
    <row r="3" spans="1:20" x14ac:dyDescent="0.3">
      <c r="A3">
        <v>1</v>
      </c>
      <c r="B3">
        <v>1176.7692307692307</v>
      </c>
      <c r="C3">
        <v>30.952380952380953</v>
      </c>
      <c r="D3">
        <v>22.987745779393975</v>
      </c>
      <c r="E3" t="s">
        <v>17</v>
      </c>
      <c r="F3" t="s">
        <v>99</v>
      </c>
      <c r="G3" t="s">
        <v>121</v>
      </c>
      <c r="H3" t="s">
        <v>138</v>
      </c>
      <c r="Q3" s="168"/>
      <c r="R3" s="168"/>
      <c r="S3" s="168"/>
      <c r="T3" s="168"/>
    </row>
    <row r="4" spans="1:20" x14ac:dyDescent="0.3">
      <c r="A4">
        <v>1</v>
      </c>
      <c r="B4">
        <v>1908.1224489795918</v>
      </c>
      <c r="C4">
        <v>58.333333333333336</v>
      </c>
      <c r="D4">
        <v>70.24801460588894</v>
      </c>
      <c r="E4" t="s">
        <v>17</v>
      </c>
      <c r="F4" t="s">
        <v>99</v>
      </c>
      <c r="G4" t="s">
        <v>121</v>
      </c>
      <c r="H4" t="s">
        <v>139</v>
      </c>
      <c r="Q4" s="168"/>
      <c r="R4" s="168"/>
      <c r="S4" s="168"/>
      <c r="T4" s="168"/>
    </row>
    <row r="5" spans="1:20" x14ac:dyDescent="0.3">
      <c r="A5">
        <v>2</v>
      </c>
      <c r="B5">
        <v>686.42857142857144</v>
      </c>
      <c r="C5">
        <v>6.0869565217391308</v>
      </c>
      <c r="D5">
        <v>3.721142750935126</v>
      </c>
      <c r="E5" t="s">
        <v>17</v>
      </c>
      <c r="F5" t="s">
        <v>99</v>
      </c>
      <c r="G5" t="s">
        <v>121</v>
      </c>
      <c r="H5" t="s">
        <v>137</v>
      </c>
      <c r="Q5" s="168"/>
      <c r="R5" s="168"/>
      <c r="S5" s="168"/>
      <c r="T5" s="168"/>
    </row>
    <row r="6" spans="1:20" x14ac:dyDescent="0.3">
      <c r="A6">
        <v>2</v>
      </c>
      <c r="B6">
        <v>730.1875</v>
      </c>
      <c r="C6">
        <v>13.913043478260869</v>
      </c>
      <c r="D6">
        <v>9.0476817396826377</v>
      </c>
      <c r="E6" t="s">
        <v>17</v>
      </c>
      <c r="F6" t="s">
        <v>99</v>
      </c>
      <c r="G6" t="s">
        <v>121</v>
      </c>
      <c r="H6" t="s">
        <v>138</v>
      </c>
      <c r="Q6" s="168"/>
      <c r="R6" s="168"/>
      <c r="S6" s="168"/>
      <c r="T6" s="168"/>
    </row>
    <row r="7" spans="1:20" x14ac:dyDescent="0.3">
      <c r="A7">
        <v>2</v>
      </c>
      <c r="B7">
        <v>1224.3369565217392</v>
      </c>
      <c r="C7">
        <v>80</v>
      </c>
      <c r="D7">
        <v>87.23117550938224</v>
      </c>
      <c r="E7" t="s">
        <v>17</v>
      </c>
      <c r="F7" t="s">
        <v>99</v>
      </c>
      <c r="G7" t="s">
        <v>121</v>
      </c>
      <c r="H7" t="s">
        <v>139</v>
      </c>
      <c r="Q7" s="168"/>
      <c r="R7" s="168"/>
      <c r="S7" s="168"/>
      <c r="T7" s="168"/>
    </row>
    <row r="8" spans="1:20" x14ac:dyDescent="0.3">
      <c r="A8">
        <v>3</v>
      </c>
      <c r="B8">
        <v>717.6</v>
      </c>
      <c r="C8">
        <v>5.1020408163265305</v>
      </c>
      <c r="D8">
        <v>2.6862520495025044</v>
      </c>
      <c r="E8" t="s">
        <v>17</v>
      </c>
      <c r="F8" t="s">
        <v>99</v>
      </c>
      <c r="G8" t="s">
        <v>121</v>
      </c>
      <c r="H8" t="s">
        <v>137</v>
      </c>
      <c r="Q8" s="168"/>
      <c r="R8" s="168"/>
      <c r="S8" s="168"/>
      <c r="T8" s="168"/>
    </row>
    <row r="9" spans="1:20" x14ac:dyDescent="0.3">
      <c r="A9">
        <v>3</v>
      </c>
      <c r="B9">
        <v>822.23529411764707</v>
      </c>
      <c r="C9">
        <v>34.693877551020407</v>
      </c>
      <c r="D9">
        <v>20.930006214016725</v>
      </c>
      <c r="E9" t="s">
        <v>17</v>
      </c>
      <c r="F9" t="s">
        <v>99</v>
      </c>
      <c r="G9" t="s">
        <v>121</v>
      </c>
      <c r="H9" t="s">
        <v>138</v>
      </c>
      <c r="Q9" s="168"/>
      <c r="R9" s="168"/>
      <c r="S9" s="168"/>
      <c r="T9" s="168"/>
    </row>
    <row r="10" spans="1:20" x14ac:dyDescent="0.3">
      <c r="A10">
        <v>3</v>
      </c>
      <c r="B10">
        <v>1729.2372881355932</v>
      </c>
      <c r="C10">
        <v>60.204081632653065</v>
      </c>
      <c r="D10">
        <v>76.383741736480772</v>
      </c>
      <c r="E10" t="s">
        <v>17</v>
      </c>
      <c r="F10" t="s">
        <v>99</v>
      </c>
      <c r="G10" t="s">
        <v>121</v>
      </c>
      <c r="H10" t="s">
        <v>139</v>
      </c>
      <c r="Q10" s="168"/>
      <c r="R10" s="168"/>
      <c r="S10" s="168"/>
      <c r="T10" s="168"/>
    </row>
    <row r="11" spans="1:20" x14ac:dyDescent="0.3">
      <c r="A11">
        <v>4</v>
      </c>
      <c r="B11">
        <v>714.25</v>
      </c>
      <c r="C11">
        <v>7.2727272727272725</v>
      </c>
      <c r="D11">
        <v>4.2702020013302349</v>
      </c>
      <c r="E11" t="s">
        <v>17</v>
      </c>
      <c r="F11" t="s">
        <v>99</v>
      </c>
      <c r="G11" t="s">
        <v>121</v>
      </c>
      <c r="H11" t="s">
        <v>137</v>
      </c>
      <c r="Q11" s="168"/>
      <c r="R11" s="168"/>
      <c r="S11" s="168"/>
      <c r="T11" s="168"/>
    </row>
    <row r="12" spans="1:20" x14ac:dyDescent="0.3">
      <c r="A12">
        <v>4</v>
      </c>
      <c r="B12">
        <v>801.58333333333337</v>
      </c>
      <c r="C12">
        <v>21.818181818181817</v>
      </c>
      <c r="D12">
        <v>14.376994417499308</v>
      </c>
      <c r="E12" t="s">
        <v>17</v>
      </c>
      <c r="F12" t="s">
        <v>99</v>
      </c>
      <c r="G12" t="s">
        <v>121</v>
      </c>
      <c r="H12" t="s">
        <v>138</v>
      </c>
      <c r="Q12" s="168"/>
      <c r="R12" s="168"/>
      <c r="S12" s="168"/>
      <c r="T12" s="168"/>
    </row>
    <row r="13" spans="1:20" x14ac:dyDescent="0.3">
      <c r="A13">
        <v>4</v>
      </c>
      <c r="B13">
        <v>1395.6282051282051</v>
      </c>
      <c r="C13">
        <v>70.909090909090907</v>
      </c>
      <c r="D13">
        <v>81.352803581170448</v>
      </c>
      <c r="E13" t="s">
        <v>17</v>
      </c>
      <c r="F13" t="s">
        <v>99</v>
      </c>
      <c r="G13" t="s">
        <v>121</v>
      </c>
      <c r="H13" t="s">
        <v>139</v>
      </c>
      <c r="Q13" s="168"/>
      <c r="R13" s="168"/>
      <c r="S13" s="168"/>
      <c r="T13" s="168"/>
    </row>
    <row r="14" spans="1:20" x14ac:dyDescent="0.3">
      <c r="A14">
        <v>1</v>
      </c>
      <c r="B14">
        <v>0</v>
      </c>
      <c r="C14">
        <v>0</v>
      </c>
      <c r="D14">
        <v>0</v>
      </c>
      <c r="E14" t="s">
        <v>17</v>
      </c>
      <c r="F14" t="s">
        <v>100</v>
      </c>
      <c r="G14" t="s">
        <v>122</v>
      </c>
      <c r="H14" t="s">
        <v>137</v>
      </c>
      <c r="Q14" s="168"/>
      <c r="R14" s="168"/>
      <c r="S14" s="168"/>
      <c r="T14" s="168"/>
    </row>
    <row r="15" spans="1:20" x14ac:dyDescent="0.3">
      <c r="A15">
        <v>1</v>
      </c>
      <c r="B15">
        <v>1287.7</v>
      </c>
      <c r="C15">
        <v>15.873015873015872</v>
      </c>
      <c r="D15">
        <v>9.1615381878979765</v>
      </c>
      <c r="E15" t="s">
        <v>17</v>
      </c>
      <c r="F15" t="s">
        <v>100</v>
      </c>
      <c r="G15" t="s">
        <v>122</v>
      </c>
      <c r="H15" t="s">
        <v>138</v>
      </c>
      <c r="Q15" s="168"/>
      <c r="R15" s="168"/>
      <c r="S15" s="168"/>
      <c r="T15" s="168"/>
    </row>
    <row r="16" spans="1:20" x14ac:dyDescent="0.3">
      <c r="A16">
        <v>1</v>
      </c>
      <c r="B16">
        <v>2409.0188679245284</v>
      </c>
      <c r="C16">
        <v>84.126984126984127</v>
      </c>
      <c r="D16">
        <v>92.579792835397953</v>
      </c>
      <c r="E16" t="s">
        <v>17</v>
      </c>
      <c r="F16" t="s">
        <v>100</v>
      </c>
      <c r="G16" t="s">
        <v>122</v>
      </c>
      <c r="H16" t="s">
        <v>139</v>
      </c>
      <c r="Q16" s="168"/>
      <c r="R16" s="168"/>
      <c r="S16" s="168"/>
      <c r="T16" s="168"/>
    </row>
    <row r="17" spans="1:20" x14ac:dyDescent="0.3">
      <c r="A17">
        <v>2</v>
      </c>
      <c r="B17">
        <v>0</v>
      </c>
      <c r="C17">
        <v>0</v>
      </c>
      <c r="D17">
        <v>0</v>
      </c>
      <c r="E17" t="s">
        <v>17</v>
      </c>
      <c r="F17" t="s">
        <v>100</v>
      </c>
      <c r="G17" t="s">
        <v>122</v>
      </c>
      <c r="H17" t="s">
        <v>137</v>
      </c>
      <c r="Q17" s="168"/>
      <c r="R17" s="168"/>
      <c r="S17" s="168"/>
      <c r="T17" s="168"/>
    </row>
    <row r="18" spans="1:20" x14ac:dyDescent="0.3">
      <c r="A18">
        <v>2</v>
      </c>
      <c r="B18">
        <v>773.30769230769226</v>
      </c>
      <c r="C18">
        <v>14.130434782608695</v>
      </c>
      <c r="D18">
        <v>7.5718546637744035</v>
      </c>
      <c r="E18" t="s">
        <v>17</v>
      </c>
      <c r="F18" t="s">
        <v>100</v>
      </c>
      <c r="G18" t="s">
        <v>122</v>
      </c>
      <c r="H18" t="s">
        <v>138</v>
      </c>
      <c r="Q18" s="168"/>
      <c r="R18" s="168"/>
      <c r="S18" s="168"/>
      <c r="T18" s="168"/>
    </row>
    <row r="19" spans="1:20" x14ac:dyDescent="0.3">
      <c r="A19">
        <v>2</v>
      </c>
      <c r="B19">
        <v>1553.3544303797469</v>
      </c>
      <c r="C19">
        <v>85.869565217391312</v>
      </c>
      <c r="D19">
        <v>92.428145336225597</v>
      </c>
      <c r="E19" t="s">
        <v>17</v>
      </c>
      <c r="F19" t="s">
        <v>100</v>
      </c>
      <c r="G19" t="s">
        <v>122</v>
      </c>
      <c r="H19" t="s">
        <v>139</v>
      </c>
      <c r="Q19" s="168"/>
      <c r="R19" s="168"/>
      <c r="S19" s="168"/>
      <c r="T19" s="168"/>
    </row>
    <row r="20" spans="1:20" x14ac:dyDescent="0.3">
      <c r="A20">
        <v>3</v>
      </c>
      <c r="B20">
        <v>0</v>
      </c>
      <c r="C20">
        <v>0</v>
      </c>
      <c r="D20">
        <v>0</v>
      </c>
      <c r="E20" t="s">
        <v>17</v>
      </c>
      <c r="F20" t="s">
        <v>100</v>
      </c>
      <c r="G20" t="s">
        <v>122</v>
      </c>
      <c r="H20" t="s">
        <v>137</v>
      </c>
      <c r="Q20" s="168"/>
      <c r="R20" s="168"/>
      <c r="S20" s="168"/>
      <c r="T20" s="168"/>
    </row>
    <row r="21" spans="1:20" x14ac:dyDescent="0.3">
      <c r="A21">
        <v>3</v>
      </c>
      <c r="B21">
        <v>1078.6666666666667</v>
      </c>
      <c r="C21">
        <v>11.842105263157894</v>
      </c>
      <c r="D21">
        <v>7.0228234528158575</v>
      </c>
      <c r="E21" t="s">
        <v>17</v>
      </c>
      <c r="F21" t="s">
        <v>100</v>
      </c>
      <c r="G21" t="s">
        <v>122</v>
      </c>
      <c r="H21" t="s">
        <v>138</v>
      </c>
      <c r="Q21" s="168"/>
      <c r="R21" s="168"/>
      <c r="S21" s="168"/>
      <c r="T21" s="168"/>
    </row>
    <row r="22" spans="1:20" x14ac:dyDescent="0.3">
      <c r="A22">
        <v>3</v>
      </c>
      <c r="B22">
        <v>1918.313432835821</v>
      </c>
      <c r="C22">
        <v>88.157894736842096</v>
      </c>
      <c r="D22">
        <v>92.977176547184143</v>
      </c>
      <c r="E22" t="s">
        <v>17</v>
      </c>
      <c r="F22" t="s">
        <v>100</v>
      </c>
      <c r="G22" t="s">
        <v>122</v>
      </c>
      <c r="H22" t="s">
        <v>139</v>
      </c>
      <c r="Q22" s="168"/>
      <c r="R22" s="168"/>
      <c r="S22" s="168"/>
      <c r="T22" s="168"/>
    </row>
    <row r="23" spans="1:20" x14ac:dyDescent="0.3">
      <c r="A23">
        <v>4</v>
      </c>
      <c r="B23">
        <v>0</v>
      </c>
      <c r="C23">
        <v>0</v>
      </c>
      <c r="D23">
        <v>0</v>
      </c>
      <c r="E23" t="s">
        <v>17</v>
      </c>
      <c r="F23" t="s">
        <v>100</v>
      </c>
      <c r="G23" t="s">
        <v>122</v>
      </c>
      <c r="H23" t="s">
        <v>137</v>
      </c>
      <c r="Q23" s="168"/>
      <c r="R23" s="168"/>
      <c r="S23" s="168"/>
      <c r="T23" s="168"/>
    </row>
    <row r="24" spans="1:20" x14ac:dyDescent="0.3">
      <c r="A24">
        <v>4</v>
      </c>
      <c r="B24">
        <v>1213.3333333333333</v>
      </c>
      <c r="C24">
        <v>9.5238095238095237</v>
      </c>
      <c r="D24">
        <v>5.3032234565652887</v>
      </c>
      <c r="E24" t="s">
        <v>17</v>
      </c>
      <c r="F24" t="s">
        <v>100</v>
      </c>
      <c r="G24" t="s">
        <v>122</v>
      </c>
      <c r="H24" t="s">
        <v>138</v>
      </c>
      <c r="Q24" s="168"/>
      <c r="R24" s="168"/>
      <c r="S24" s="168"/>
      <c r="T24" s="168"/>
    </row>
    <row r="25" spans="1:20" x14ac:dyDescent="0.3">
      <c r="A25">
        <v>4</v>
      </c>
      <c r="B25">
        <v>2280.6140350877195</v>
      </c>
      <c r="C25">
        <v>90.476190476190482</v>
      </c>
      <c r="D25">
        <v>94.696776543434709</v>
      </c>
      <c r="E25" t="s">
        <v>17</v>
      </c>
      <c r="F25" t="s">
        <v>100</v>
      </c>
      <c r="G25" t="s">
        <v>122</v>
      </c>
      <c r="H25" t="s">
        <v>139</v>
      </c>
      <c r="Q25" s="168"/>
      <c r="R25" s="168"/>
      <c r="S25" s="168"/>
      <c r="T25" s="168"/>
    </row>
    <row r="26" spans="1:20" x14ac:dyDescent="0.3">
      <c r="A26" t="s">
        <v>140</v>
      </c>
      <c r="B26">
        <v>983.85714285714289</v>
      </c>
      <c r="C26">
        <v>8.75</v>
      </c>
      <c r="D26">
        <v>5.0554580889531593</v>
      </c>
      <c r="E26" t="s">
        <v>19</v>
      </c>
      <c r="F26" t="s">
        <v>99</v>
      </c>
      <c r="G26" t="s">
        <v>123</v>
      </c>
      <c r="H26" t="s">
        <v>137</v>
      </c>
      <c r="Q26" s="168"/>
      <c r="R26" s="168"/>
      <c r="S26" s="168"/>
      <c r="T26" s="168"/>
    </row>
    <row r="27" spans="1:20" x14ac:dyDescent="0.3">
      <c r="A27" t="s">
        <v>140</v>
      </c>
      <c r="B27">
        <v>1171.1304347826087</v>
      </c>
      <c r="C27">
        <v>28.749999999999996</v>
      </c>
      <c r="D27">
        <v>19.772588802677841</v>
      </c>
      <c r="E27" t="s">
        <v>19</v>
      </c>
      <c r="F27" t="s">
        <v>99</v>
      </c>
      <c r="G27" t="s">
        <v>123</v>
      </c>
      <c r="H27" t="s">
        <v>138</v>
      </c>
      <c r="Q27" s="168"/>
      <c r="R27" s="168"/>
      <c r="S27" s="168"/>
      <c r="T27" s="168"/>
    </row>
    <row r="28" spans="1:20" x14ac:dyDescent="0.3">
      <c r="A28" t="s">
        <v>140</v>
      </c>
      <c r="B28">
        <v>2048.12</v>
      </c>
      <c r="C28">
        <v>62.5</v>
      </c>
      <c r="D28">
        <v>75.171953108368996</v>
      </c>
      <c r="E28" t="s">
        <v>19</v>
      </c>
      <c r="F28" t="s">
        <v>99</v>
      </c>
      <c r="G28" t="s">
        <v>123</v>
      </c>
      <c r="H28" t="s">
        <v>139</v>
      </c>
    </row>
    <row r="29" spans="1:20" x14ac:dyDescent="0.3">
      <c r="A29">
        <v>4</v>
      </c>
      <c r="B29">
        <v>1233.1666666666667</v>
      </c>
      <c r="C29">
        <v>7.59493670886076</v>
      </c>
      <c r="D29">
        <v>5.5199528502473125</v>
      </c>
      <c r="E29" t="s">
        <v>19</v>
      </c>
      <c r="F29" t="s">
        <v>99</v>
      </c>
      <c r="G29" t="s">
        <v>123</v>
      </c>
      <c r="H29" t="s">
        <v>137</v>
      </c>
    </row>
    <row r="30" spans="1:20" x14ac:dyDescent="0.3">
      <c r="A30">
        <v>4</v>
      </c>
      <c r="B30">
        <v>1302</v>
      </c>
      <c r="C30">
        <v>30.37974683544304</v>
      </c>
      <c r="D30">
        <v>23.312270126304639</v>
      </c>
      <c r="E30" t="s">
        <v>19</v>
      </c>
      <c r="F30" t="s">
        <v>99</v>
      </c>
      <c r="G30" t="s">
        <v>123</v>
      </c>
      <c r="H30" t="s">
        <v>138</v>
      </c>
    </row>
    <row r="31" spans="1:20" x14ac:dyDescent="0.3">
      <c r="A31">
        <v>4</v>
      </c>
      <c r="B31">
        <v>1946.8163265306123</v>
      </c>
      <c r="C31">
        <v>62.025316455696199</v>
      </c>
      <c r="D31">
        <v>71.167777023448053</v>
      </c>
      <c r="E31" t="s">
        <v>19</v>
      </c>
      <c r="F31" t="s">
        <v>99</v>
      </c>
      <c r="G31" t="s">
        <v>123</v>
      </c>
      <c r="H31" t="s">
        <v>139</v>
      </c>
      <c r="Q31" s="168"/>
      <c r="R31" s="168"/>
      <c r="S31" s="168"/>
      <c r="T31" s="168"/>
    </row>
    <row r="32" spans="1:20" x14ac:dyDescent="0.3">
      <c r="A32">
        <v>6</v>
      </c>
      <c r="B32">
        <v>1402.3</v>
      </c>
      <c r="C32">
        <v>15.151515151515152</v>
      </c>
      <c r="D32">
        <v>11.718939336960247</v>
      </c>
      <c r="E32" t="s">
        <v>19</v>
      </c>
      <c r="F32" t="s">
        <v>99</v>
      </c>
      <c r="G32" t="s">
        <v>123</v>
      </c>
      <c r="H32" t="s">
        <v>137</v>
      </c>
      <c r="Q32" s="168"/>
      <c r="R32" s="168"/>
      <c r="S32" s="168"/>
      <c r="T32" s="168"/>
    </row>
    <row r="33" spans="1:20" x14ac:dyDescent="0.3">
      <c r="A33">
        <v>6</v>
      </c>
      <c r="B33">
        <v>1579.8888888888889</v>
      </c>
      <c r="C33">
        <v>40.909090909090914</v>
      </c>
      <c r="D33">
        <v>35.648206182465465</v>
      </c>
      <c r="E33" t="s">
        <v>19</v>
      </c>
      <c r="F33" t="s">
        <v>99</v>
      </c>
      <c r="G33" t="s">
        <v>123</v>
      </c>
      <c r="H33" t="s">
        <v>138</v>
      </c>
      <c r="Q33" s="168"/>
      <c r="R33" s="168"/>
      <c r="S33" s="168"/>
      <c r="T33" s="168"/>
    </row>
    <row r="34" spans="1:20" x14ac:dyDescent="0.3">
      <c r="A34">
        <v>6</v>
      </c>
      <c r="B34">
        <v>2171.7586206896553</v>
      </c>
      <c r="C34">
        <v>43.939393939393938</v>
      </c>
      <c r="D34">
        <v>52.632854480574288</v>
      </c>
      <c r="E34" t="s">
        <v>19</v>
      </c>
      <c r="F34" t="s">
        <v>99</v>
      </c>
      <c r="G34" t="s">
        <v>123</v>
      </c>
      <c r="H34" t="s">
        <v>139</v>
      </c>
      <c r="Q34" s="168"/>
      <c r="R34" s="168"/>
      <c r="S34" s="168"/>
      <c r="T34" s="168"/>
    </row>
    <row r="35" spans="1:20" x14ac:dyDescent="0.3">
      <c r="A35">
        <v>7</v>
      </c>
      <c r="B35">
        <v>1069</v>
      </c>
      <c r="C35">
        <v>4.5454545454545459</v>
      </c>
      <c r="D35">
        <v>1.5233670830156683</v>
      </c>
      <c r="E35" t="s">
        <v>19</v>
      </c>
      <c r="F35" t="s">
        <v>99</v>
      </c>
      <c r="G35" t="s">
        <v>123</v>
      </c>
      <c r="H35" t="s">
        <v>137</v>
      </c>
      <c r="Q35" s="168"/>
      <c r="R35" s="168"/>
      <c r="S35" s="168"/>
      <c r="T35" s="168"/>
    </row>
    <row r="36" spans="1:20" x14ac:dyDescent="0.3">
      <c r="A36">
        <v>7</v>
      </c>
      <c r="B36">
        <v>1579.2222222222222</v>
      </c>
      <c r="C36">
        <v>20.454545454545457</v>
      </c>
      <c r="D36">
        <v>10.127042259542419</v>
      </c>
      <c r="E36" t="s">
        <v>19</v>
      </c>
      <c r="F36" t="s">
        <v>99</v>
      </c>
      <c r="G36" t="s">
        <v>123</v>
      </c>
      <c r="H36" t="s">
        <v>138</v>
      </c>
      <c r="Q36" s="168"/>
      <c r="R36" s="168"/>
      <c r="S36" s="168"/>
      <c r="T36" s="168"/>
    </row>
    <row r="37" spans="1:20" x14ac:dyDescent="0.3">
      <c r="A37">
        <v>7</v>
      </c>
      <c r="B37">
        <v>3757.4545454545455</v>
      </c>
      <c r="C37">
        <v>75</v>
      </c>
      <c r="D37">
        <v>88.349590657441908</v>
      </c>
      <c r="E37" t="s">
        <v>19</v>
      </c>
      <c r="F37" t="s">
        <v>99</v>
      </c>
      <c r="G37" t="s">
        <v>123</v>
      </c>
      <c r="H37" t="s">
        <v>139</v>
      </c>
      <c r="Q37" s="168"/>
      <c r="R37" s="168"/>
      <c r="S37" s="168"/>
      <c r="T37" s="168"/>
    </row>
    <row r="38" spans="1:20" x14ac:dyDescent="0.3">
      <c r="A38" t="s">
        <v>140</v>
      </c>
      <c r="B38">
        <v>0</v>
      </c>
      <c r="C38">
        <v>0</v>
      </c>
      <c r="D38">
        <v>0</v>
      </c>
      <c r="E38" t="s">
        <v>19</v>
      </c>
      <c r="F38" t="s">
        <v>100</v>
      </c>
      <c r="G38" t="s">
        <v>124</v>
      </c>
      <c r="H38" t="s">
        <v>137</v>
      </c>
      <c r="Q38" s="168"/>
      <c r="R38" s="168"/>
      <c r="S38" s="168"/>
      <c r="T38" s="168"/>
    </row>
    <row r="39" spans="1:20" x14ac:dyDescent="0.3">
      <c r="A39" t="s">
        <v>140</v>
      </c>
      <c r="B39">
        <v>1235.8846153846155</v>
      </c>
      <c r="C39">
        <v>34.210526315789473</v>
      </c>
      <c r="D39">
        <v>23.598575257959091</v>
      </c>
      <c r="E39" t="s">
        <v>19</v>
      </c>
      <c r="F39" t="s">
        <v>100</v>
      </c>
      <c r="G39" t="s">
        <v>124</v>
      </c>
      <c r="H39" t="s">
        <v>138</v>
      </c>
      <c r="Q39" s="168"/>
      <c r="R39" s="168"/>
      <c r="S39" s="168"/>
      <c r="T39" s="168"/>
    </row>
    <row r="40" spans="1:20" x14ac:dyDescent="0.3">
      <c r="A40" t="s">
        <v>140</v>
      </c>
      <c r="B40">
        <v>2080.64</v>
      </c>
      <c r="C40">
        <v>65.789473684210535</v>
      </c>
      <c r="D40">
        <v>76.401424742040902</v>
      </c>
      <c r="E40" t="s">
        <v>19</v>
      </c>
      <c r="F40" t="s">
        <v>100</v>
      </c>
      <c r="G40" t="s">
        <v>124</v>
      </c>
      <c r="H40" t="s">
        <v>139</v>
      </c>
      <c r="Q40" s="168"/>
      <c r="R40" s="168"/>
      <c r="S40" s="168"/>
      <c r="T40" s="168"/>
    </row>
    <row r="41" spans="1:20" x14ac:dyDescent="0.3">
      <c r="A41" t="s">
        <v>141</v>
      </c>
      <c r="B41">
        <v>0</v>
      </c>
      <c r="C41">
        <v>0</v>
      </c>
      <c r="D41">
        <v>0</v>
      </c>
      <c r="E41" t="s">
        <v>19</v>
      </c>
      <c r="F41" t="s">
        <v>100</v>
      </c>
      <c r="G41" t="s">
        <v>124</v>
      </c>
      <c r="H41" t="s">
        <v>137</v>
      </c>
      <c r="Q41" s="168"/>
      <c r="R41" s="168"/>
      <c r="S41" s="168"/>
      <c r="T41" s="168"/>
    </row>
    <row r="42" spans="1:20" x14ac:dyDescent="0.3">
      <c r="A42" t="s">
        <v>141</v>
      </c>
      <c r="B42">
        <v>1081.2727272727273</v>
      </c>
      <c r="C42">
        <v>18.333333333333332</v>
      </c>
      <c r="D42">
        <v>8.770157573791284</v>
      </c>
      <c r="E42" t="s">
        <v>19</v>
      </c>
      <c r="F42" t="s">
        <v>100</v>
      </c>
      <c r="G42" t="s">
        <v>124</v>
      </c>
      <c r="H42" t="s">
        <v>138</v>
      </c>
      <c r="Q42" s="168"/>
      <c r="R42" s="168"/>
      <c r="S42" s="168"/>
      <c r="T42" s="168"/>
    </row>
    <row r="43" spans="1:20" x14ac:dyDescent="0.3">
      <c r="A43" t="s">
        <v>141</v>
      </c>
      <c r="B43">
        <v>2525</v>
      </c>
      <c r="C43">
        <v>81.666666666666671</v>
      </c>
      <c r="D43">
        <v>91.22984242620872</v>
      </c>
      <c r="E43" t="s">
        <v>19</v>
      </c>
      <c r="F43" t="s">
        <v>100</v>
      </c>
      <c r="G43" t="s">
        <v>124</v>
      </c>
      <c r="H43" t="s">
        <v>139</v>
      </c>
      <c r="Q43" s="168"/>
      <c r="R43" s="168"/>
      <c r="S43" s="168"/>
      <c r="T43" s="168"/>
    </row>
    <row r="44" spans="1:20" x14ac:dyDescent="0.3">
      <c r="A44">
        <v>6</v>
      </c>
      <c r="B44">
        <v>0</v>
      </c>
      <c r="C44">
        <v>0</v>
      </c>
      <c r="D44">
        <v>0</v>
      </c>
      <c r="E44" t="s">
        <v>19</v>
      </c>
      <c r="F44" t="s">
        <v>100</v>
      </c>
      <c r="G44" t="s">
        <v>124</v>
      </c>
      <c r="H44" t="s">
        <v>137</v>
      </c>
      <c r="Q44" s="168"/>
      <c r="R44" s="168"/>
      <c r="S44" s="168"/>
      <c r="T44" s="168"/>
    </row>
    <row r="45" spans="1:20" x14ac:dyDescent="0.3">
      <c r="A45">
        <v>6</v>
      </c>
      <c r="B45">
        <v>1548.8888888888889</v>
      </c>
      <c r="C45">
        <v>16.071428571428573</v>
      </c>
      <c r="D45">
        <v>10.174736872837686</v>
      </c>
      <c r="E45" t="s">
        <v>19</v>
      </c>
      <c r="F45" t="s">
        <v>100</v>
      </c>
      <c r="G45" t="s">
        <v>124</v>
      </c>
      <c r="H45" t="s">
        <v>138</v>
      </c>
      <c r="Q45" s="168"/>
      <c r="R45" s="168"/>
      <c r="S45" s="168"/>
      <c r="T45" s="168"/>
    </row>
    <row r="46" spans="1:20" x14ac:dyDescent="0.3">
      <c r="A46">
        <v>6</v>
      </c>
      <c r="B46">
        <v>2618.4255319148938</v>
      </c>
      <c r="C46">
        <v>83.928571428571431</v>
      </c>
      <c r="D46">
        <v>89.825263127162316</v>
      </c>
      <c r="E46" t="s">
        <v>19</v>
      </c>
      <c r="F46" t="s">
        <v>100</v>
      </c>
      <c r="G46" t="s">
        <v>124</v>
      </c>
      <c r="H46" t="s">
        <v>139</v>
      </c>
      <c r="Q46" s="168"/>
      <c r="R46" s="168"/>
      <c r="S46" s="168"/>
      <c r="T46" s="168"/>
    </row>
    <row r="47" spans="1:20" x14ac:dyDescent="0.3">
      <c r="A47">
        <v>7</v>
      </c>
      <c r="B47">
        <v>0</v>
      </c>
      <c r="C47">
        <v>0</v>
      </c>
      <c r="D47">
        <v>0</v>
      </c>
      <c r="E47" t="s">
        <v>19</v>
      </c>
      <c r="F47" t="s">
        <v>100</v>
      </c>
      <c r="G47" t="s">
        <v>124</v>
      </c>
      <c r="H47" t="s">
        <v>137</v>
      </c>
      <c r="Q47" s="168"/>
      <c r="R47" s="168"/>
      <c r="S47" s="168"/>
      <c r="T47" s="168"/>
    </row>
    <row r="48" spans="1:20" x14ac:dyDescent="0.3">
      <c r="A48">
        <v>7</v>
      </c>
      <c r="B48">
        <v>1510.2</v>
      </c>
      <c r="C48">
        <v>13.888888888888889</v>
      </c>
      <c r="D48">
        <v>5.6138759609236759</v>
      </c>
      <c r="E48" t="s">
        <v>19</v>
      </c>
      <c r="F48" t="s">
        <v>100</v>
      </c>
      <c r="G48" t="s">
        <v>124</v>
      </c>
      <c r="H48" t="s">
        <v>138</v>
      </c>
      <c r="Q48" s="168"/>
      <c r="R48" s="168"/>
      <c r="S48" s="168"/>
      <c r="T48" s="168"/>
    </row>
    <row r="49" spans="1:20" x14ac:dyDescent="0.3">
      <c r="A49">
        <v>7</v>
      </c>
      <c r="B49">
        <v>4095.3225806451615</v>
      </c>
      <c r="C49">
        <v>86.111111111111114</v>
      </c>
      <c r="D49">
        <v>94.386124039076321</v>
      </c>
      <c r="E49" t="s">
        <v>19</v>
      </c>
      <c r="F49" t="s">
        <v>100</v>
      </c>
      <c r="G49" t="s">
        <v>124</v>
      </c>
      <c r="H49" t="s">
        <v>139</v>
      </c>
      <c r="Q49" s="168"/>
      <c r="R49" s="168"/>
      <c r="S49" s="168"/>
      <c r="T49" s="168"/>
    </row>
    <row r="50" spans="1:20" x14ac:dyDescent="0.3">
      <c r="Q50" s="168"/>
      <c r="R50" s="168"/>
      <c r="S50" s="168"/>
      <c r="T50" s="168"/>
    </row>
    <row r="51" spans="1:20" x14ac:dyDescent="0.3">
      <c r="Q51" s="168"/>
      <c r="R51" s="168"/>
      <c r="S51" s="168"/>
      <c r="T51" s="168"/>
    </row>
    <row r="52" spans="1:20" x14ac:dyDescent="0.3">
      <c r="Q52" s="168"/>
      <c r="R52" s="168"/>
      <c r="S52" s="168"/>
      <c r="T52" s="168"/>
    </row>
    <row r="53" spans="1:20" x14ac:dyDescent="0.3">
      <c r="Q53" s="168"/>
      <c r="R53" s="168"/>
      <c r="S53" s="168"/>
      <c r="T53" s="168"/>
    </row>
    <row r="54" spans="1:20" x14ac:dyDescent="0.3">
      <c r="Q54" s="168"/>
      <c r="R54" s="168"/>
      <c r="S54" s="168"/>
      <c r="T54" s="168"/>
    </row>
    <row r="55" spans="1:20" x14ac:dyDescent="0.3">
      <c r="Q55" s="168"/>
      <c r="R55" s="168"/>
      <c r="S55" s="168"/>
      <c r="T55" s="168"/>
    </row>
    <row r="56" spans="1:20" x14ac:dyDescent="0.3">
      <c r="Q56" s="168"/>
      <c r="R56" s="168"/>
      <c r="S56" s="168"/>
      <c r="T56" s="168"/>
    </row>
    <row r="57" spans="1:20" x14ac:dyDescent="0.3">
      <c r="Q57" s="168"/>
      <c r="R57" s="168"/>
      <c r="S57" s="168"/>
      <c r="T57" s="168"/>
    </row>
    <row r="58" spans="1:20" x14ac:dyDescent="0.3">
      <c r="Q58" s="168"/>
      <c r="R58" s="168"/>
      <c r="S58" s="168"/>
      <c r="T58" s="168"/>
    </row>
    <row r="59" spans="1:20" x14ac:dyDescent="0.3">
      <c r="Q59" s="168"/>
      <c r="R59" s="168"/>
      <c r="S59" s="168"/>
      <c r="T59" s="168"/>
    </row>
    <row r="60" spans="1:20" x14ac:dyDescent="0.3">
      <c r="Q60" s="168"/>
      <c r="R60" s="168"/>
      <c r="S60" s="168"/>
      <c r="T60" s="168"/>
    </row>
    <row r="61" spans="1:20" x14ac:dyDescent="0.3">
      <c r="Q61" s="168"/>
      <c r="R61" s="168"/>
      <c r="S61" s="168"/>
      <c r="T61" s="168"/>
    </row>
    <row r="62" spans="1:20" x14ac:dyDescent="0.3">
      <c r="Q62" s="168"/>
      <c r="R62" s="168"/>
      <c r="S62" s="168"/>
      <c r="T62" s="168"/>
    </row>
    <row r="63" spans="1:20" x14ac:dyDescent="0.3">
      <c r="Q63" s="168"/>
      <c r="R63" s="168"/>
      <c r="S63" s="168"/>
      <c r="T63" s="168"/>
    </row>
    <row r="64" spans="1:20" x14ac:dyDescent="0.3">
      <c r="Q64" s="168"/>
      <c r="R64" s="168"/>
      <c r="S64" s="168"/>
      <c r="T64" s="168"/>
    </row>
    <row r="65" spans="17:20" x14ac:dyDescent="0.3">
      <c r="Q65" s="168"/>
      <c r="R65" s="168"/>
      <c r="S65" s="168"/>
      <c r="T65" s="168"/>
    </row>
    <row r="66" spans="17:20" x14ac:dyDescent="0.3">
      <c r="Q66" s="168"/>
      <c r="R66" s="168"/>
      <c r="S66" s="168"/>
      <c r="T66" s="168"/>
    </row>
    <row r="67" spans="17:20" x14ac:dyDescent="0.3">
      <c r="Q67" s="168"/>
      <c r="R67" s="168"/>
      <c r="S67" s="168"/>
      <c r="T67" s="168"/>
    </row>
    <row r="68" spans="17:20" x14ac:dyDescent="0.3">
      <c r="Q68" s="168"/>
      <c r="R68" s="168"/>
      <c r="S68" s="168"/>
      <c r="T68" s="168"/>
    </row>
    <row r="69" spans="17:20" x14ac:dyDescent="0.3">
      <c r="Q69" s="168"/>
      <c r="R69" s="168"/>
      <c r="S69" s="168"/>
      <c r="T69" s="168"/>
    </row>
    <row r="70" spans="17:20" x14ac:dyDescent="0.3">
      <c r="Q70" s="168"/>
      <c r="R70" s="168"/>
      <c r="S70" s="168"/>
      <c r="T70" s="168"/>
    </row>
    <row r="71" spans="17:20" x14ac:dyDescent="0.3">
      <c r="Q71" s="168"/>
      <c r="R71" s="168"/>
      <c r="S71" s="168"/>
      <c r="T71" s="168"/>
    </row>
    <row r="72" spans="17:20" x14ac:dyDescent="0.3">
      <c r="Q72" s="168"/>
      <c r="R72" s="168"/>
      <c r="S72" s="168"/>
      <c r="T72" s="168"/>
    </row>
    <row r="73" spans="17:20" x14ac:dyDescent="0.3">
      <c r="Q73" s="168"/>
      <c r="R73" s="168"/>
      <c r="S73" s="168"/>
      <c r="T73" s="168"/>
    </row>
    <row r="74" spans="17:20" x14ac:dyDescent="0.3">
      <c r="Q74" s="168"/>
      <c r="R74" s="168"/>
      <c r="S74" s="168"/>
      <c r="T74" s="168"/>
    </row>
    <row r="75" spans="17:20" x14ac:dyDescent="0.3">
      <c r="Q75" s="168"/>
      <c r="R75" s="168"/>
      <c r="S75" s="168"/>
      <c r="T75" s="168"/>
    </row>
    <row r="76" spans="17:20" x14ac:dyDescent="0.3">
      <c r="Q76" s="168"/>
      <c r="R76" s="168"/>
      <c r="S76" s="168"/>
      <c r="T76" s="168"/>
    </row>
    <row r="77" spans="17:20" x14ac:dyDescent="0.3">
      <c r="Q77" s="168"/>
      <c r="R77" s="168"/>
      <c r="S77" s="168"/>
      <c r="T77" s="168"/>
    </row>
    <row r="78" spans="17:20" x14ac:dyDescent="0.3">
      <c r="Q78" s="168"/>
      <c r="R78" s="168"/>
      <c r="S78" s="168"/>
      <c r="T78" s="168"/>
    </row>
    <row r="79" spans="17:20" x14ac:dyDescent="0.3">
      <c r="Q79" s="168"/>
      <c r="R79" s="168"/>
      <c r="S79" s="168"/>
      <c r="T79" s="168"/>
    </row>
    <row r="80" spans="17:20" x14ac:dyDescent="0.3">
      <c r="Q80" s="168"/>
      <c r="R80" s="168"/>
      <c r="S80" s="168"/>
      <c r="T80" s="168"/>
    </row>
    <row r="81" spans="17:20" x14ac:dyDescent="0.3">
      <c r="Q81" s="168"/>
      <c r="R81" s="168"/>
      <c r="S81" s="168"/>
      <c r="T81" s="168"/>
    </row>
    <row r="82" spans="17:20" x14ac:dyDescent="0.3">
      <c r="Q82" s="168"/>
      <c r="R82" s="168"/>
      <c r="S82" s="168"/>
      <c r="T82" s="168"/>
    </row>
    <row r="83" spans="17:20" x14ac:dyDescent="0.3">
      <c r="Q83" s="168"/>
      <c r="R83" s="168"/>
      <c r="S83" s="168"/>
      <c r="T83" s="168"/>
    </row>
    <row r="84" spans="17:20" x14ac:dyDescent="0.3">
      <c r="Q84" s="168"/>
      <c r="R84" s="168"/>
      <c r="S84" s="168"/>
      <c r="T84" s="168"/>
    </row>
    <row r="85" spans="17:20" x14ac:dyDescent="0.3">
      <c r="Q85" s="168"/>
      <c r="R85" s="168"/>
      <c r="S85" s="168"/>
      <c r="T85" s="168"/>
    </row>
    <row r="86" spans="17:20" x14ac:dyDescent="0.3">
      <c r="Q86" s="168"/>
      <c r="R86" s="168"/>
      <c r="S86" s="168"/>
      <c r="T86" s="168"/>
    </row>
    <row r="87" spans="17:20" x14ac:dyDescent="0.3">
      <c r="Q87" s="168"/>
      <c r="R87" s="168"/>
      <c r="S87" s="168"/>
      <c r="T87" s="168"/>
    </row>
    <row r="88" spans="17:20" x14ac:dyDescent="0.3">
      <c r="Q88" s="168"/>
      <c r="R88" s="168"/>
      <c r="S88" s="168"/>
      <c r="T88" s="168"/>
    </row>
    <row r="89" spans="17:20" x14ac:dyDescent="0.3">
      <c r="Q89" s="168"/>
      <c r="R89" s="168"/>
      <c r="S89" s="168"/>
      <c r="T89" s="168"/>
    </row>
    <row r="90" spans="17:20" x14ac:dyDescent="0.3">
      <c r="Q90" s="168"/>
      <c r="R90" s="168"/>
      <c r="S90" s="168"/>
      <c r="T90" s="168"/>
    </row>
    <row r="91" spans="17:20" x14ac:dyDescent="0.3">
      <c r="Q91" s="168"/>
      <c r="R91" s="168"/>
      <c r="S91" s="168"/>
      <c r="T91" s="168"/>
    </row>
    <row r="92" spans="17:20" x14ac:dyDescent="0.3">
      <c r="Q92" s="168"/>
      <c r="R92" s="168"/>
      <c r="S92" s="168"/>
      <c r="T92" s="168"/>
    </row>
    <row r="93" spans="17:20" x14ac:dyDescent="0.3">
      <c r="Q93" s="168"/>
      <c r="R93" s="168"/>
      <c r="S93" s="168"/>
      <c r="T93" s="168"/>
    </row>
    <row r="94" spans="17:20" x14ac:dyDescent="0.3">
      <c r="Q94" s="168"/>
      <c r="R94" s="168"/>
      <c r="S94" s="168"/>
      <c r="T94" s="168"/>
    </row>
    <row r="95" spans="17:20" x14ac:dyDescent="0.3">
      <c r="Q95" s="168"/>
      <c r="R95" s="168"/>
      <c r="S95" s="168"/>
      <c r="T95" s="168"/>
    </row>
    <row r="96" spans="17:20" x14ac:dyDescent="0.3">
      <c r="Q96" s="168"/>
      <c r="R96" s="168"/>
      <c r="S96" s="168"/>
      <c r="T96" s="168"/>
    </row>
    <row r="97" spans="17:20" x14ac:dyDescent="0.3">
      <c r="Q97" s="168"/>
      <c r="R97" s="168"/>
      <c r="S97" s="168"/>
      <c r="T97" s="168"/>
    </row>
    <row r="98" spans="17:20" x14ac:dyDescent="0.3">
      <c r="Q98" s="168"/>
      <c r="R98" s="168"/>
      <c r="S98" s="168"/>
      <c r="T98" s="168"/>
    </row>
    <row r="99" spans="17:20" x14ac:dyDescent="0.3">
      <c r="Q99" s="168"/>
      <c r="R99" s="168"/>
      <c r="S99" s="168"/>
      <c r="T99" s="168"/>
    </row>
    <row r="100" spans="17:20" x14ac:dyDescent="0.3">
      <c r="Q100" s="168"/>
      <c r="R100" s="168"/>
      <c r="S100" s="168"/>
      <c r="T100" s="168"/>
    </row>
    <row r="101" spans="17:20" x14ac:dyDescent="0.3">
      <c r="Q101" s="168"/>
      <c r="R101" s="168"/>
      <c r="S101" s="168"/>
      <c r="T101" s="168"/>
    </row>
    <row r="102" spans="17:20" x14ac:dyDescent="0.3">
      <c r="Q102" s="168"/>
      <c r="R102" s="168"/>
      <c r="S102" s="168"/>
      <c r="T102" s="168"/>
    </row>
    <row r="103" spans="17:20" x14ac:dyDescent="0.3">
      <c r="Q103" s="168"/>
      <c r="R103" s="168"/>
      <c r="S103" s="168"/>
      <c r="T103" s="168"/>
    </row>
    <row r="104" spans="17:20" x14ac:dyDescent="0.3">
      <c r="Q104" s="168"/>
      <c r="R104" s="168"/>
      <c r="S104" s="168"/>
      <c r="T104" s="168"/>
    </row>
    <row r="105" spans="17:20" x14ac:dyDescent="0.3">
      <c r="Q105" s="168"/>
      <c r="R105" s="168"/>
      <c r="S105" s="168"/>
      <c r="T105" s="168"/>
    </row>
    <row r="106" spans="17:20" x14ac:dyDescent="0.3">
      <c r="Q106" s="168"/>
      <c r="R106" s="168"/>
      <c r="S106" s="168"/>
      <c r="T106" s="168"/>
    </row>
    <row r="107" spans="17:20" x14ac:dyDescent="0.3">
      <c r="Q107" s="168"/>
      <c r="R107" s="168"/>
      <c r="S107" s="168"/>
      <c r="T107" s="168"/>
    </row>
    <row r="108" spans="17:20" x14ac:dyDescent="0.3">
      <c r="Q108" s="168"/>
      <c r="R108" s="168"/>
      <c r="S108" s="168"/>
      <c r="T108" s="168"/>
    </row>
    <row r="109" spans="17:20" x14ac:dyDescent="0.3">
      <c r="Q109" s="168"/>
      <c r="R109" s="168"/>
      <c r="S109" s="168"/>
      <c r="T109" s="168"/>
    </row>
    <row r="110" spans="17:20" x14ac:dyDescent="0.3">
      <c r="Q110" s="168"/>
      <c r="R110" s="168"/>
      <c r="S110" s="168"/>
      <c r="T110" s="168"/>
    </row>
    <row r="111" spans="17:20" x14ac:dyDescent="0.3">
      <c r="Q111" s="168"/>
      <c r="R111" s="168"/>
      <c r="S111" s="168"/>
      <c r="T111" s="168"/>
    </row>
    <row r="112" spans="17:20" x14ac:dyDescent="0.3">
      <c r="Q112" s="168"/>
      <c r="R112" s="168"/>
      <c r="S112" s="168"/>
      <c r="T112" s="168"/>
    </row>
    <row r="113" spans="17:20" x14ac:dyDescent="0.3">
      <c r="Q113" s="168"/>
      <c r="R113" s="168"/>
      <c r="S113" s="168"/>
      <c r="T113" s="168"/>
    </row>
    <row r="114" spans="17:20" x14ac:dyDescent="0.3">
      <c r="Q114" s="168"/>
      <c r="R114" s="168"/>
      <c r="S114" s="168"/>
      <c r="T114" s="168"/>
    </row>
    <row r="115" spans="17:20" x14ac:dyDescent="0.3">
      <c r="Q115" s="168"/>
      <c r="R115" s="168"/>
      <c r="S115" s="168"/>
      <c r="T115" s="168"/>
    </row>
    <row r="116" spans="17:20" x14ac:dyDescent="0.3">
      <c r="Q116" s="168"/>
      <c r="R116" s="168"/>
      <c r="S116" s="168"/>
      <c r="T116" s="168"/>
    </row>
    <row r="117" spans="17:20" x14ac:dyDescent="0.3">
      <c r="Q117" s="168"/>
      <c r="R117" s="168"/>
      <c r="S117" s="168"/>
      <c r="T117" s="168"/>
    </row>
    <row r="118" spans="17:20" x14ac:dyDescent="0.3">
      <c r="Q118" s="168"/>
      <c r="R118" s="168"/>
      <c r="S118" s="168"/>
      <c r="T118" s="168"/>
    </row>
    <row r="119" spans="17:20" x14ac:dyDescent="0.3">
      <c r="Q119" s="168"/>
      <c r="R119" s="168"/>
      <c r="S119" s="168"/>
      <c r="T119" s="168"/>
    </row>
    <row r="120" spans="17:20" x14ac:dyDescent="0.3">
      <c r="Q120" s="168"/>
      <c r="R120" s="168"/>
      <c r="S120" s="168"/>
      <c r="T120" s="168"/>
    </row>
    <row r="121" spans="17:20" x14ac:dyDescent="0.3">
      <c r="Q121" s="168"/>
      <c r="R121" s="168"/>
      <c r="S121" s="168"/>
      <c r="T121" s="168"/>
    </row>
    <row r="122" spans="17:20" x14ac:dyDescent="0.3">
      <c r="Q122" s="168"/>
      <c r="R122" s="168"/>
      <c r="S122" s="168"/>
      <c r="T122" s="168"/>
    </row>
    <row r="123" spans="17:20" x14ac:dyDescent="0.3">
      <c r="Q123" s="168"/>
      <c r="R123" s="168"/>
      <c r="S123" s="168"/>
      <c r="T123" s="168"/>
    </row>
    <row r="124" spans="17:20" x14ac:dyDescent="0.3">
      <c r="Q124" s="168"/>
      <c r="R124" s="168"/>
      <c r="S124" s="168"/>
      <c r="T124" s="168"/>
    </row>
    <row r="125" spans="17:20" x14ac:dyDescent="0.3">
      <c r="Q125" s="168"/>
      <c r="R125" s="168"/>
      <c r="S125" s="168"/>
      <c r="T125" s="168"/>
    </row>
    <row r="126" spans="17:20" x14ac:dyDescent="0.3">
      <c r="Q126" s="168"/>
      <c r="R126" s="168"/>
      <c r="S126" s="168"/>
      <c r="T126" s="168"/>
    </row>
    <row r="127" spans="17:20" x14ac:dyDescent="0.3">
      <c r="Q127" s="168"/>
      <c r="R127" s="168"/>
      <c r="S127" s="168"/>
      <c r="T127" s="168"/>
    </row>
    <row r="128" spans="17:20" x14ac:dyDescent="0.3">
      <c r="Q128" s="168"/>
      <c r="R128" s="168"/>
      <c r="S128" s="168"/>
      <c r="T128" s="168"/>
    </row>
    <row r="129" spans="17:20" x14ac:dyDescent="0.3">
      <c r="Q129" s="168"/>
      <c r="R129" s="168"/>
      <c r="S129" s="168"/>
      <c r="T129" s="168"/>
    </row>
    <row r="130" spans="17:20" x14ac:dyDescent="0.3">
      <c r="Q130" s="168"/>
      <c r="R130" s="168"/>
      <c r="S130" s="168"/>
      <c r="T130" s="168"/>
    </row>
    <row r="131" spans="17:20" x14ac:dyDescent="0.3">
      <c r="Q131" s="168"/>
      <c r="R131" s="168"/>
      <c r="S131" s="168"/>
      <c r="T131" s="168"/>
    </row>
    <row r="132" spans="17:20" x14ac:dyDescent="0.3">
      <c r="Q132" s="168"/>
      <c r="R132" s="168"/>
      <c r="S132" s="168"/>
      <c r="T132" s="168"/>
    </row>
    <row r="133" spans="17:20" x14ac:dyDescent="0.3">
      <c r="Q133" s="168"/>
      <c r="R133" s="168"/>
      <c r="S133" s="168"/>
      <c r="T133" s="168"/>
    </row>
    <row r="134" spans="17:20" x14ac:dyDescent="0.3">
      <c r="Q134" s="168"/>
      <c r="R134" s="168"/>
      <c r="S134" s="168"/>
      <c r="T134" s="168"/>
    </row>
    <row r="135" spans="17:20" x14ac:dyDescent="0.3">
      <c r="Q135" s="168"/>
      <c r="R135" s="168"/>
      <c r="S135" s="168"/>
      <c r="T135" s="168"/>
    </row>
    <row r="136" spans="17:20" x14ac:dyDescent="0.3">
      <c r="Q136" s="168"/>
      <c r="R136" s="168"/>
      <c r="S136" s="168"/>
      <c r="T136" s="168"/>
    </row>
    <row r="137" spans="17:20" x14ac:dyDescent="0.3">
      <c r="Q137" s="168"/>
      <c r="R137" s="168"/>
      <c r="S137" s="168"/>
      <c r="T137" s="168"/>
    </row>
    <row r="138" spans="17:20" x14ac:dyDescent="0.3">
      <c r="Q138" s="168"/>
      <c r="R138" s="168"/>
      <c r="S138" s="168"/>
      <c r="T138" s="168"/>
    </row>
    <row r="139" spans="17:20" x14ac:dyDescent="0.3">
      <c r="Q139" s="168"/>
      <c r="R139" s="168"/>
      <c r="S139" s="168"/>
      <c r="T139" s="168"/>
    </row>
    <row r="140" spans="17:20" x14ac:dyDescent="0.3">
      <c r="Q140" s="168"/>
      <c r="R140" s="168"/>
      <c r="S140" s="168"/>
      <c r="T140" s="168"/>
    </row>
    <row r="141" spans="17:20" x14ac:dyDescent="0.3">
      <c r="Q141" s="168"/>
      <c r="R141" s="168"/>
      <c r="S141" s="168"/>
      <c r="T141" s="168"/>
    </row>
    <row r="142" spans="17:20" x14ac:dyDescent="0.3">
      <c r="Q142" s="168"/>
      <c r="R142" s="168"/>
      <c r="S142" s="168"/>
      <c r="T142" s="168"/>
    </row>
    <row r="143" spans="17:20" x14ac:dyDescent="0.3">
      <c r="Q143" s="168"/>
      <c r="R143" s="168"/>
      <c r="S143" s="168"/>
      <c r="T143" s="168"/>
    </row>
    <row r="144" spans="17:20" x14ac:dyDescent="0.3">
      <c r="Q144" s="168"/>
      <c r="R144" s="168"/>
      <c r="S144" s="168"/>
      <c r="T144" s="168"/>
    </row>
    <row r="145" spans="17:20" x14ac:dyDescent="0.3">
      <c r="Q145" s="168"/>
      <c r="R145" s="168"/>
      <c r="S145" s="168"/>
      <c r="T145" s="168"/>
    </row>
    <row r="146" spans="17:20" x14ac:dyDescent="0.3">
      <c r="Q146" s="168"/>
      <c r="R146" s="168"/>
      <c r="S146" s="168"/>
      <c r="T146" s="168"/>
    </row>
    <row r="147" spans="17:20" x14ac:dyDescent="0.3">
      <c r="Q147" s="168"/>
      <c r="R147" s="168"/>
      <c r="S147" s="168"/>
      <c r="T147" s="168"/>
    </row>
    <row r="148" spans="17:20" x14ac:dyDescent="0.3">
      <c r="Q148" s="168"/>
      <c r="R148" s="168"/>
      <c r="S148" s="168"/>
      <c r="T148" s="168"/>
    </row>
    <row r="149" spans="17:20" x14ac:dyDescent="0.3">
      <c r="Q149" s="168"/>
      <c r="R149" s="168"/>
      <c r="S149" s="168"/>
      <c r="T149" s="168"/>
    </row>
    <row r="150" spans="17:20" x14ac:dyDescent="0.3">
      <c r="Q150" s="168"/>
      <c r="R150" s="168"/>
      <c r="S150" s="168"/>
      <c r="T150" s="168"/>
    </row>
    <row r="151" spans="17:20" x14ac:dyDescent="0.3">
      <c r="Q151" s="168"/>
      <c r="R151" s="168"/>
      <c r="S151" s="168"/>
      <c r="T151" s="168"/>
    </row>
    <row r="152" spans="17:20" x14ac:dyDescent="0.3">
      <c r="Q152" s="168"/>
      <c r="R152" s="168"/>
      <c r="S152" s="168"/>
      <c r="T152" s="168"/>
    </row>
    <row r="153" spans="17:20" x14ac:dyDescent="0.3">
      <c r="Q153" s="168"/>
      <c r="R153" s="168"/>
      <c r="S153" s="168"/>
      <c r="T153" s="168"/>
    </row>
    <row r="154" spans="17:20" x14ac:dyDescent="0.3">
      <c r="Q154" s="168"/>
      <c r="R154" s="168"/>
      <c r="S154" s="168"/>
      <c r="T154" s="168"/>
    </row>
    <row r="155" spans="17:20" x14ac:dyDescent="0.3">
      <c r="Q155" s="168"/>
      <c r="R155" s="168"/>
      <c r="S155" s="168"/>
      <c r="T155" s="168"/>
    </row>
    <row r="156" spans="17:20" x14ac:dyDescent="0.3">
      <c r="Q156" s="168"/>
      <c r="R156" s="168"/>
      <c r="S156" s="168"/>
      <c r="T156" s="168"/>
    </row>
    <row r="157" spans="17:20" x14ac:dyDescent="0.3">
      <c r="Q157" s="168"/>
      <c r="R157" s="168"/>
      <c r="S157" s="168"/>
      <c r="T157" s="168"/>
    </row>
    <row r="158" spans="17:20" x14ac:dyDescent="0.3">
      <c r="Q158" s="168"/>
      <c r="R158" s="168"/>
      <c r="S158" s="168"/>
      <c r="T158" s="168"/>
    </row>
    <row r="159" spans="17:20" x14ac:dyDescent="0.3">
      <c r="Q159" s="168"/>
      <c r="R159" s="168"/>
      <c r="S159" s="168"/>
      <c r="T159" s="168"/>
    </row>
    <row r="160" spans="17:20" x14ac:dyDescent="0.3">
      <c r="Q160" s="168"/>
      <c r="R160" s="168"/>
      <c r="S160" s="168"/>
      <c r="T160" s="168"/>
    </row>
    <row r="161" spans="17:20" x14ac:dyDescent="0.3">
      <c r="Q161" s="168"/>
      <c r="R161" s="168"/>
      <c r="S161" s="168"/>
      <c r="T161" s="168"/>
    </row>
    <row r="162" spans="17:20" x14ac:dyDescent="0.3">
      <c r="Q162" s="168"/>
      <c r="R162" s="168"/>
      <c r="S162" s="168"/>
      <c r="T162" s="168"/>
    </row>
    <row r="163" spans="17:20" x14ac:dyDescent="0.3">
      <c r="Q163" s="168"/>
      <c r="R163" s="168"/>
      <c r="S163" s="168"/>
      <c r="T163" s="168"/>
    </row>
    <row r="164" spans="17:20" x14ac:dyDescent="0.3">
      <c r="Q164" s="168"/>
      <c r="R164" s="168"/>
      <c r="S164" s="168"/>
      <c r="T164" s="168"/>
    </row>
    <row r="165" spans="17:20" x14ac:dyDescent="0.3">
      <c r="Q165" s="168"/>
      <c r="R165" s="168"/>
      <c r="S165" s="168"/>
      <c r="T165" s="168"/>
    </row>
    <row r="166" spans="17:20" x14ac:dyDescent="0.3">
      <c r="Q166" s="168"/>
      <c r="R166" s="168"/>
      <c r="S166" s="168"/>
      <c r="T166" s="168"/>
    </row>
    <row r="167" spans="17:20" x14ac:dyDescent="0.3">
      <c r="Q167" s="168"/>
      <c r="R167" s="168"/>
      <c r="S167" s="168"/>
      <c r="T167" s="168"/>
    </row>
    <row r="168" spans="17:20" x14ac:dyDescent="0.3">
      <c r="Q168" s="168"/>
      <c r="R168" s="168"/>
      <c r="S168" s="168"/>
      <c r="T168" s="168"/>
    </row>
    <row r="169" spans="17:20" x14ac:dyDescent="0.3">
      <c r="Q169" s="168"/>
      <c r="R169" s="168"/>
      <c r="S169" s="168"/>
      <c r="T169" s="168"/>
    </row>
    <row r="170" spans="17:20" x14ac:dyDescent="0.3">
      <c r="Q170" s="168"/>
      <c r="R170" s="168"/>
      <c r="S170" s="168"/>
      <c r="T170" s="168"/>
    </row>
    <row r="171" spans="17:20" x14ac:dyDescent="0.3">
      <c r="Q171" s="168"/>
      <c r="R171" s="168"/>
      <c r="S171" s="168"/>
      <c r="T171" s="168"/>
    </row>
    <row r="172" spans="17:20" x14ac:dyDescent="0.3">
      <c r="Q172" s="168"/>
      <c r="R172" s="168"/>
      <c r="S172" s="168"/>
      <c r="T172" s="168"/>
    </row>
    <row r="173" spans="17:20" x14ac:dyDescent="0.3">
      <c r="Q173" s="168"/>
      <c r="R173" s="168"/>
      <c r="S173" s="168"/>
      <c r="T173" s="168"/>
    </row>
    <row r="174" spans="17:20" x14ac:dyDescent="0.3">
      <c r="Q174" s="168"/>
      <c r="R174" s="168"/>
      <c r="S174" s="168"/>
      <c r="T174" s="168"/>
    </row>
    <row r="175" spans="17:20" x14ac:dyDescent="0.3">
      <c r="Q175" s="168"/>
      <c r="R175" s="168"/>
      <c r="S175" s="168"/>
      <c r="T175" s="168"/>
    </row>
    <row r="176" spans="17:20" x14ac:dyDescent="0.3">
      <c r="Q176" s="168"/>
      <c r="R176" s="168"/>
      <c r="S176" s="168"/>
      <c r="T176" s="168"/>
    </row>
    <row r="177" spans="17:20" x14ac:dyDescent="0.3">
      <c r="Q177" s="168"/>
      <c r="R177" s="168"/>
      <c r="S177" s="168"/>
      <c r="T177" s="168"/>
    </row>
    <row r="178" spans="17:20" x14ac:dyDescent="0.3">
      <c r="Q178" s="168"/>
      <c r="R178" s="168"/>
      <c r="S178" s="168"/>
      <c r="T178" s="168"/>
    </row>
    <row r="179" spans="17:20" x14ac:dyDescent="0.3">
      <c r="Q179" s="168"/>
      <c r="R179" s="168"/>
      <c r="S179" s="168"/>
      <c r="T179" s="168"/>
    </row>
    <row r="180" spans="17:20" x14ac:dyDescent="0.3">
      <c r="Q180" s="168"/>
      <c r="R180" s="168"/>
      <c r="S180" s="168"/>
      <c r="T180" s="168"/>
    </row>
    <row r="181" spans="17:20" x14ac:dyDescent="0.3">
      <c r="Q181" s="168"/>
      <c r="R181" s="168"/>
      <c r="S181" s="168"/>
      <c r="T181" s="168"/>
    </row>
    <row r="182" spans="17:20" x14ac:dyDescent="0.3">
      <c r="Q182" s="168"/>
      <c r="R182" s="168"/>
      <c r="S182" s="168"/>
      <c r="T182" s="168"/>
    </row>
    <row r="183" spans="17:20" x14ac:dyDescent="0.3">
      <c r="Q183" s="168"/>
      <c r="R183" s="168"/>
      <c r="S183" s="168"/>
      <c r="T183" s="168"/>
    </row>
    <row r="184" spans="17:20" x14ac:dyDescent="0.3">
      <c r="Q184" s="168"/>
      <c r="R184" s="168"/>
      <c r="S184" s="168"/>
      <c r="T184" s="168"/>
    </row>
    <row r="185" spans="17:20" x14ac:dyDescent="0.3">
      <c r="Q185" s="168"/>
      <c r="R185" s="168"/>
      <c r="S185" s="168"/>
      <c r="T185" s="168"/>
    </row>
    <row r="186" spans="17:20" x14ac:dyDescent="0.3">
      <c r="Q186" s="168"/>
      <c r="R186" s="168"/>
      <c r="S186" s="168"/>
      <c r="T186" s="168"/>
    </row>
    <row r="187" spans="17:20" x14ac:dyDescent="0.3">
      <c r="Q187" s="168"/>
      <c r="R187" s="168"/>
      <c r="S187" s="168"/>
      <c r="T187" s="168"/>
    </row>
    <row r="188" spans="17:20" x14ac:dyDescent="0.3">
      <c r="Q188" s="168"/>
      <c r="R188" s="168"/>
      <c r="S188" s="168"/>
      <c r="T188" s="168"/>
    </row>
    <row r="189" spans="17:20" x14ac:dyDescent="0.3">
      <c r="Q189" s="168"/>
      <c r="R189" s="168"/>
      <c r="S189" s="168"/>
      <c r="T189" s="168"/>
    </row>
    <row r="190" spans="17:20" x14ac:dyDescent="0.3">
      <c r="Q190" s="168"/>
      <c r="R190" s="168"/>
      <c r="S190" s="168"/>
      <c r="T190" s="168"/>
    </row>
    <row r="191" spans="17:20" x14ac:dyDescent="0.3">
      <c r="Q191" s="168"/>
      <c r="R191" s="168"/>
      <c r="S191" s="168"/>
      <c r="T191" s="168"/>
    </row>
    <row r="192" spans="17:20" x14ac:dyDescent="0.3">
      <c r="Q192" s="168"/>
      <c r="R192" s="168"/>
      <c r="S192" s="168"/>
      <c r="T192" s="168"/>
    </row>
    <row r="193" spans="17:20" x14ac:dyDescent="0.3">
      <c r="Q193" s="168"/>
      <c r="R193" s="168"/>
      <c r="S193" s="168"/>
      <c r="T193" s="168"/>
    </row>
    <row r="194" spans="17:20" x14ac:dyDescent="0.3">
      <c r="Q194" s="168"/>
      <c r="R194" s="168"/>
      <c r="S194" s="168"/>
      <c r="T194" s="168"/>
    </row>
    <row r="195" spans="17:20" x14ac:dyDescent="0.3">
      <c r="Q195" s="168"/>
      <c r="R195" s="168"/>
      <c r="S195" s="168"/>
      <c r="T195" s="168"/>
    </row>
    <row r="196" spans="17:20" x14ac:dyDescent="0.3">
      <c r="Q196" s="168"/>
      <c r="R196" s="168"/>
      <c r="S196" s="168"/>
      <c r="T196" s="168"/>
    </row>
    <row r="197" spans="17:20" x14ac:dyDescent="0.3">
      <c r="Q197" s="168"/>
      <c r="R197" s="168"/>
      <c r="S197" s="168"/>
      <c r="T197" s="168"/>
    </row>
    <row r="198" spans="17:20" x14ac:dyDescent="0.3">
      <c r="Q198" s="168"/>
      <c r="R198" s="168"/>
      <c r="S198" s="168"/>
      <c r="T198" s="168"/>
    </row>
    <row r="199" spans="17:20" x14ac:dyDescent="0.3">
      <c r="Q199" s="168"/>
      <c r="R199" s="168"/>
      <c r="S199" s="168"/>
      <c r="T199" s="168"/>
    </row>
    <row r="200" spans="17:20" x14ac:dyDescent="0.3">
      <c r="Q200" s="168"/>
      <c r="R200" s="168"/>
      <c r="S200" s="168"/>
      <c r="T200" s="168"/>
    </row>
    <row r="201" spans="17:20" x14ac:dyDescent="0.3">
      <c r="Q201" s="168"/>
      <c r="R201" s="168"/>
      <c r="S201" s="168"/>
      <c r="T201" s="168"/>
    </row>
    <row r="202" spans="17:20" x14ac:dyDescent="0.3">
      <c r="Q202" s="168"/>
      <c r="R202" s="168"/>
      <c r="S202" s="168"/>
      <c r="T202" s="168"/>
    </row>
    <row r="203" spans="17:20" x14ac:dyDescent="0.3">
      <c r="Q203" s="168"/>
      <c r="R203" s="168"/>
      <c r="S203" s="168"/>
      <c r="T203" s="168"/>
    </row>
    <row r="204" spans="17:20" x14ac:dyDescent="0.3">
      <c r="Q204" s="168"/>
      <c r="R204" s="168"/>
      <c r="S204" s="168"/>
      <c r="T204" s="168"/>
    </row>
    <row r="205" spans="17:20" x14ac:dyDescent="0.3">
      <c r="Q205" s="168"/>
      <c r="R205" s="168"/>
      <c r="S205" s="168"/>
      <c r="T205" s="168"/>
    </row>
    <row r="206" spans="17:20" x14ac:dyDescent="0.3">
      <c r="Q206" s="168"/>
      <c r="R206" s="168"/>
      <c r="S206" s="168"/>
      <c r="T206" s="168"/>
    </row>
    <row r="207" spans="17:20" x14ac:dyDescent="0.3">
      <c r="Q207" s="168"/>
      <c r="R207" s="168"/>
      <c r="S207" s="168"/>
      <c r="T207" s="168"/>
    </row>
    <row r="208" spans="17:20" x14ac:dyDescent="0.3">
      <c r="Q208" s="168"/>
      <c r="R208" s="168"/>
      <c r="S208" s="168"/>
      <c r="T208" s="168"/>
    </row>
    <row r="209" spans="17:20" x14ac:dyDescent="0.3">
      <c r="Q209" s="168"/>
      <c r="R209" s="168"/>
      <c r="S209" s="168"/>
      <c r="T209" s="168"/>
    </row>
    <row r="210" spans="17:20" x14ac:dyDescent="0.3">
      <c r="Q210" s="168"/>
      <c r="R210" s="168"/>
      <c r="S210" s="168"/>
      <c r="T210" s="168"/>
    </row>
    <row r="211" spans="17:20" x14ac:dyDescent="0.3">
      <c r="Q211" s="168"/>
      <c r="R211" s="168"/>
      <c r="S211" s="168"/>
      <c r="T211" s="168"/>
    </row>
    <row r="212" spans="17:20" x14ac:dyDescent="0.3">
      <c r="Q212" s="168"/>
      <c r="R212" s="168"/>
      <c r="S212" s="168"/>
      <c r="T212" s="168"/>
    </row>
    <row r="213" spans="17:20" x14ac:dyDescent="0.3">
      <c r="Q213" s="168"/>
      <c r="R213" s="168"/>
      <c r="S213" s="168"/>
      <c r="T213" s="168"/>
    </row>
    <row r="214" spans="17:20" x14ac:dyDescent="0.3">
      <c r="Q214" s="168"/>
      <c r="R214" s="168"/>
      <c r="S214" s="168"/>
      <c r="T214" s="168"/>
    </row>
    <row r="215" spans="17:20" x14ac:dyDescent="0.3">
      <c r="Q215" s="168"/>
      <c r="R215" s="168"/>
      <c r="S215" s="168"/>
      <c r="T215" s="168"/>
    </row>
    <row r="216" spans="17:20" x14ac:dyDescent="0.3">
      <c r="Q216" s="168"/>
      <c r="R216" s="168"/>
      <c r="S216" s="168"/>
      <c r="T216" s="168"/>
    </row>
    <row r="217" spans="17:20" x14ac:dyDescent="0.3">
      <c r="Q217" s="168"/>
      <c r="R217" s="168"/>
      <c r="S217" s="168"/>
      <c r="T217" s="168"/>
    </row>
    <row r="218" spans="17:20" x14ac:dyDescent="0.3">
      <c r="Q218" s="168"/>
      <c r="R218" s="168"/>
      <c r="S218" s="168"/>
      <c r="T218" s="168"/>
    </row>
    <row r="219" spans="17:20" x14ac:dyDescent="0.3">
      <c r="Q219" s="168"/>
      <c r="R219" s="168"/>
      <c r="S219" s="168"/>
      <c r="T219" s="168"/>
    </row>
    <row r="220" spans="17:20" x14ac:dyDescent="0.3">
      <c r="Q220" s="168"/>
      <c r="R220" s="168"/>
      <c r="S220" s="168"/>
      <c r="T220" s="168"/>
    </row>
    <row r="221" spans="17:20" x14ac:dyDescent="0.3">
      <c r="Q221" s="168"/>
      <c r="R221" s="168"/>
      <c r="S221" s="168"/>
      <c r="T221" s="168"/>
    </row>
    <row r="222" spans="17:20" x14ac:dyDescent="0.3">
      <c r="Q222" s="168"/>
      <c r="R222" s="168"/>
      <c r="S222" s="168"/>
      <c r="T222" s="168"/>
    </row>
    <row r="223" spans="17:20" x14ac:dyDescent="0.3">
      <c r="Q223" s="168"/>
      <c r="R223" s="168"/>
      <c r="S223" s="168"/>
      <c r="T223" s="168"/>
    </row>
    <row r="224" spans="17:20" x14ac:dyDescent="0.3">
      <c r="Q224" s="168"/>
      <c r="R224" s="168"/>
      <c r="S224" s="168"/>
      <c r="T224" s="168"/>
    </row>
    <row r="225" spans="17:20" x14ac:dyDescent="0.3">
      <c r="Q225" s="168"/>
      <c r="R225" s="168"/>
      <c r="S225" s="168"/>
      <c r="T225" s="168"/>
    </row>
    <row r="226" spans="17:20" x14ac:dyDescent="0.3">
      <c r="Q226" s="168"/>
      <c r="R226" s="168"/>
      <c r="S226" s="168"/>
      <c r="T226" s="168"/>
    </row>
    <row r="227" spans="17:20" x14ac:dyDescent="0.3">
      <c r="Q227" s="168"/>
      <c r="R227" s="168"/>
      <c r="S227" s="168"/>
      <c r="T227" s="168"/>
    </row>
    <row r="228" spans="17:20" x14ac:dyDescent="0.3">
      <c r="Q228" s="168"/>
      <c r="R228" s="168"/>
      <c r="S228" s="168"/>
      <c r="T228" s="168"/>
    </row>
    <row r="229" spans="17:20" x14ac:dyDescent="0.3">
      <c r="Q229" s="168"/>
      <c r="R229" s="168"/>
      <c r="S229" s="168"/>
      <c r="T229" s="168"/>
    </row>
    <row r="230" spans="17:20" x14ac:dyDescent="0.3">
      <c r="Q230" s="168"/>
      <c r="R230" s="168"/>
      <c r="S230" s="168"/>
      <c r="T230" s="168"/>
    </row>
    <row r="231" spans="17:20" x14ac:dyDescent="0.3">
      <c r="Q231" s="168"/>
      <c r="R231" s="168"/>
      <c r="S231" s="168"/>
      <c r="T231" s="168"/>
    </row>
    <row r="232" spans="17:20" x14ac:dyDescent="0.3">
      <c r="Q232" s="168"/>
      <c r="R232" s="168"/>
      <c r="S232" s="168"/>
      <c r="T232" s="168"/>
    </row>
    <row r="233" spans="17:20" x14ac:dyDescent="0.3">
      <c r="Q233" s="168"/>
      <c r="R233" s="168"/>
      <c r="S233" s="168"/>
      <c r="T233" s="168"/>
    </row>
    <row r="234" spans="17:20" x14ac:dyDescent="0.3">
      <c r="Q234" s="168"/>
      <c r="R234" s="168"/>
      <c r="S234" s="168"/>
      <c r="T234" s="168"/>
    </row>
    <row r="235" spans="17:20" x14ac:dyDescent="0.3">
      <c r="Q235" s="168"/>
      <c r="R235" s="168"/>
      <c r="S235" s="168"/>
      <c r="T235" s="168"/>
    </row>
    <row r="236" spans="17:20" x14ac:dyDescent="0.3">
      <c r="Q236" s="168"/>
      <c r="R236" s="168"/>
      <c r="S236" s="168"/>
      <c r="T236" s="168"/>
    </row>
    <row r="237" spans="17:20" x14ac:dyDescent="0.3">
      <c r="Q237" s="168"/>
      <c r="R237" s="168"/>
      <c r="S237" s="168"/>
      <c r="T237" s="168"/>
    </row>
    <row r="238" spans="17:20" x14ac:dyDescent="0.3">
      <c r="Q238" s="168"/>
      <c r="R238" s="168"/>
      <c r="S238" s="168"/>
      <c r="T238" s="168"/>
    </row>
    <row r="239" spans="17:20" x14ac:dyDescent="0.3">
      <c r="Q239" s="168"/>
      <c r="R239" s="168"/>
      <c r="S239" s="168"/>
      <c r="T239" s="168"/>
    </row>
    <row r="240" spans="17:20" x14ac:dyDescent="0.3">
      <c r="Q240" s="168"/>
      <c r="R240" s="168"/>
      <c r="S240" s="168"/>
      <c r="T240" s="168"/>
    </row>
    <row r="241" spans="17:20" x14ac:dyDescent="0.3">
      <c r="Q241" s="168"/>
      <c r="R241" s="168"/>
      <c r="S241" s="168"/>
      <c r="T241" s="168"/>
    </row>
    <row r="242" spans="17:20" x14ac:dyDescent="0.3">
      <c r="Q242" s="168"/>
      <c r="R242" s="168"/>
      <c r="S242" s="168"/>
      <c r="T242" s="168"/>
    </row>
    <row r="243" spans="17:20" x14ac:dyDescent="0.3">
      <c r="Q243" s="168"/>
      <c r="R243" s="168"/>
      <c r="S243" s="168"/>
      <c r="T243" s="168"/>
    </row>
    <row r="244" spans="17:20" x14ac:dyDescent="0.3">
      <c r="Q244" s="168"/>
      <c r="R244" s="168"/>
      <c r="S244" s="168"/>
      <c r="T244" s="168"/>
    </row>
    <row r="245" spans="17:20" x14ac:dyDescent="0.3">
      <c r="Q245" s="168"/>
      <c r="R245" s="168"/>
      <c r="S245" s="168"/>
      <c r="T245" s="168"/>
    </row>
    <row r="246" spans="17:20" x14ac:dyDescent="0.3">
      <c r="Q246" s="168"/>
      <c r="R246" s="168"/>
      <c r="S246" s="168"/>
      <c r="T246" s="168"/>
    </row>
    <row r="247" spans="17:20" x14ac:dyDescent="0.3">
      <c r="Q247" s="168"/>
      <c r="R247" s="168"/>
      <c r="S247" s="168"/>
      <c r="T247" s="168"/>
    </row>
    <row r="248" spans="17:20" x14ac:dyDescent="0.3">
      <c r="Q248" s="168"/>
      <c r="R248" s="168"/>
      <c r="S248" s="168"/>
      <c r="T248" s="168"/>
    </row>
    <row r="249" spans="17:20" x14ac:dyDescent="0.3">
      <c r="Q249" s="168"/>
      <c r="R249" s="168"/>
      <c r="S249" s="168"/>
      <c r="T249" s="168"/>
    </row>
    <row r="250" spans="17:20" x14ac:dyDescent="0.3">
      <c r="Q250" s="168"/>
      <c r="R250" s="168"/>
      <c r="S250" s="168"/>
      <c r="T250" s="168"/>
    </row>
    <row r="251" spans="17:20" x14ac:dyDescent="0.3">
      <c r="Q251" s="168"/>
      <c r="R251" s="168"/>
      <c r="S251" s="168"/>
      <c r="T251" s="168"/>
    </row>
    <row r="252" spans="17:20" x14ac:dyDescent="0.3">
      <c r="Q252" s="168"/>
      <c r="R252" s="168"/>
      <c r="S252" s="168"/>
      <c r="T252" s="168"/>
    </row>
    <row r="253" spans="17:20" x14ac:dyDescent="0.3">
      <c r="Q253" s="168"/>
      <c r="R253" s="168"/>
      <c r="S253" s="168"/>
      <c r="T253" s="168"/>
    </row>
    <row r="254" spans="17:20" x14ac:dyDescent="0.3">
      <c r="Q254" s="168"/>
      <c r="R254" s="168"/>
      <c r="S254" s="168"/>
      <c r="T254" s="168"/>
    </row>
    <row r="255" spans="17:20" x14ac:dyDescent="0.3">
      <c r="Q255" s="168"/>
      <c r="R255" s="168"/>
      <c r="S255" s="168"/>
      <c r="T255" s="168"/>
    </row>
    <row r="256" spans="17:20" x14ac:dyDescent="0.3">
      <c r="Q256" s="168"/>
      <c r="R256" s="168"/>
      <c r="S256" s="168"/>
      <c r="T256" s="168"/>
    </row>
    <row r="257" spans="17:20" x14ac:dyDescent="0.3">
      <c r="Q257" s="168"/>
      <c r="R257" s="168"/>
      <c r="S257" s="168"/>
      <c r="T257" s="168"/>
    </row>
    <row r="258" spans="17:20" x14ac:dyDescent="0.3">
      <c r="Q258" s="168"/>
      <c r="R258" s="168"/>
      <c r="S258" s="168"/>
      <c r="T258" s="168"/>
    </row>
    <row r="259" spans="17:20" x14ac:dyDescent="0.3">
      <c r="Q259" s="168"/>
      <c r="R259" s="168"/>
      <c r="S259" s="168"/>
      <c r="T259" s="168"/>
    </row>
    <row r="260" spans="17:20" x14ac:dyDescent="0.3">
      <c r="Q260" s="168"/>
      <c r="R260" s="168"/>
      <c r="S260" s="168"/>
      <c r="T260" s="168"/>
    </row>
    <row r="261" spans="17:20" x14ac:dyDescent="0.3">
      <c r="Q261" s="168"/>
      <c r="R261" s="168"/>
      <c r="S261" s="168"/>
      <c r="T261" s="168"/>
    </row>
    <row r="262" spans="17:20" x14ac:dyDescent="0.3">
      <c r="Q262" s="168"/>
      <c r="R262" s="168"/>
      <c r="S262" s="168"/>
      <c r="T262" s="168"/>
    </row>
    <row r="263" spans="17:20" x14ac:dyDescent="0.3">
      <c r="Q263" s="168"/>
      <c r="R263" s="168"/>
      <c r="S263" s="168"/>
      <c r="T263" s="168"/>
    </row>
    <row r="264" spans="17:20" x14ac:dyDescent="0.3">
      <c r="Q264" s="168"/>
      <c r="R264" s="168"/>
      <c r="S264" s="168"/>
      <c r="T264" s="168"/>
    </row>
    <row r="265" spans="17:20" x14ac:dyDescent="0.3">
      <c r="Q265" s="168"/>
      <c r="R265" s="168"/>
      <c r="S265" s="168"/>
      <c r="T265" s="168"/>
    </row>
    <row r="266" spans="17:20" x14ac:dyDescent="0.3">
      <c r="Q266" s="168"/>
      <c r="R266" s="168"/>
      <c r="S266" s="168"/>
      <c r="T266" s="168"/>
    </row>
    <row r="267" spans="17:20" x14ac:dyDescent="0.3">
      <c r="Q267" s="168"/>
      <c r="R267" s="168"/>
      <c r="S267" s="168"/>
      <c r="T267" s="168"/>
    </row>
    <row r="268" spans="17:20" x14ac:dyDescent="0.3">
      <c r="Q268" s="168"/>
      <c r="R268" s="168"/>
      <c r="S268" s="168"/>
      <c r="T268" s="168"/>
    </row>
    <row r="269" spans="17:20" x14ac:dyDescent="0.3">
      <c r="Q269" s="168"/>
      <c r="R269" s="168"/>
      <c r="S269" s="168"/>
      <c r="T269" s="168"/>
    </row>
    <row r="270" spans="17:20" x14ac:dyDescent="0.3">
      <c r="Q270" s="168"/>
      <c r="R270" s="168"/>
      <c r="S270" s="168"/>
      <c r="T270" s="168"/>
    </row>
    <row r="271" spans="17:20" x14ac:dyDescent="0.3">
      <c r="Q271" s="168"/>
      <c r="R271" s="168"/>
      <c r="S271" s="168"/>
      <c r="T271" s="168"/>
    </row>
    <row r="272" spans="17:20" x14ac:dyDescent="0.3">
      <c r="Q272" s="168"/>
      <c r="R272" s="168"/>
      <c r="S272" s="168"/>
      <c r="T272" s="168"/>
    </row>
    <row r="273" spans="17:20" x14ac:dyDescent="0.3">
      <c r="Q273" s="168"/>
      <c r="R273" s="168"/>
      <c r="S273" s="168"/>
      <c r="T273" s="168"/>
    </row>
    <row r="274" spans="17:20" x14ac:dyDescent="0.3">
      <c r="Q274" s="168"/>
      <c r="R274" s="168"/>
      <c r="S274" s="168"/>
      <c r="T274" s="168"/>
    </row>
    <row r="275" spans="17:20" x14ac:dyDescent="0.3">
      <c r="Q275" s="168"/>
      <c r="R275" s="168"/>
      <c r="S275" s="168"/>
      <c r="T275" s="168"/>
    </row>
    <row r="276" spans="17:20" x14ac:dyDescent="0.3">
      <c r="Q276" s="168"/>
      <c r="R276" s="168"/>
      <c r="S276" s="168"/>
      <c r="T276" s="168"/>
    </row>
    <row r="277" spans="17:20" x14ac:dyDescent="0.3">
      <c r="Q277" s="168"/>
      <c r="R277" s="168"/>
      <c r="S277" s="168"/>
      <c r="T277" s="168"/>
    </row>
    <row r="278" spans="17:20" x14ac:dyDescent="0.3">
      <c r="Q278" s="168"/>
      <c r="R278" s="168"/>
      <c r="S278" s="168"/>
      <c r="T278" s="168"/>
    </row>
    <row r="279" spans="17:20" x14ac:dyDescent="0.3">
      <c r="Q279" s="168"/>
      <c r="R279" s="168"/>
      <c r="S279" s="168"/>
      <c r="T279" s="168"/>
    </row>
    <row r="280" spans="17:20" x14ac:dyDescent="0.3">
      <c r="Q280" s="168"/>
      <c r="R280" s="168"/>
      <c r="S280" s="168"/>
      <c r="T280" s="168"/>
    </row>
    <row r="281" spans="17:20" x14ac:dyDescent="0.3">
      <c r="Q281" s="168"/>
      <c r="R281" s="168"/>
      <c r="S281" s="168"/>
      <c r="T281" s="168"/>
    </row>
    <row r="282" spans="17:20" x14ac:dyDescent="0.3">
      <c r="Q282" s="168"/>
      <c r="R282" s="168"/>
      <c r="S282" s="168"/>
      <c r="T282" s="168"/>
    </row>
    <row r="283" spans="17:20" x14ac:dyDescent="0.3">
      <c r="Q283" s="168"/>
      <c r="R283" s="168"/>
      <c r="S283" s="168"/>
      <c r="T283" s="168"/>
    </row>
    <row r="284" spans="17:20" x14ac:dyDescent="0.3">
      <c r="Q284" s="168"/>
      <c r="R284" s="168"/>
      <c r="S284" s="168"/>
      <c r="T284" s="168"/>
    </row>
    <row r="285" spans="17:20" x14ac:dyDescent="0.3">
      <c r="Q285" s="168"/>
      <c r="R285" s="168"/>
      <c r="S285" s="168"/>
      <c r="T285" s="168"/>
    </row>
    <row r="286" spans="17:20" x14ac:dyDescent="0.3">
      <c r="Q286" s="168"/>
      <c r="R286" s="168"/>
      <c r="S286" s="168"/>
      <c r="T286" s="168"/>
    </row>
    <row r="287" spans="17:20" x14ac:dyDescent="0.3">
      <c r="Q287" s="168"/>
      <c r="R287" s="168"/>
      <c r="S287" s="168"/>
      <c r="T287" s="168"/>
    </row>
    <row r="288" spans="17:20" x14ac:dyDescent="0.3">
      <c r="Q288" s="168"/>
      <c r="R288" s="168"/>
      <c r="S288" s="168"/>
      <c r="T288" s="168"/>
    </row>
    <row r="289" spans="17:20" x14ac:dyDescent="0.3">
      <c r="Q289" s="168"/>
      <c r="R289" s="168"/>
      <c r="S289" s="168"/>
      <c r="T289" s="168"/>
    </row>
    <row r="290" spans="17:20" x14ac:dyDescent="0.3">
      <c r="Q290" s="168"/>
      <c r="R290" s="168"/>
      <c r="S290" s="168"/>
      <c r="T290" s="168"/>
    </row>
    <row r="291" spans="17:20" x14ac:dyDescent="0.3">
      <c r="Q291" s="168"/>
      <c r="R291" s="168"/>
      <c r="S291" s="168"/>
      <c r="T291" s="168"/>
    </row>
    <row r="292" spans="17:20" x14ac:dyDescent="0.3">
      <c r="Q292" s="168"/>
      <c r="R292" s="168"/>
      <c r="S292" s="168"/>
      <c r="T292" s="168"/>
    </row>
    <row r="293" spans="17:20" x14ac:dyDescent="0.3">
      <c r="Q293" s="168"/>
      <c r="R293" s="168"/>
      <c r="S293" s="168"/>
      <c r="T293" s="168"/>
    </row>
    <row r="294" spans="17:20" x14ac:dyDescent="0.3">
      <c r="Q294" s="168"/>
      <c r="R294" s="168"/>
      <c r="S294" s="168"/>
      <c r="T294" s="168"/>
    </row>
    <row r="295" spans="17:20" x14ac:dyDescent="0.3">
      <c r="Q295" s="168"/>
      <c r="R295" s="168"/>
      <c r="S295" s="168"/>
      <c r="T295" s="168"/>
    </row>
    <row r="296" spans="17:20" x14ac:dyDescent="0.3">
      <c r="Q296" s="168"/>
      <c r="R296" s="168"/>
      <c r="S296" s="168"/>
      <c r="T296" s="168"/>
    </row>
    <row r="297" spans="17:20" x14ac:dyDescent="0.3">
      <c r="Q297" s="168"/>
      <c r="R297" s="168"/>
      <c r="S297" s="168"/>
      <c r="T297" s="168"/>
    </row>
    <row r="298" spans="17:20" x14ac:dyDescent="0.3">
      <c r="Q298" s="168"/>
      <c r="R298" s="168"/>
      <c r="S298" s="168"/>
      <c r="T298" s="168"/>
    </row>
    <row r="299" spans="17:20" x14ac:dyDescent="0.3">
      <c r="Q299" s="168"/>
      <c r="R299" s="168"/>
      <c r="S299" s="168"/>
      <c r="T299" s="168"/>
    </row>
    <row r="300" spans="17:20" x14ac:dyDescent="0.3">
      <c r="Q300" s="168"/>
      <c r="R300" s="168"/>
      <c r="S300" s="168"/>
      <c r="T300" s="168"/>
    </row>
    <row r="301" spans="17:20" x14ac:dyDescent="0.3">
      <c r="Q301" s="168"/>
      <c r="R301" s="168"/>
      <c r="S301" s="168"/>
      <c r="T301" s="168"/>
    </row>
    <row r="302" spans="17:20" x14ac:dyDescent="0.3">
      <c r="Q302" s="168"/>
      <c r="R302" s="168"/>
      <c r="S302" s="168"/>
      <c r="T302" s="168"/>
    </row>
    <row r="303" spans="17:20" x14ac:dyDescent="0.3">
      <c r="Q303" s="168"/>
      <c r="R303" s="168"/>
      <c r="S303" s="168"/>
      <c r="T303" s="168"/>
    </row>
    <row r="304" spans="17:20" x14ac:dyDescent="0.3">
      <c r="Q304" s="168"/>
      <c r="R304" s="168"/>
      <c r="S304" s="168"/>
      <c r="T304" s="168"/>
    </row>
    <row r="305" spans="17:20" x14ac:dyDescent="0.3">
      <c r="Q305" s="168"/>
      <c r="R305" s="168"/>
      <c r="S305" s="168"/>
      <c r="T305" s="168"/>
    </row>
    <row r="306" spans="17:20" x14ac:dyDescent="0.3">
      <c r="Q306" s="168"/>
      <c r="R306" s="168"/>
      <c r="S306" s="168"/>
      <c r="T306" s="168"/>
    </row>
    <row r="307" spans="17:20" x14ac:dyDescent="0.3">
      <c r="Q307" s="168"/>
      <c r="R307" s="168"/>
      <c r="S307" s="168"/>
      <c r="T307" s="168"/>
    </row>
    <row r="308" spans="17:20" x14ac:dyDescent="0.3">
      <c r="Q308" s="168"/>
      <c r="R308" s="168"/>
      <c r="S308" s="168"/>
      <c r="T308" s="168"/>
    </row>
    <row r="309" spans="17:20" x14ac:dyDescent="0.3">
      <c r="Q309" s="168"/>
      <c r="R309" s="168"/>
      <c r="S309" s="168"/>
      <c r="T309" s="168"/>
    </row>
    <row r="310" spans="17:20" x14ac:dyDescent="0.3">
      <c r="Q310" s="168"/>
      <c r="R310" s="168"/>
      <c r="S310" s="168"/>
      <c r="T310" s="168"/>
    </row>
    <row r="311" spans="17:20" x14ac:dyDescent="0.3">
      <c r="Q311" s="168"/>
      <c r="R311" s="168"/>
      <c r="S311" s="168"/>
      <c r="T311" s="168"/>
    </row>
    <row r="312" spans="17:20" x14ac:dyDescent="0.3">
      <c r="Q312" s="168"/>
      <c r="R312" s="168"/>
      <c r="S312" s="168"/>
      <c r="T312" s="168"/>
    </row>
    <row r="313" spans="17:20" x14ac:dyDescent="0.3">
      <c r="Q313" s="168"/>
      <c r="R313" s="168"/>
      <c r="S313" s="168"/>
      <c r="T313" s="168"/>
    </row>
    <row r="314" spans="17:20" x14ac:dyDescent="0.3">
      <c r="Q314" s="168"/>
      <c r="R314" s="168"/>
      <c r="S314" s="168"/>
      <c r="T314" s="168"/>
    </row>
    <row r="315" spans="17:20" x14ac:dyDescent="0.3">
      <c r="Q315" s="168"/>
      <c r="R315" s="168"/>
      <c r="S315" s="168"/>
      <c r="T315" s="168"/>
    </row>
    <row r="316" spans="17:20" x14ac:dyDescent="0.3">
      <c r="Q316" s="168"/>
      <c r="R316" s="168"/>
      <c r="S316" s="168"/>
      <c r="T316" s="168"/>
    </row>
    <row r="317" spans="17:20" x14ac:dyDescent="0.3">
      <c r="Q317" s="168"/>
      <c r="R317" s="168"/>
      <c r="S317" s="168"/>
      <c r="T317" s="168"/>
    </row>
    <row r="318" spans="17:20" x14ac:dyDescent="0.3">
      <c r="Q318" s="168"/>
      <c r="R318" s="168"/>
      <c r="S318" s="168"/>
      <c r="T318" s="168"/>
    </row>
    <row r="319" spans="17:20" x14ac:dyDescent="0.3">
      <c r="Q319" s="168"/>
      <c r="R319" s="168"/>
      <c r="S319" s="168"/>
      <c r="T319" s="168"/>
    </row>
    <row r="320" spans="17:20" x14ac:dyDescent="0.3">
      <c r="Q320" s="168"/>
      <c r="R320" s="168"/>
      <c r="S320" s="168"/>
      <c r="T320" s="168"/>
    </row>
    <row r="321" spans="17:20" x14ac:dyDescent="0.3">
      <c r="Q321" s="168"/>
      <c r="R321" s="168"/>
      <c r="S321" s="168"/>
      <c r="T321" s="168"/>
    </row>
    <row r="322" spans="17:20" x14ac:dyDescent="0.3">
      <c r="Q322" s="168"/>
      <c r="R322" s="168"/>
      <c r="S322" s="168"/>
      <c r="T322" s="168"/>
    </row>
    <row r="323" spans="17:20" x14ac:dyDescent="0.3">
      <c r="Q323" s="168"/>
      <c r="R323" s="168"/>
      <c r="S323" s="168"/>
      <c r="T323" s="168"/>
    </row>
    <row r="324" spans="17:20" x14ac:dyDescent="0.3">
      <c r="Q324" s="168"/>
      <c r="R324" s="168"/>
      <c r="S324" s="168"/>
      <c r="T324" s="168"/>
    </row>
    <row r="325" spans="17:20" x14ac:dyDescent="0.3">
      <c r="Q325" s="168"/>
      <c r="R325" s="168"/>
      <c r="S325" s="168"/>
      <c r="T325" s="168"/>
    </row>
    <row r="326" spans="17:20" x14ac:dyDescent="0.3">
      <c r="Q326" s="168"/>
      <c r="R326" s="168"/>
      <c r="S326" s="168"/>
      <c r="T326" s="168"/>
    </row>
    <row r="327" spans="17:20" x14ac:dyDescent="0.3">
      <c r="Q327" s="168"/>
      <c r="R327" s="168"/>
      <c r="S327" s="168"/>
      <c r="T327" s="168"/>
    </row>
    <row r="328" spans="17:20" x14ac:dyDescent="0.3">
      <c r="Q328" s="168"/>
      <c r="R328" s="168"/>
      <c r="S328" s="168"/>
      <c r="T328" s="168"/>
    </row>
    <row r="329" spans="17:20" x14ac:dyDescent="0.3">
      <c r="Q329" s="168"/>
      <c r="R329" s="168"/>
      <c r="S329" s="168"/>
      <c r="T329" s="168"/>
    </row>
    <row r="330" spans="17:20" x14ac:dyDescent="0.3">
      <c r="Q330" s="168"/>
      <c r="R330" s="168"/>
      <c r="S330" s="168"/>
      <c r="T330" s="168"/>
    </row>
    <row r="331" spans="17:20" x14ac:dyDescent="0.3">
      <c r="Q331" s="168"/>
      <c r="R331" s="168"/>
      <c r="S331" s="168"/>
      <c r="T331" s="168"/>
    </row>
    <row r="332" spans="17:20" x14ac:dyDescent="0.3">
      <c r="Q332" s="168"/>
      <c r="R332" s="168"/>
      <c r="S332" s="168"/>
      <c r="T332" s="168"/>
    </row>
    <row r="333" spans="17:20" x14ac:dyDescent="0.3">
      <c r="Q333" s="168"/>
      <c r="R333" s="168"/>
      <c r="S333" s="168"/>
      <c r="T333" s="168"/>
    </row>
    <row r="334" spans="17:20" x14ac:dyDescent="0.3">
      <c r="Q334" s="168"/>
      <c r="R334" s="168"/>
      <c r="S334" s="168"/>
      <c r="T334" s="168"/>
    </row>
    <row r="335" spans="17:20" x14ac:dyDescent="0.3">
      <c r="Q335" s="168"/>
      <c r="R335" s="168"/>
      <c r="S335" s="168"/>
      <c r="T335" s="168"/>
    </row>
    <row r="336" spans="17:20" x14ac:dyDescent="0.3">
      <c r="Q336" s="168"/>
      <c r="R336" s="168"/>
      <c r="S336" s="168"/>
      <c r="T336" s="168"/>
    </row>
    <row r="337" spans="17:20" x14ac:dyDescent="0.3">
      <c r="Q337" s="168"/>
      <c r="R337" s="168"/>
      <c r="S337" s="168"/>
      <c r="T337" s="168"/>
    </row>
    <row r="338" spans="17:20" x14ac:dyDescent="0.3">
      <c r="Q338" s="168"/>
      <c r="R338" s="168"/>
      <c r="S338" s="168"/>
      <c r="T338" s="168"/>
    </row>
    <row r="339" spans="17:20" x14ac:dyDescent="0.3">
      <c r="Q339" s="168"/>
      <c r="R339" s="168"/>
      <c r="S339" s="168"/>
      <c r="T339" s="168"/>
    </row>
    <row r="340" spans="17:20" x14ac:dyDescent="0.3">
      <c r="Q340" s="168"/>
      <c r="R340" s="168"/>
      <c r="S340" s="168"/>
      <c r="T340" s="168"/>
    </row>
    <row r="341" spans="17:20" x14ac:dyDescent="0.3">
      <c r="Q341" s="168"/>
      <c r="R341" s="168"/>
      <c r="S341" s="168"/>
      <c r="T341" s="168"/>
    </row>
    <row r="342" spans="17:20" x14ac:dyDescent="0.3">
      <c r="Q342" s="168"/>
      <c r="R342" s="168"/>
      <c r="S342" s="168"/>
      <c r="T342" s="168"/>
    </row>
    <row r="343" spans="17:20" x14ac:dyDescent="0.3">
      <c r="Q343" s="168"/>
      <c r="R343" s="168"/>
      <c r="S343" s="168"/>
      <c r="T343" s="168"/>
    </row>
    <row r="344" spans="17:20" x14ac:dyDescent="0.3">
      <c r="Q344" s="168"/>
      <c r="R344" s="168"/>
      <c r="S344" s="168"/>
      <c r="T344" s="168"/>
    </row>
    <row r="345" spans="17:20" x14ac:dyDescent="0.3">
      <c r="Q345" s="168"/>
      <c r="R345" s="168"/>
      <c r="S345" s="168"/>
      <c r="T345" s="168"/>
    </row>
    <row r="346" spans="17:20" x14ac:dyDescent="0.3">
      <c r="Q346" s="168"/>
      <c r="R346" s="168"/>
      <c r="S346" s="168"/>
      <c r="T346" s="168"/>
    </row>
    <row r="347" spans="17:20" x14ac:dyDescent="0.3">
      <c r="Q347" s="168"/>
      <c r="R347" s="168"/>
      <c r="S347" s="168"/>
      <c r="T347" s="168"/>
    </row>
    <row r="348" spans="17:20" x14ac:dyDescent="0.3">
      <c r="Q348" s="168"/>
      <c r="R348" s="168"/>
      <c r="S348" s="168"/>
      <c r="T348" s="168"/>
    </row>
    <row r="349" spans="17:20" x14ac:dyDescent="0.3">
      <c r="Q349" s="168"/>
      <c r="R349" s="168"/>
      <c r="S349" s="168"/>
      <c r="T349" s="168"/>
    </row>
    <row r="350" spans="17:20" x14ac:dyDescent="0.3">
      <c r="Q350" s="168"/>
      <c r="R350" s="168"/>
      <c r="S350" s="168"/>
      <c r="T350" s="168"/>
    </row>
    <row r="351" spans="17:20" x14ac:dyDescent="0.3">
      <c r="Q351" s="168"/>
      <c r="R351" s="168"/>
      <c r="S351" s="168"/>
      <c r="T351" s="168"/>
    </row>
    <row r="352" spans="17:20" x14ac:dyDescent="0.3">
      <c r="Q352" s="168"/>
      <c r="R352" s="168"/>
      <c r="S352" s="168"/>
      <c r="T352" s="168"/>
    </row>
    <row r="353" spans="17:20" x14ac:dyDescent="0.3">
      <c r="Q353" s="168"/>
      <c r="R353" s="168"/>
      <c r="S353" s="168"/>
      <c r="T353" s="168"/>
    </row>
    <row r="354" spans="17:20" x14ac:dyDescent="0.3">
      <c r="Q354" s="168"/>
      <c r="R354" s="168"/>
      <c r="S354" s="168"/>
      <c r="T354" s="168"/>
    </row>
    <row r="355" spans="17:20" x14ac:dyDescent="0.3">
      <c r="Q355" s="168"/>
      <c r="R355" s="168"/>
      <c r="S355" s="168"/>
      <c r="T355" s="168"/>
    </row>
    <row r="356" spans="17:20" x14ac:dyDescent="0.3">
      <c r="Q356" s="168"/>
      <c r="R356" s="168"/>
      <c r="S356" s="168"/>
      <c r="T356" s="168"/>
    </row>
    <row r="357" spans="17:20" x14ac:dyDescent="0.3">
      <c r="Q357" s="168"/>
      <c r="R357" s="168"/>
      <c r="S357" s="168"/>
      <c r="T357" s="168"/>
    </row>
    <row r="358" spans="17:20" x14ac:dyDescent="0.3">
      <c r="Q358" s="168"/>
      <c r="R358" s="168"/>
      <c r="S358" s="168"/>
      <c r="T358" s="168"/>
    </row>
    <row r="359" spans="17:20" x14ac:dyDescent="0.3">
      <c r="Q359" s="168"/>
      <c r="R359" s="168"/>
      <c r="S359" s="168"/>
      <c r="T359" s="168"/>
    </row>
    <row r="360" spans="17:20" x14ac:dyDescent="0.3">
      <c r="Q360" s="168"/>
      <c r="R360" s="168"/>
      <c r="S360" s="168"/>
      <c r="T360" s="168"/>
    </row>
    <row r="361" spans="17:20" x14ac:dyDescent="0.3">
      <c r="Q361" s="168"/>
      <c r="R361" s="168"/>
      <c r="S361" s="168"/>
      <c r="T361" s="168"/>
    </row>
    <row r="362" spans="17:20" x14ac:dyDescent="0.3">
      <c r="Q362" s="168"/>
      <c r="R362" s="168"/>
      <c r="S362" s="168"/>
      <c r="T362" s="168"/>
    </row>
    <row r="363" spans="17:20" x14ac:dyDescent="0.3">
      <c r="Q363" s="168"/>
      <c r="R363" s="168"/>
      <c r="S363" s="168"/>
      <c r="T363" s="168"/>
    </row>
    <row r="364" spans="17:20" x14ac:dyDescent="0.3">
      <c r="Q364" s="168"/>
      <c r="R364" s="168"/>
      <c r="S364" s="168"/>
      <c r="T364" s="168"/>
    </row>
    <row r="365" spans="17:20" x14ac:dyDescent="0.3">
      <c r="Q365" s="168"/>
      <c r="R365" s="168"/>
      <c r="S365" s="168"/>
      <c r="T365" s="168"/>
    </row>
    <row r="366" spans="17:20" x14ac:dyDescent="0.3">
      <c r="Q366" s="168"/>
      <c r="R366" s="168"/>
      <c r="S366" s="168"/>
      <c r="T366" s="168"/>
    </row>
    <row r="367" spans="17:20" x14ac:dyDescent="0.3">
      <c r="Q367" s="168"/>
      <c r="R367" s="168"/>
      <c r="S367" s="168"/>
      <c r="T367" s="168"/>
    </row>
    <row r="368" spans="17:20" x14ac:dyDescent="0.3">
      <c r="Q368" s="168"/>
      <c r="R368" s="168"/>
      <c r="S368" s="168"/>
      <c r="T368" s="168"/>
    </row>
    <row r="369" spans="17:20" x14ac:dyDescent="0.3">
      <c r="Q369" s="168"/>
      <c r="R369" s="168"/>
      <c r="S369" s="168"/>
      <c r="T369" s="168"/>
    </row>
    <row r="370" spans="17:20" x14ac:dyDescent="0.3">
      <c r="Q370" s="168"/>
      <c r="R370" s="168"/>
      <c r="S370" s="168"/>
      <c r="T370" s="168"/>
    </row>
    <row r="371" spans="17:20" x14ac:dyDescent="0.3">
      <c r="Q371" s="168"/>
      <c r="R371" s="168"/>
      <c r="S371" s="168"/>
      <c r="T371" s="168"/>
    </row>
    <row r="372" spans="17:20" x14ac:dyDescent="0.3">
      <c r="Q372" s="168"/>
      <c r="R372" s="168"/>
      <c r="S372" s="168"/>
      <c r="T372" s="168"/>
    </row>
    <row r="373" spans="17:20" x14ac:dyDescent="0.3">
      <c r="Q373" s="168"/>
      <c r="R373" s="168"/>
      <c r="S373" s="168"/>
      <c r="T373" s="168"/>
    </row>
    <row r="374" spans="17:20" x14ac:dyDescent="0.3">
      <c r="Q374" s="168"/>
      <c r="R374" s="168"/>
      <c r="S374" s="168"/>
      <c r="T374" s="168"/>
    </row>
    <row r="375" spans="17:20" x14ac:dyDescent="0.3">
      <c r="Q375" s="168"/>
      <c r="R375" s="168"/>
      <c r="S375" s="168"/>
      <c r="T375" s="168"/>
    </row>
    <row r="376" spans="17:20" x14ac:dyDescent="0.3">
      <c r="Q376" s="168"/>
      <c r="R376" s="168"/>
      <c r="S376" s="168"/>
      <c r="T376" s="168"/>
    </row>
    <row r="377" spans="17:20" x14ac:dyDescent="0.3">
      <c r="Q377" s="168"/>
      <c r="R377" s="168"/>
      <c r="S377" s="168"/>
      <c r="T377" s="168"/>
    </row>
    <row r="378" spans="17:20" x14ac:dyDescent="0.3">
      <c r="Q378" s="168"/>
      <c r="R378" s="168"/>
      <c r="S378" s="168"/>
      <c r="T378" s="168"/>
    </row>
    <row r="379" spans="17:20" x14ac:dyDescent="0.3">
      <c r="Q379" s="168"/>
      <c r="R379" s="168"/>
      <c r="S379" s="168"/>
      <c r="T379" s="168"/>
    </row>
    <row r="380" spans="17:20" x14ac:dyDescent="0.3">
      <c r="Q380" s="168"/>
      <c r="R380" s="168"/>
      <c r="S380" s="168"/>
      <c r="T380" s="168"/>
    </row>
    <row r="381" spans="17:20" x14ac:dyDescent="0.3">
      <c r="Q381" s="168"/>
      <c r="R381" s="168"/>
      <c r="S381" s="168"/>
      <c r="T381" s="168"/>
    </row>
    <row r="382" spans="17:20" x14ac:dyDescent="0.3">
      <c r="Q382" s="168"/>
      <c r="R382" s="168"/>
      <c r="S382" s="168"/>
      <c r="T382" s="168"/>
    </row>
    <row r="383" spans="17:20" x14ac:dyDescent="0.3">
      <c r="Q383" s="168"/>
      <c r="R383" s="168"/>
      <c r="S383" s="168"/>
      <c r="T383" s="168"/>
    </row>
    <row r="384" spans="17:20" x14ac:dyDescent="0.3">
      <c r="Q384" s="168"/>
      <c r="R384" s="168"/>
      <c r="S384" s="168"/>
      <c r="T384" s="168"/>
    </row>
    <row r="385" spans="17:20" x14ac:dyDescent="0.3">
      <c r="Q385" s="168"/>
      <c r="R385" s="168"/>
      <c r="S385" s="168"/>
      <c r="T385" s="168"/>
    </row>
    <row r="386" spans="17:20" x14ac:dyDescent="0.3">
      <c r="Q386" s="168"/>
      <c r="R386" s="168"/>
      <c r="S386" s="168"/>
      <c r="T386" s="168"/>
    </row>
    <row r="387" spans="17:20" x14ac:dyDescent="0.3">
      <c r="Q387" s="168"/>
      <c r="R387" s="168"/>
      <c r="S387" s="168"/>
      <c r="T387" s="168"/>
    </row>
    <row r="388" spans="17:20" x14ac:dyDescent="0.3">
      <c r="Q388" s="168"/>
      <c r="R388" s="168"/>
      <c r="S388" s="168"/>
      <c r="T388" s="168"/>
    </row>
    <row r="389" spans="17:20" x14ac:dyDescent="0.3">
      <c r="Q389" s="168"/>
      <c r="R389" s="168"/>
      <c r="S389" s="168"/>
      <c r="T389" s="168"/>
    </row>
    <row r="390" spans="17:20" x14ac:dyDescent="0.3">
      <c r="Q390" s="168"/>
      <c r="R390" s="168"/>
      <c r="S390" s="168"/>
      <c r="T390" s="168"/>
    </row>
    <row r="391" spans="17:20" x14ac:dyDescent="0.3">
      <c r="Q391" s="168"/>
      <c r="R391" s="168"/>
      <c r="S391" s="168"/>
      <c r="T391" s="168"/>
    </row>
    <row r="392" spans="17:20" x14ac:dyDescent="0.3">
      <c r="Q392" s="168"/>
      <c r="R392" s="168"/>
      <c r="S392" s="168"/>
      <c r="T392" s="168"/>
    </row>
    <row r="393" spans="17:20" x14ac:dyDescent="0.3">
      <c r="Q393" s="168"/>
      <c r="R393" s="168"/>
      <c r="S393" s="168"/>
      <c r="T393" s="168"/>
    </row>
    <row r="394" spans="17:20" x14ac:dyDescent="0.3">
      <c r="Q394" s="168"/>
      <c r="R394" s="168"/>
      <c r="S394" s="168"/>
      <c r="T394" s="168"/>
    </row>
    <row r="395" spans="17:20" x14ac:dyDescent="0.3">
      <c r="Q395" s="168"/>
      <c r="R395" s="168"/>
      <c r="S395" s="168"/>
      <c r="T395" s="168"/>
    </row>
    <row r="396" spans="17:20" x14ac:dyDescent="0.3">
      <c r="Q396" s="168"/>
      <c r="R396" s="168"/>
      <c r="S396" s="168"/>
      <c r="T396" s="168"/>
    </row>
    <row r="397" spans="17:20" x14ac:dyDescent="0.3">
      <c r="Q397" s="168"/>
      <c r="R397" s="168"/>
      <c r="S397" s="168"/>
      <c r="T397" s="168"/>
    </row>
    <row r="398" spans="17:20" x14ac:dyDescent="0.3">
      <c r="Q398" s="168"/>
      <c r="R398" s="168"/>
      <c r="S398" s="168"/>
      <c r="T398" s="168"/>
    </row>
    <row r="399" spans="17:20" x14ac:dyDescent="0.3">
      <c r="Q399" s="168"/>
      <c r="R399" s="168"/>
      <c r="S399" s="168"/>
      <c r="T399" s="168"/>
    </row>
    <row r="400" spans="17:20" x14ac:dyDescent="0.3">
      <c r="Q400" s="168"/>
      <c r="R400" s="168"/>
      <c r="S400" s="168"/>
      <c r="T400" s="168"/>
    </row>
    <row r="401" spans="16:20" x14ac:dyDescent="0.3">
      <c r="Q401" s="168"/>
      <c r="R401" s="168"/>
      <c r="S401" s="168"/>
      <c r="T401" s="168"/>
    </row>
    <row r="402" spans="16:20" x14ac:dyDescent="0.3">
      <c r="Q402" s="168"/>
      <c r="R402" s="168"/>
      <c r="S402" s="168"/>
      <c r="T402" s="168"/>
    </row>
    <row r="403" spans="16:20" x14ac:dyDescent="0.3">
      <c r="Q403" s="168"/>
      <c r="R403" s="168"/>
      <c r="S403" s="168"/>
      <c r="T403" s="168"/>
    </row>
    <row r="404" spans="16:20" x14ac:dyDescent="0.3">
      <c r="Q404" s="168"/>
      <c r="R404" s="168"/>
      <c r="S404" s="168"/>
      <c r="T404" s="168"/>
    </row>
    <row r="405" spans="16:20" x14ac:dyDescent="0.3">
      <c r="Q405" s="168"/>
      <c r="R405" s="168"/>
      <c r="S405" s="168"/>
      <c r="T405" s="168"/>
    </row>
    <row r="406" spans="16:20" x14ac:dyDescent="0.3">
      <c r="Q406" s="168"/>
      <c r="R406" s="168"/>
      <c r="S406" s="168"/>
      <c r="T406" s="168"/>
    </row>
    <row r="407" spans="16:20" x14ac:dyDescent="0.3">
      <c r="Q407" s="168"/>
      <c r="R407" s="168"/>
      <c r="S407" s="168"/>
      <c r="T407" s="168"/>
    </row>
    <row r="408" spans="16:20" x14ac:dyDescent="0.3">
      <c r="Q408" s="168"/>
      <c r="R408" s="168"/>
      <c r="S408" s="168"/>
      <c r="T408" s="168"/>
    </row>
    <row r="409" spans="16:20" x14ac:dyDescent="0.3">
      <c r="P409" s="168"/>
      <c r="Q409" s="168"/>
      <c r="R409" s="168"/>
      <c r="S409" s="168"/>
      <c r="T409" s="168"/>
    </row>
    <row r="410" spans="16:20" x14ac:dyDescent="0.3">
      <c r="P410" s="168"/>
      <c r="Q410" s="168"/>
      <c r="R410" s="168"/>
      <c r="S410" s="168"/>
      <c r="T410" s="168"/>
    </row>
    <row r="411" spans="16:20" x14ac:dyDescent="0.3">
      <c r="P411" s="168"/>
      <c r="Q411" s="168"/>
      <c r="R411" s="168"/>
      <c r="S411" s="168"/>
      <c r="T411" s="168"/>
    </row>
    <row r="412" spans="16:20" x14ac:dyDescent="0.3">
      <c r="P412" s="168"/>
      <c r="Q412" s="168"/>
      <c r="R412" s="168"/>
      <c r="S412" s="168"/>
      <c r="T412" s="168"/>
    </row>
    <row r="413" spans="16:20" x14ac:dyDescent="0.3">
      <c r="P413" s="168"/>
      <c r="Q413" s="168"/>
      <c r="R413" s="168"/>
      <c r="S413" s="168"/>
      <c r="T413" s="168"/>
    </row>
    <row r="414" spans="16:20" x14ac:dyDescent="0.3">
      <c r="P414" s="168"/>
      <c r="Q414" s="168"/>
      <c r="R414" s="168"/>
      <c r="S414" s="168"/>
      <c r="T414" s="168"/>
    </row>
    <row r="415" spans="16:20" x14ac:dyDescent="0.3">
      <c r="P415" s="168"/>
      <c r="Q415" s="168"/>
      <c r="R415" s="168"/>
      <c r="S415" s="168"/>
      <c r="T415" s="168"/>
    </row>
    <row r="416" spans="16:20" x14ac:dyDescent="0.3">
      <c r="P416" s="168"/>
      <c r="Q416" s="168"/>
      <c r="R416" s="168"/>
      <c r="S416" s="168"/>
      <c r="T416" s="168"/>
    </row>
    <row r="417" spans="16:20" x14ac:dyDescent="0.3">
      <c r="P417" s="168"/>
      <c r="Q417" s="168"/>
      <c r="R417" s="168"/>
      <c r="S417" s="168"/>
      <c r="T417" s="168"/>
    </row>
    <row r="418" spans="16:20" x14ac:dyDescent="0.3">
      <c r="P418" s="168"/>
      <c r="Q418" s="168"/>
      <c r="R418" s="168"/>
      <c r="S418" s="168"/>
      <c r="T418" s="168"/>
    </row>
    <row r="419" spans="16:20" x14ac:dyDescent="0.3">
      <c r="P419" s="168"/>
      <c r="Q419" s="168"/>
      <c r="R419" s="168"/>
      <c r="S419" s="168"/>
      <c r="T419" s="168"/>
    </row>
    <row r="420" spans="16:20" x14ac:dyDescent="0.3">
      <c r="P420" s="168"/>
      <c r="Q420" s="168"/>
      <c r="R420" s="168"/>
      <c r="S420" s="168"/>
      <c r="T420" s="168"/>
    </row>
    <row r="421" spans="16:20" x14ac:dyDescent="0.3">
      <c r="P421" s="168"/>
      <c r="Q421" s="168"/>
      <c r="R421" s="168"/>
      <c r="S421" s="168"/>
      <c r="T421" s="168"/>
    </row>
    <row r="422" spans="16:20" x14ac:dyDescent="0.3">
      <c r="P422" s="168"/>
      <c r="Q422" s="168"/>
      <c r="R422" s="168"/>
      <c r="S422" s="168"/>
      <c r="T422" s="168"/>
    </row>
    <row r="423" spans="16:20" x14ac:dyDescent="0.3">
      <c r="P423" s="168"/>
      <c r="Q423" s="168"/>
      <c r="R423" s="168"/>
      <c r="S423" s="168"/>
      <c r="T423" s="168"/>
    </row>
    <row r="424" spans="16:20" x14ac:dyDescent="0.3">
      <c r="P424" s="168"/>
      <c r="Q424" s="168"/>
      <c r="R424" s="168"/>
      <c r="S424" s="168"/>
      <c r="T424" s="168"/>
    </row>
    <row r="425" spans="16:20" x14ac:dyDescent="0.3">
      <c r="P425" s="168"/>
      <c r="Q425" s="168"/>
      <c r="R425" s="168"/>
      <c r="S425" s="168"/>
      <c r="T425" s="168"/>
    </row>
    <row r="426" spans="16:20" x14ac:dyDescent="0.3">
      <c r="P426" s="168"/>
      <c r="Q426" s="168"/>
      <c r="R426" s="168"/>
      <c r="S426" s="168"/>
      <c r="T426" s="168"/>
    </row>
    <row r="427" spans="16:20" x14ac:dyDescent="0.3">
      <c r="P427" s="168"/>
      <c r="Q427" s="168"/>
      <c r="R427" s="168"/>
      <c r="S427" s="168"/>
      <c r="T427" s="168"/>
    </row>
    <row r="428" spans="16:20" x14ac:dyDescent="0.3">
      <c r="P428" s="168"/>
      <c r="Q428" s="168"/>
      <c r="R428" s="168"/>
      <c r="S428" s="168"/>
      <c r="T428" s="168"/>
    </row>
    <row r="429" spans="16:20" x14ac:dyDescent="0.3">
      <c r="P429" s="168"/>
      <c r="Q429" s="168"/>
      <c r="R429" s="168"/>
      <c r="S429" s="168"/>
      <c r="T429" s="168"/>
    </row>
    <row r="430" spans="16:20" x14ac:dyDescent="0.3">
      <c r="P430" s="168"/>
      <c r="Q430" s="168"/>
      <c r="R430" s="168"/>
      <c r="S430" s="168"/>
      <c r="T430" s="168"/>
    </row>
    <row r="431" spans="16:20" x14ac:dyDescent="0.3">
      <c r="P431" s="168"/>
      <c r="Q431" s="168"/>
      <c r="R431" s="168"/>
      <c r="S431" s="168"/>
      <c r="T431" s="168"/>
    </row>
    <row r="432" spans="16:20" x14ac:dyDescent="0.3">
      <c r="P432" s="168"/>
      <c r="Q432" s="168"/>
      <c r="R432" s="168"/>
      <c r="S432" s="168"/>
      <c r="T432" s="168"/>
    </row>
    <row r="433" spans="16:20" x14ac:dyDescent="0.3">
      <c r="P433" s="168"/>
      <c r="Q433" s="168"/>
      <c r="R433" s="168"/>
      <c r="S433" s="168"/>
      <c r="T433" s="168"/>
    </row>
    <row r="434" spans="16:20" x14ac:dyDescent="0.3">
      <c r="P434" s="168"/>
      <c r="Q434" s="168"/>
      <c r="R434" s="168"/>
      <c r="S434" s="168"/>
      <c r="T434" s="168"/>
    </row>
    <row r="435" spans="16:20" x14ac:dyDescent="0.3">
      <c r="P435" s="168"/>
      <c r="Q435" s="168"/>
      <c r="R435" s="168"/>
      <c r="S435" s="168"/>
      <c r="T435" s="168"/>
    </row>
    <row r="436" spans="16:20" x14ac:dyDescent="0.3">
      <c r="P436" s="168"/>
      <c r="Q436" s="168"/>
      <c r="R436" s="168"/>
      <c r="S436" s="168"/>
      <c r="T436" s="168"/>
    </row>
    <row r="437" spans="16:20" x14ac:dyDescent="0.3">
      <c r="P437" s="168"/>
      <c r="Q437" s="168"/>
      <c r="R437" s="168"/>
      <c r="S437" s="168"/>
      <c r="T437" s="168"/>
    </row>
    <row r="438" spans="16:20" x14ac:dyDescent="0.3">
      <c r="P438" s="168"/>
      <c r="Q438" s="168"/>
      <c r="R438" s="168"/>
      <c r="S438" s="168"/>
      <c r="T438" s="168"/>
    </row>
    <row r="439" spans="16:20" x14ac:dyDescent="0.3">
      <c r="P439" s="168"/>
      <c r="Q439" s="168"/>
      <c r="R439" s="168"/>
      <c r="S439" s="168"/>
      <c r="T439" s="168"/>
    </row>
    <row r="440" spans="16:20" x14ac:dyDescent="0.3">
      <c r="P440" s="109"/>
      <c r="Q440" s="168"/>
      <c r="R440" s="168"/>
      <c r="S440" s="168"/>
      <c r="T440" s="168"/>
    </row>
    <row r="441" spans="16:20" x14ac:dyDescent="0.3">
      <c r="P441" s="109"/>
      <c r="Q441" s="168"/>
      <c r="R441" s="168"/>
      <c r="S441" s="168"/>
      <c r="T441" s="168"/>
    </row>
    <row r="442" spans="16:20" x14ac:dyDescent="0.3">
      <c r="P442" s="111"/>
      <c r="Q442" s="168"/>
      <c r="R442" s="168"/>
      <c r="S442" s="168"/>
      <c r="T442" s="168"/>
    </row>
    <row r="443" spans="16:20" x14ac:dyDescent="0.3">
      <c r="P443" s="110"/>
      <c r="Q443" s="168"/>
      <c r="R443" s="168"/>
      <c r="S443" s="168"/>
      <c r="T443" s="168"/>
    </row>
    <row r="444" spans="16:20" x14ac:dyDescent="0.3">
      <c r="P444" s="110"/>
      <c r="Q444" s="168"/>
      <c r="R444" s="168"/>
      <c r="S444" s="168"/>
      <c r="T444" s="168"/>
    </row>
    <row r="445" spans="16:20" x14ac:dyDescent="0.3">
      <c r="P445" s="110"/>
      <c r="Q445" s="168"/>
      <c r="R445" s="168"/>
      <c r="S445" s="168"/>
      <c r="T445" s="168"/>
    </row>
    <row r="446" spans="16:20" x14ac:dyDescent="0.3">
      <c r="P446" s="110"/>
      <c r="Q446" s="168"/>
      <c r="R446" s="168"/>
      <c r="S446" s="168"/>
      <c r="T446" s="168"/>
    </row>
    <row r="447" spans="16:20" x14ac:dyDescent="0.3">
      <c r="P447" s="110"/>
      <c r="Q447" s="168"/>
      <c r="R447" s="168"/>
      <c r="S447" s="168"/>
      <c r="T447" s="168"/>
    </row>
    <row r="448" spans="16:20" x14ac:dyDescent="0.3">
      <c r="P448" s="112"/>
      <c r="Q448" s="168"/>
      <c r="R448" s="168"/>
      <c r="S448" s="168"/>
      <c r="T448" s="168"/>
    </row>
    <row r="449" spans="16:20" x14ac:dyDescent="0.3">
      <c r="P449" s="110"/>
      <c r="Q449" s="168"/>
      <c r="R449" s="168"/>
      <c r="S449" s="168"/>
      <c r="T449" s="168"/>
    </row>
    <row r="450" spans="16:20" x14ac:dyDescent="0.3">
      <c r="P450" s="110"/>
      <c r="Q450" s="168"/>
      <c r="R450" s="168"/>
      <c r="S450" s="168"/>
      <c r="T450" s="168"/>
    </row>
    <row r="451" spans="16:20" x14ac:dyDescent="0.3">
      <c r="P451" s="110"/>
      <c r="Q451" s="168"/>
      <c r="R451" s="168"/>
      <c r="S451" s="168"/>
      <c r="T451" s="168"/>
    </row>
    <row r="452" spans="16:20" x14ac:dyDescent="0.3">
      <c r="P452" s="110"/>
      <c r="Q452" s="168"/>
      <c r="R452" s="168"/>
      <c r="S452" s="168"/>
      <c r="T452" s="168"/>
    </row>
    <row r="453" spans="16:20" x14ac:dyDescent="0.3">
      <c r="P453" s="110"/>
      <c r="Q453" s="168"/>
      <c r="R453" s="168"/>
      <c r="S453" s="168"/>
      <c r="T453" s="168"/>
    </row>
    <row r="454" spans="16:20" x14ac:dyDescent="0.3">
      <c r="P454" s="110"/>
      <c r="Q454" s="168"/>
      <c r="R454" s="168"/>
      <c r="S454" s="168"/>
      <c r="T454" s="168"/>
    </row>
    <row r="455" spans="16:20" x14ac:dyDescent="0.3">
      <c r="P455" s="110"/>
      <c r="Q455" s="168"/>
      <c r="R455" s="168"/>
      <c r="S455" s="168"/>
      <c r="T455" s="168"/>
    </row>
    <row r="456" spans="16:20" x14ac:dyDescent="0.3">
      <c r="P456" s="110"/>
      <c r="Q456" s="168"/>
      <c r="R456" s="168"/>
      <c r="S456" s="168"/>
      <c r="T456" s="168"/>
    </row>
    <row r="457" spans="16:20" x14ac:dyDescent="0.3">
      <c r="P457" s="110"/>
      <c r="Q457" s="168"/>
      <c r="R457" s="168"/>
      <c r="S457" s="168"/>
      <c r="T457" s="168"/>
    </row>
    <row r="458" spans="16:20" x14ac:dyDescent="0.3">
      <c r="P458" s="168"/>
      <c r="Q458" s="168"/>
      <c r="R458" s="168"/>
      <c r="S458" s="168"/>
      <c r="T458" s="168"/>
    </row>
    <row r="459" spans="16:20" x14ac:dyDescent="0.3">
      <c r="P459" s="168"/>
      <c r="Q459" s="168"/>
      <c r="R459" s="168"/>
      <c r="S459" s="168"/>
      <c r="T459" s="168"/>
    </row>
    <row r="460" spans="16:20" x14ac:dyDescent="0.3">
      <c r="P460" s="168"/>
      <c r="Q460" s="168"/>
      <c r="R460" s="168"/>
      <c r="S460" s="168"/>
      <c r="T460" s="168"/>
    </row>
    <row r="461" spans="16:20" x14ac:dyDescent="0.3">
      <c r="P461" s="168"/>
      <c r="Q461" s="168"/>
      <c r="R461" s="168"/>
      <c r="S461" s="168"/>
      <c r="T461" s="168"/>
    </row>
    <row r="462" spans="16:20" x14ac:dyDescent="0.3">
      <c r="P462" s="168"/>
      <c r="Q462" s="168"/>
      <c r="R462" s="168"/>
      <c r="S462" s="168"/>
      <c r="T462" s="168"/>
    </row>
    <row r="463" spans="16:20" x14ac:dyDescent="0.3">
      <c r="P463" s="168"/>
      <c r="Q463" s="168"/>
      <c r="R463" s="168"/>
      <c r="S463" s="168"/>
      <c r="T463" s="168"/>
    </row>
    <row r="464" spans="16:20" x14ac:dyDescent="0.3">
      <c r="P464" s="168"/>
      <c r="Q464" s="168"/>
      <c r="R464" s="168"/>
      <c r="S464" s="168"/>
      <c r="T464" s="168"/>
    </row>
    <row r="465" spans="16:20" x14ac:dyDescent="0.3">
      <c r="P465" s="168"/>
      <c r="Q465" s="168"/>
      <c r="R465" s="168"/>
      <c r="S465" s="168"/>
      <c r="T465" s="168"/>
    </row>
    <row r="466" spans="16:20" x14ac:dyDescent="0.3">
      <c r="P466" s="168"/>
      <c r="Q466" s="168"/>
      <c r="R466" s="168"/>
      <c r="S466" s="168"/>
      <c r="T466" s="168"/>
    </row>
    <row r="467" spans="16:20" x14ac:dyDescent="0.3">
      <c r="P467" s="168"/>
      <c r="Q467" s="168"/>
      <c r="R467" s="168"/>
      <c r="S467" s="168"/>
      <c r="T467" s="168"/>
    </row>
    <row r="468" spans="16:20" x14ac:dyDescent="0.3">
      <c r="P468" s="168"/>
      <c r="Q468" s="168"/>
      <c r="R468" s="168"/>
      <c r="S468" s="168"/>
      <c r="T468" s="168"/>
    </row>
    <row r="469" spans="16:20" x14ac:dyDescent="0.3">
      <c r="P469" s="168"/>
      <c r="Q469" s="168"/>
      <c r="R469" s="168"/>
      <c r="S469" s="168"/>
      <c r="T469" s="168"/>
    </row>
    <row r="470" spans="16:20" x14ac:dyDescent="0.3">
      <c r="P470" s="168"/>
      <c r="Q470" s="168"/>
      <c r="R470" s="168"/>
      <c r="S470" s="168"/>
      <c r="T470" s="168"/>
    </row>
    <row r="471" spans="16:20" x14ac:dyDescent="0.3">
      <c r="P471" s="168"/>
      <c r="Q471" s="168"/>
      <c r="R471" s="168"/>
      <c r="S471" s="168"/>
      <c r="T471" s="168"/>
    </row>
    <row r="472" spans="16:20" x14ac:dyDescent="0.3">
      <c r="P472" s="168"/>
      <c r="Q472" s="168"/>
      <c r="R472" s="168"/>
      <c r="S472" s="168"/>
      <c r="T472" s="168"/>
    </row>
    <row r="473" spans="16:20" x14ac:dyDescent="0.3">
      <c r="P473" s="168"/>
      <c r="Q473" s="168"/>
      <c r="R473" s="168"/>
      <c r="S473" s="168"/>
      <c r="T473" s="168"/>
    </row>
    <row r="474" spans="16:20" x14ac:dyDescent="0.3">
      <c r="P474" s="168"/>
      <c r="Q474" s="168"/>
      <c r="R474" s="168"/>
      <c r="S474" s="168"/>
      <c r="T474" s="168"/>
    </row>
    <row r="475" spans="16:20" x14ac:dyDescent="0.3">
      <c r="P475" s="168"/>
      <c r="Q475" s="168"/>
      <c r="R475" s="168"/>
      <c r="S475" s="168"/>
      <c r="T475" s="168"/>
    </row>
    <row r="476" spans="16:20" x14ac:dyDescent="0.3">
      <c r="P476" s="168"/>
      <c r="Q476" s="168"/>
      <c r="R476" s="168"/>
      <c r="S476" s="168"/>
      <c r="T476" s="168"/>
    </row>
    <row r="477" spans="16:20" x14ac:dyDescent="0.3">
      <c r="P477" s="168"/>
      <c r="Q477" s="168"/>
      <c r="R477" s="168"/>
      <c r="S477" s="168"/>
      <c r="T477" s="168"/>
    </row>
    <row r="478" spans="16:20" x14ac:dyDescent="0.3">
      <c r="P478" s="168"/>
      <c r="Q478" s="168"/>
      <c r="R478" s="168"/>
      <c r="S478" s="168"/>
      <c r="T478" s="168"/>
    </row>
    <row r="479" spans="16:20" x14ac:dyDescent="0.3">
      <c r="P479" s="168"/>
      <c r="Q479" s="168"/>
      <c r="R479" s="168"/>
      <c r="S479" s="168"/>
      <c r="T479" s="168"/>
    </row>
    <row r="480" spans="16:20" x14ac:dyDescent="0.3">
      <c r="P480" s="168"/>
      <c r="Q480" s="168"/>
      <c r="R480" s="168"/>
      <c r="S480" s="168"/>
      <c r="T480" s="168"/>
    </row>
    <row r="481" spans="16:20" x14ac:dyDescent="0.3">
      <c r="P481" s="109"/>
      <c r="Q481" s="168"/>
      <c r="R481" s="168"/>
      <c r="S481" s="168"/>
      <c r="T481" s="168"/>
    </row>
    <row r="482" spans="16:20" x14ac:dyDescent="0.3">
      <c r="P482" s="109"/>
      <c r="Q482" s="168"/>
      <c r="R482" s="168"/>
      <c r="S482" s="168"/>
      <c r="T482" s="168"/>
    </row>
    <row r="483" spans="16:20" x14ac:dyDescent="0.3">
      <c r="P483" s="109"/>
      <c r="Q483" s="168"/>
      <c r="R483" s="168"/>
      <c r="S483" s="168"/>
      <c r="T483" s="168"/>
    </row>
    <row r="484" spans="16:20" x14ac:dyDescent="0.3">
      <c r="P484" s="109"/>
      <c r="Q484" s="168"/>
      <c r="R484" s="168"/>
      <c r="S484" s="168"/>
      <c r="T484" s="168"/>
    </row>
    <row r="485" spans="16:20" x14ac:dyDescent="0.3">
      <c r="P485" s="109"/>
      <c r="Q485" s="168"/>
      <c r="R485" s="168"/>
      <c r="S485" s="168"/>
      <c r="T485" s="168"/>
    </row>
    <row r="486" spans="16:20" x14ac:dyDescent="0.3">
      <c r="P486" s="109"/>
      <c r="Q486" s="168"/>
      <c r="R486" s="168"/>
      <c r="S486" s="168"/>
      <c r="T486" s="168"/>
    </row>
    <row r="487" spans="16:20" x14ac:dyDescent="0.3">
      <c r="P487" s="109"/>
      <c r="Q487" s="168"/>
      <c r="R487" s="168"/>
      <c r="S487" s="168"/>
      <c r="T487" s="168"/>
    </row>
    <row r="488" spans="16:20" x14ac:dyDescent="0.3">
      <c r="P488" s="109"/>
      <c r="Q488" s="168"/>
      <c r="R488" s="168"/>
      <c r="S488" s="168"/>
      <c r="T488" s="168"/>
    </row>
    <row r="489" spans="16:20" x14ac:dyDescent="0.3">
      <c r="P489" s="109"/>
      <c r="Q489" s="168"/>
      <c r="R489" s="168"/>
      <c r="S489" s="168"/>
      <c r="T489" s="168"/>
    </row>
    <row r="490" spans="16:20" x14ac:dyDescent="0.3">
      <c r="P490" s="109"/>
      <c r="Q490" s="168"/>
      <c r="R490" s="168"/>
      <c r="S490" s="168"/>
      <c r="T490" s="168"/>
    </row>
    <row r="491" spans="16:20" x14ac:dyDescent="0.3">
      <c r="P491" s="109"/>
      <c r="Q491" s="168"/>
      <c r="R491" s="168"/>
      <c r="S491" s="168"/>
      <c r="T491" s="168"/>
    </row>
    <row r="492" spans="16:20" x14ac:dyDescent="0.3">
      <c r="P492" s="109"/>
      <c r="Q492" s="168"/>
      <c r="R492" s="168"/>
      <c r="S492" s="168"/>
      <c r="T492" s="168"/>
    </row>
    <row r="493" spans="16:20" x14ac:dyDescent="0.3">
      <c r="P493" s="109"/>
      <c r="Q493" s="168"/>
      <c r="R493" s="168"/>
      <c r="S493" s="168"/>
      <c r="T493" s="168"/>
    </row>
    <row r="494" spans="16:20" x14ac:dyDescent="0.3">
      <c r="P494" s="109"/>
      <c r="Q494" s="168"/>
      <c r="R494" s="168"/>
      <c r="S494" s="168"/>
      <c r="T494" s="168"/>
    </row>
    <row r="495" spans="16:20" x14ac:dyDescent="0.3">
      <c r="P495" s="109"/>
      <c r="Q495" s="168"/>
      <c r="R495" s="168"/>
      <c r="S495" s="168"/>
      <c r="T495" s="168"/>
    </row>
    <row r="496" spans="16:20" x14ac:dyDescent="0.3">
      <c r="P496" s="109"/>
      <c r="Q496" s="168"/>
      <c r="R496" s="168"/>
      <c r="S496" s="168"/>
      <c r="T496" s="168"/>
    </row>
    <row r="497" spans="16:20" x14ac:dyDescent="0.3">
      <c r="P497" s="109"/>
      <c r="Q497" s="168"/>
      <c r="R497" s="168"/>
      <c r="S497" s="168"/>
      <c r="T497" s="168"/>
    </row>
    <row r="498" spans="16:20" x14ac:dyDescent="0.3">
      <c r="P498" s="109"/>
      <c r="Q498" s="168"/>
      <c r="R498" s="168"/>
      <c r="S498" s="168"/>
      <c r="T498" s="168"/>
    </row>
    <row r="499" spans="16:20" x14ac:dyDescent="0.3">
      <c r="P499" s="111"/>
      <c r="Q499" s="168"/>
      <c r="R499" s="168"/>
      <c r="S499" s="168"/>
      <c r="T499" s="168"/>
    </row>
    <row r="500" spans="16:20" x14ac:dyDescent="0.3">
      <c r="P500" s="111"/>
      <c r="Q500" s="168"/>
      <c r="R500" s="168"/>
      <c r="S500" s="168"/>
      <c r="T500" s="168"/>
    </row>
    <row r="501" spans="16:20" x14ac:dyDescent="0.3">
      <c r="P501" s="109"/>
      <c r="Q501" s="168"/>
      <c r="R501" s="168"/>
      <c r="S501" s="168"/>
      <c r="T501" s="168"/>
    </row>
    <row r="502" spans="16:20" x14ac:dyDescent="0.3">
      <c r="P502" s="109"/>
      <c r="Q502" s="168"/>
      <c r="R502" s="168"/>
      <c r="S502" s="168"/>
      <c r="T502" s="168"/>
    </row>
    <row r="503" spans="16:20" x14ac:dyDescent="0.3">
      <c r="P503" s="109"/>
      <c r="Q503" s="168"/>
      <c r="R503" s="168"/>
      <c r="S503" s="168"/>
      <c r="T503" s="168"/>
    </row>
    <row r="504" spans="16:20" x14ac:dyDescent="0.3">
      <c r="P504" s="109"/>
      <c r="Q504" s="168"/>
      <c r="R504" s="168"/>
      <c r="S504" s="168"/>
      <c r="T504" s="168"/>
    </row>
    <row r="505" spans="16:20" x14ac:dyDescent="0.3">
      <c r="P505" s="109"/>
      <c r="Q505" s="168"/>
      <c r="R505" s="168"/>
      <c r="S505" s="168"/>
      <c r="T505" s="168"/>
    </row>
    <row r="506" spans="16:20" x14ac:dyDescent="0.3">
      <c r="P506" s="111"/>
      <c r="Q506" s="168"/>
      <c r="R506" s="168"/>
      <c r="S506" s="168"/>
      <c r="T506" s="168"/>
    </row>
    <row r="507" spans="16:20" x14ac:dyDescent="0.3">
      <c r="P507" s="109"/>
      <c r="Q507" s="168"/>
      <c r="R507" s="168"/>
      <c r="S507" s="168"/>
      <c r="T507" s="168"/>
    </row>
    <row r="508" spans="16:20" x14ac:dyDescent="0.3">
      <c r="P508" s="109"/>
      <c r="Q508" s="168"/>
      <c r="R508" s="168"/>
      <c r="S508" s="168"/>
      <c r="T508" s="168"/>
    </row>
    <row r="509" spans="16:20" x14ac:dyDescent="0.3">
      <c r="P509" s="109"/>
      <c r="Q509" s="168"/>
      <c r="R509" s="168"/>
      <c r="S509" s="168"/>
      <c r="T509" s="168"/>
    </row>
    <row r="510" spans="16:20" x14ac:dyDescent="0.3">
      <c r="P510" s="109"/>
      <c r="Q510" s="168"/>
      <c r="R510" s="168"/>
      <c r="S510" s="168"/>
      <c r="T510" s="168"/>
    </row>
    <row r="511" spans="16:20" x14ac:dyDescent="0.3">
      <c r="P511" s="109"/>
      <c r="Q511" s="168"/>
      <c r="R511" s="168"/>
      <c r="S511" s="168"/>
      <c r="T511" s="168"/>
    </row>
    <row r="512" spans="16:20" x14ac:dyDescent="0.3">
      <c r="P512" s="111"/>
      <c r="Q512" s="168"/>
      <c r="R512" s="168"/>
      <c r="S512" s="168"/>
      <c r="T512" s="168"/>
    </row>
    <row r="513" spans="16:20" x14ac:dyDescent="0.3">
      <c r="P513" s="109"/>
      <c r="Q513" s="168"/>
      <c r="R513" s="168"/>
      <c r="S513" s="168"/>
      <c r="T513" s="168"/>
    </row>
    <row r="514" spans="16:20" x14ac:dyDescent="0.3">
      <c r="P514" s="109"/>
      <c r="Q514" s="168"/>
      <c r="R514" s="168"/>
      <c r="S514" s="168"/>
      <c r="T514" s="168"/>
    </row>
    <row r="515" spans="16:20" x14ac:dyDescent="0.3">
      <c r="P515" s="109"/>
      <c r="Q515" s="168"/>
      <c r="R515" s="168"/>
      <c r="S515" s="168"/>
      <c r="T515" s="168"/>
    </row>
    <row r="516" spans="16:20" x14ac:dyDescent="0.3">
      <c r="P516" s="109"/>
      <c r="Q516" s="168"/>
      <c r="R516" s="168"/>
      <c r="S516" s="168"/>
      <c r="T516" s="168"/>
    </row>
    <row r="517" spans="16:20" x14ac:dyDescent="0.3">
      <c r="P517" s="109"/>
      <c r="Q517" s="168"/>
      <c r="R517" s="168"/>
      <c r="S517" s="168"/>
      <c r="T517" s="168"/>
    </row>
    <row r="518" spans="16:20" x14ac:dyDescent="0.3">
      <c r="P518" s="109"/>
      <c r="Q518" s="168"/>
      <c r="R518" s="168"/>
      <c r="S518" s="168"/>
      <c r="T518" s="168"/>
    </row>
    <row r="519" spans="16:20" x14ac:dyDescent="0.3">
      <c r="P519" s="109"/>
      <c r="Q519" s="168"/>
      <c r="R519" s="168"/>
      <c r="S519" s="168"/>
      <c r="T519" s="168"/>
    </row>
    <row r="520" spans="16:20" x14ac:dyDescent="0.3">
      <c r="P520" s="109"/>
      <c r="Q520" s="168"/>
      <c r="R520" s="168"/>
      <c r="S520" s="168"/>
      <c r="T520" s="168"/>
    </row>
    <row r="521" spans="16:20" x14ac:dyDescent="0.3">
      <c r="P521" s="109"/>
      <c r="Q521" s="168"/>
      <c r="R521" s="168"/>
      <c r="S521" s="168"/>
      <c r="T521" s="168"/>
    </row>
    <row r="522" spans="16:20" x14ac:dyDescent="0.3">
      <c r="P522" s="109"/>
      <c r="Q522" s="168"/>
      <c r="R522" s="168"/>
      <c r="S522" s="168"/>
      <c r="T522" s="168"/>
    </row>
    <row r="523" spans="16:20" x14ac:dyDescent="0.3">
      <c r="P523" s="109"/>
      <c r="Q523" s="168"/>
      <c r="R523" s="168"/>
      <c r="S523" s="168"/>
      <c r="T523" s="168"/>
    </row>
    <row r="524" spans="16:20" x14ac:dyDescent="0.3">
      <c r="P524" s="109"/>
      <c r="Q524" s="168"/>
      <c r="R524" s="168"/>
      <c r="S524" s="168"/>
      <c r="T524" s="168"/>
    </row>
    <row r="525" spans="16:20" x14ac:dyDescent="0.3">
      <c r="P525" s="109"/>
      <c r="Q525" s="168"/>
      <c r="R525" s="168"/>
      <c r="S525" s="168"/>
      <c r="T525" s="168"/>
    </row>
    <row r="526" spans="16:20" x14ac:dyDescent="0.3">
      <c r="P526" s="109"/>
      <c r="Q526" s="168"/>
      <c r="R526" s="168"/>
      <c r="S526" s="168"/>
      <c r="T526" s="168"/>
    </row>
    <row r="527" spans="16:20" x14ac:dyDescent="0.3">
      <c r="P527" s="109"/>
      <c r="Q527" s="168"/>
      <c r="R527" s="168"/>
      <c r="S527" s="168"/>
      <c r="T527" s="168"/>
    </row>
    <row r="528" spans="16:20" x14ac:dyDescent="0.3">
      <c r="P528" s="109"/>
      <c r="Q528" s="168"/>
      <c r="R528" s="168"/>
      <c r="S528" s="168"/>
      <c r="T528" s="168"/>
    </row>
    <row r="529" spans="16:20" x14ac:dyDescent="0.3">
      <c r="P529" s="109"/>
      <c r="Q529" s="168"/>
      <c r="R529" s="168"/>
      <c r="S529" s="168"/>
      <c r="T529" s="168"/>
    </row>
    <row r="530" spans="16:20" x14ac:dyDescent="0.3">
      <c r="P530" s="109"/>
      <c r="Q530" s="168"/>
      <c r="R530" s="168"/>
      <c r="S530" s="168"/>
      <c r="T530" s="168"/>
    </row>
    <row r="531" spans="16:20" x14ac:dyDescent="0.3">
      <c r="P531" s="110"/>
      <c r="Q531" s="168"/>
      <c r="R531" s="168"/>
      <c r="S531" s="168"/>
      <c r="T531" s="168"/>
    </row>
    <row r="532" spans="16:20" x14ac:dyDescent="0.3">
      <c r="P532" s="110"/>
      <c r="Q532" s="168"/>
      <c r="R532" s="168"/>
      <c r="S532" s="168"/>
      <c r="T532" s="168"/>
    </row>
    <row r="533" spans="16:20" x14ac:dyDescent="0.3">
      <c r="P533" s="110"/>
      <c r="Q533" s="168"/>
      <c r="R533" s="168"/>
      <c r="S533" s="168"/>
      <c r="T533" s="168"/>
    </row>
    <row r="534" spans="16:20" x14ac:dyDescent="0.3">
      <c r="P534" s="110"/>
      <c r="Q534" s="168"/>
      <c r="R534" s="168"/>
      <c r="S534" s="168"/>
      <c r="T534" s="168"/>
    </row>
    <row r="535" spans="16:20" x14ac:dyDescent="0.3">
      <c r="P535" s="110"/>
      <c r="Q535" s="168"/>
      <c r="R535" s="168"/>
      <c r="S535" s="168"/>
      <c r="T535" s="168"/>
    </row>
    <row r="536" spans="16:20" x14ac:dyDescent="0.3">
      <c r="P536" s="110"/>
      <c r="Q536" s="168"/>
      <c r="R536" s="168"/>
      <c r="S536" s="168"/>
      <c r="T536" s="168"/>
    </row>
    <row r="537" spans="16:20" x14ac:dyDescent="0.3">
      <c r="P537" s="110"/>
      <c r="Q537" s="168"/>
      <c r="R537" s="168"/>
      <c r="S537" s="168"/>
      <c r="T537" s="168"/>
    </row>
    <row r="538" spans="16:20" x14ac:dyDescent="0.3">
      <c r="P538" s="110"/>
      <c r="Q538" s="168"/>
      <c r="R538" s="168"/>
      <c r="S538" s="168"/>
      <c r="T538" s="168"/>
    </row>
    <row r="539" spans="16:20" x14ac:dyDescent="0.3">
      <c r="P539" s="110"/>
      <c r="Q539" s="168"/>
      <c r="R539" s="168"/>
      <c r="S539" s="168"/>
      <c r="T539" s="168"/>
    </row>
    <row r="540" spans="16:20" x14ac:dyDescent="0.3">
      <c r="P540" s="110"/>
      <c r="Q540" s="168"/>
      <c r="R540" s="168"/>
      <c r="S540" s="168"/>
      <c r="T540" s="168"/>
    </row>
    <row r="541" spans="16:20" x14ac:dyDescent="0.3">
      <c r="P541" s="110"/>
      <c r="Q541" s="168"/>
      <c r="R541" s="168"/>
      <c r="S541" s="168"/>
      <c r="T541" s="168"/>
    </row>
    <row r="542" spans="16:20" x14ac:dyDescent="0.3">
      <c r="P542" s="110"/>
      <c r="Q542" s="168"/>
      <c r="R542" s="168"/>
      <c r="S542" s="168"/>
      <c r="T542" s="168"/>
    </row>
    <row r="543" spans="16:20" x14ac:dyDescent="0.3">
      <c r="P543" s="110"/>
      <c r="Q543" s="168"/>
      <c r="R543" s="168"/>
      <c r="S543" s="168"/>
      <c r="T543" s="168"/>
    </row>
    <row r="544" spans="16:20" x14ac:dyDescent="0.3">
      <c r="P544" s="110"/>
      <c r="Q544" s="168"/>
      <c r="R544" s="168"/>
      <c r="S544" s="168"/>
      <c r="T544" s="168"/>
    </row>
    <row r="545" spans="16:20" x14ac:dyDescent="0.3">
      <c r="P545" s="110"/>
      <c r="Q545" s="168"/>
      <c r="R545" s="168"/>
      <c r="S545" s="168"/>
      <c r="T545" s="168"/>
    </row>
    <row r="546" spans="16:20" x14ac:dyDescent="0.3">
      <c r="P546" s="110"/>
      <c r="Q546" s="168"/>
      <c r="R546" s="168"/>
      <c r="S546" s="168"/>
      <c r="T546" s="168"/>
    </row>
    <row r="547" spans="16:20" x14ac:dyDescent="0.3">
      <c r="P547" s="110"/>
      <c r="Q547" s="168"/>
      <c r="R547" s="168"/>
      <c r="S547" s="168"/>
      <c r="T547" s="168"/>
    </row>
    <row r="548" spans="16:20" x14ac:dyDescent="0.3">
      <c r="P548" s="110"/>
      <c r="Q548" s="168"/>
      <c r="R548" s="168"/>
      <c r="S548" s="168"/>
      <c r="T548" s="168"/>
    </row>
    <row r="549" spans="16:20" x14ac:dyDescent="0.3">
      <c r="P549" s="110"/>
      <c r="Q549" s="168"/>
      <c r="R549" s="168"/>
      <c r="S549" s="168"/>
      <c r="T549" s="168"/>
    </row>
    <row r="550" spans="16:20" x14ac:dyDescent="0.3">
      <c r="P550" s="110"/>
      <c r="Q550" s="168"/>
      <c r="R550" s="168"/>
      <c r="S550" s="168"/>
      <c r="T550" s="168"/>
    </row>
    <row r="551" spans="16:20" x14ac:dyDescent="0.3">
      <c r="P551" s="110"/>
      <c r="Q551" s="168"/>
      <c r="R551" s="168"/>
      <c r="S551" s="168"/>
      <c r="T551" s="168"/>
    </row>
    <row r="552" spans="16:20" x14ac:dyDescent="0.3">
      <c r="P552" s="110"/>
      <c r="Q552" s="168"/>
      <c r="R552" s="168"/>
      <c r="S552" s="168"/>
      <c r="T552" s="168"/>
    </row>
    <row r="553" spans="16:20" x14ac:dyDescent="0.3">
      <c r="P553" s="110"/>
      <c r="Q553" s="168"/>
      <c r="R553" s="168"/>
      <c r="S553" s="168"/>
      <c r="T553" s="168"/>
    </row>
    <row r="554" spans="16:20" x14ac:dyDescent="0.3">
      <c r="P554" s="110"/>
      <c r="Q554" s="168"/>
      <c r="R554" s="168"/>
      <c r="S554" s="168"/>
      <c r="T554" s="168"/>
    </row>
    <row r="555" spans="16:20" x14ac:dyDescent="0.3">
      <c r="P555" s="110"/>
      <c r="Q555" s="168"/>
      <c r="R555" s="168"/>
      <c r="S555" s="168"/>
      <c r="T555" s="168"/>
    </row>
    <row r="556" spans="16:20" x14ac:dyDescent="0.3">
      <c r="P556" s="110"/>
      <c r="Q556" s="168"/>
      <c r="R556" s="168"/>
      <c r="S556" s="168"/>
      <c r="T556" s="168"/>
    </row>
    <row r="557" spans="16:20" x14ac:dyDescent="0.3">
      <c r="P557" s="110"/>
      <c r="Q557" s="168"/>
      <c r="R557" s="168"/>
      <c r="S557" s="168"/>
      <c r="T557" s="168"/>
    </row>
    <row r="558" spans="16:20" x14ac:dyDescent="0.3">
      <c r="P558" s="110"/>
      <c r="Q558" s="168"/>
      <c r="R558" s="168"/>
      <c r="S558" s="168"/>
      <c r="T558" s="168"/>
    </row>
    <row r="559" spans="16:20" x14ac:dyDescent="0.3">
      <c r="P559" s="110"/>
      <c r="Q559" s="168"/>
      <c r="R559" s="168"/>
      <c r="S559" s="168"/>
      <c r="T559" s="168"/>
    </row>
    <row r="560" spans="16:20" x14ac:dyDescent="0.3">
      <c r="P560" s="110"/>
      <c r="Q560" s="168"/>
      <c r="R560" s="168"/>
      <c r="S560" s="168"/>
      <c r="T560" s="168"/>
    </row>
    <row r="561" spans="16:20" x14ac:dyDescent="0.3">
      <c r="P561" s="110"/>
      <c r="Q561" s="168"/>
      <c r="R561" s="168"/>
      <c r="S561" s="168"/>
      <c r="T561" s="168"/>
    </row>
    <row r="562" spans="16:20" x14ac:dyDescent="0.3">
      <c r="P562" s="110"/>
      <c r="Q562" s="168"/>
      <c r="R562" s="168"/>
      <c r="S562" s="168"/>
      <c r="T562" s="168"/>
    </row>
    <row r="563" spans="16:20" x14ac:dyDescent="0.3">
      <c r="P563" s="110"/>
      <c r="Q563" s="168"/>
      <c r="R563" s="168"/>
      <c r="S563" s="168"/>
      <c r="T563" s="168"/>
    </row>
    <row r="564" spans="16:20" x14ac:dyDescent="0.3">
      <c r="P564" s="110"/>
      <c r="Q564" s="168"/>
      <c r="R564" s="168"/>
      <c r="S564" s="168"/>
      <c r="T564" s="168"/>
    </row>
    <row r="565" spans="16:20" x14ac:dyDescent="0.3">
      <c r="P565" s="110"/>
      <c r="Q565" s="168"/>
      <c r="R565" s="168"/>
      <c r="S565" s="168"/>
      <c r="T565" s="168"/>
    </row>
    <row r="566" spans="16:20" x14ac:dyDescent="0.3">
      <c r="P566" s="110"/>
      <c r="Q566" s="168"/>
      <c r="R566" s="168"/>
      <c r="S566" s="168"/>
      <c r="T566" s="168"/>
    </row>
    <row r="567" spans="16:20" x14ac:dyDescent="0.3">
      <c r="P567" s="110"/>
      <c r="Q567" s="168"/>
      <c r="R567" s="168"/>
      <c r="S567" s="168"/>
      <c r="T567" s="168"/>
    </row>
    <row r="568" spans="16:20" x14ac:dyDescent="0.3">
      <c r="P568" s="110"/>
      <c r="Q568" s="168"/>
      <c r="R568" s="168"/>
      <c r="S568" s="168"/>
      <c r="T568" s="168"/>
    </row>
    <row r="569" spans="16:20" x14ac:dyDescent="0.3">
      <c r="P569" s="110"/>
      <c r="Q569" s="168"/>
      <c r="R569" s="168"/>
      <c r="S569" s="168"/>
      <c r="T569" s="168"/>
    </row>
    <row r="570" spans="16:20" x14ac:dyDescent="0.3">
      <c r="P570" s="110"/>
      <c r="Q570" s="168"/>
      <c r="R570" s="168"/>
      <c r="S570" s="168"/>
      <c r="T570" s="168"/>
    </row>
    <row r="571" spans="16:20" x14ac:dyDescent="0.3">
      <c r="P571" s="110"/>
      <c r="Q571" s="168"/>
      <c r="R571" s="168"/>
      <c r="S571" s="168"/>
      <c r="T571" s="168"/>
    </row>
    <row r="572" spans="16:20" x14ac:dyDescent="0.3">
      <c r="P572" s="110"/>
      <c r="Q572" s="168"/>
      <c r="R572" s="168"/>
      <c r="S572" s="168"/>
      <c r="T572" s="168"/>
    </row>
    <row r="573" spans="16:20" x14ac:dyDescent="0.3">
      <c r="P573" s="110"/>
      <c r="Q573" s="168"/>
      <c r="R573" s="168"/>
      <c r="S573" s="168"/>
      <c r="T573" s="168"/>
    </row>
    <row r="574" spans="16:20" x14ac:dyDescent="0.3">
      <c r="P574" s="110"/>
      <c r="Q574" s="168"/>
      <c r="R574" s="168"/>
      <c r="S574" s="168"/>
      <c r="T574" s="168"/>
    </row>
    <row r="575" spans="16:20" x14ac:dyDescent="0.3">
      <c r="P575" s="110"/>
      <c r="Q575" s="168"/>
      <c r="R575" s="168"/>
      <c r="S575" s="168"/>
      <c r="T575" s="168"/>
    </row>
    <row r="576" spans="16:20" x14ac:dyDescent="0.3">
      <c r="P576" s="110"/>
      <c r="Q576" s="168"/>
      <c r="R576" s="168"/>
      <c r="S576" s="168"/>
      <c r="T576" s="168"/>
    </row>
    <row r="577" spans="16:20" x14ac:dyDescent="0.3">
      <c r="P577" s="110"/>
      <c r="Q577" s="168"/>
      <c r="R577" s="168"/>
      <c r="S577" s="168"/>
      <c r="T577" s="168"/>
    </row>
    <row r="578" spans="16:20" x14ac:dyDescent="0.3">
      <c r="P578" s="110"/>
      <c r="Q578" s="168"/>
      <c r="R578" s="168"/>
      <c r="S578" s="168"/>
      <c r="T578" s="168"/>
    </row>
    <row r="579" spans="16:20" x14ac:dyDescent="0.3">
      <c r="P579" s="110"/>
      <c r="Q579" s="168"/>
      <c r="R579" s="168"/>
      <c r="S579" s="168"/>
      <c r="T579" s="168"/>
    </row>
    <row r="580" spans="16:20" x14ac:dyDescent="0.3">
      <c r="P580" s="110"/>
      <c r="Q580" s="168"/>
      <c r="R580" s="168"/>
      <c r="S580" s="168"/>
      <c r="T580" s="168"/>
    </row>
    <row r="581" spans="16:20" x14ac:dyDescent="0.3">
      <c r="P581" s="110"/>
      <c r="Q581" s="168"/>
      <c r="R581" s="168"/>
      <c r="S581" s="168"/>
      <c r="T581" s="168"/>
    </row>
    <row r="582" spans="16:20" x14ac:dyDescent="0.3">
      <c r="P582" s="110"/>
      <c r="Q582" s="168"/>
      <c r="R582" s="168"/>
      <c r="S582" s="168"/>
      <c r="T582" s="168"/>
    </row>
    <row r="583" spans="16:20" x14ac:dyDescent="0.3">
      <c r="P583" s="110"/>
      <c r="Q583" s="168"/>
      <c r="R583" s="168"/>
      <c r="S583" s="168"/>
      <c r="T583" s="168"/>
    </row>
    <row r="584" spans="16:20" x14ac:dyDescent="0.3">
      <c r="P584" s="110"/>
      <c r="Q584" s="168"/>
      <c r="R584" s="168"/>
      <c r="S584" s="168"/>
      <c r="T584" s="168"/>
    </row>
    <row r="585" spans="16:20" x14ac:dyDescent="0.3">
      <c r="P585" s="168"/>
      <c r="Q585" s="168"/>
      <c r="R585" s="168"/>
      <c r="S585" s="168"/>
      <c r="T585" s="168"/>
    </row>
    <row r="586" spans="16:20" x14ac:dyDescent="0.3">
      <c r="P586" s="168"/>
      <c r="Q586" s="168"/>
      <c r="R586" s="168"/>
      <c r="S586" s="168"/>
      <c r="T586" s="168"/>
    </row>
    <row r="587" spans="16:20" x14ac:dyDescent="0.3">
      <c r="P587" s="168"/>
      <c r="Q587" s="168"/>
      <c r="R587" s="168"/>
      <c r="S587" s="168"/>
      <c r="T587" s="168"/>
    </row>
    <row r="588" spans="16:20" x14ac:dyDescent="0.3">
      <c r="P588" s="168"/>
      <c r="Q588" s="168"/>
      <c r="R588" s="168"/>
      <c r="S588" s="168"/>
      <c r="T588" s="168"/>
    </row>
    <row r="589" spans="16:20" x14ac:dyDescent="0.3">
      <c r="P589" s="168"/>
      <c r="Q589" s="168"/>
      <c r="R589" s="168"/>
      <c r="S589" s="168"/>
      <c r="T589" s="168"/>
    </row>
    <row r="590" spans="16:20" x14ac:dyDescent="0.3">
      <c r="P590" s="168"/>
      <c r="Q590" s="168"/>
      <c r="R590" s="168"/>
      <c r="S590" s="168"/>
      <c r="T590" s="168"/>
    </row>
    <row r="591" spans="16:20" x14ac:dyDescent="0.3">
      <c r="P591" s="168"/>
      <c r="Q591" s="168"/>
      <c r="R591" s="168"/>
      <c r="S591" s="168"/>
      <c r="T591" s="168"/>
    </row>
    <row r="592" spans="16:20" x14ac:dyDescent="0.3">
      <c r="P592" s="168"/>
      <c r="Q592" s="168"/>
      <c r="R592" s="168"/>
      <c r="S592" s="168"/>
      <c r="T592" s="168"/>
    </row>
    <row r="593" spans="16:20" x14ac:dyDescent="0.3">
      <c r="P593" s="168"/>
      <c r="Q593" s="168"/>
      <c r="R593" s="168"/>
      <c r="S593" s="168"/>
      <c r="T593" s="168"/>
    </row>
    <row r="594" spans="16:20" x14ac:dyDescent="0.3">
      <c r="P594" s="168"/>
      <c r="Q594" s="168"/>
      <c r="R594" s="168"/>
      <c r="S594" s="168"/>
      <c r="T594" s="168"/>
    </row>
    <row r="595" spans="16:20" x14ac:dyDescent="0.3">
      <c r="P595" s="168"/>
      <c r="Q595" s="168"/>
      <c r="R595" s="168"/>
      <c r="S595" s="168"/>
      <c r="T595" s="168"/>
    </row>
    <row r="596" spans="16:20" x14ac:dyDescent="0.3">
      <c r="P596" s="168"/>
      <c r="Q596" s="168"/>
      <c r="R596" s="168"/>
      <c r="S596" s="168"/>
      <c r="T596" s="168"/>
    </row>
    <row r="597" spans="16:20" x14ac:dyDescent="0.3">
      <c r="P597" s="168"/>
      <c r="Q597" s="168"/>
      <c r="R597" s="168"/>
      <c r="S597" s="168"/>
      <c r="T597" s="168"/>
    </row>
    <row r="598" spans="16:20" x14ac:dyDescent="0.3">
      <c r="P598" s="168"/>
      <c r="Q598" s="168"/>
      <c r="R598" s="168"/>
      <c r="S598" s="168"/>
      <c r="T598" s="168"/>
    </row>
    <row r="599" spans="16:20" x14ac:dyDescent="0.3">
      <c r="P599" s="168"/>
      <c r="Q599" s="168"/>
      <c r="R599" s="168"/>
      <c r="S599" s="168"/>
      <c r="T599" s="168"/>
    </row>
    <row r="600" spans="16:20" x14ac:dyDescent="0.3">
      <c r="P600" s="168"/>
      <c r="Q600" s="168"/>
      <c r="R600" s="168"/>
      <c r="S600" s="168"/>
      <c r="T600" s="168"/>
    </row>
    <row r="601" spans="16:20" x14ac:dyDescent="0.3">
      <c r="P601" s="168"/>
      <c r="Q601" s="168"/>
      <c r="R601" s="168"/>
      <c r="S601" s="168"/>
      <c r="T601" s="168"/>
    </row>
    <row r="602" spans="16:20" x14ac:dyDescent="0.3">
      <c r="P602" s="168"/>
      <c r="Q602" s="168"/>
      <c r="R602" s="168"/>
      <c r="S602" s="168"/>
      <c r="T602" s="168"/>
    </row>
    <row r="603" spans="16:20" x14ac:dyDescent="0.3">
      <c r="P603" s="168"/>
      <c r="Q603" s="168"/>
      <c r="R603" s="168"/>
      <c r="S603" s="168"/>
      <c r="T603" s="168"/>
    </row>
    <row r="604" spans="16:20" x14ac:dyDescent="0.3">
      <c r="P604" s="168"/>
      <c r="Q604" s="168"/>
      <c r="R604" s="168"/>
      <c r="S604" s="168"/>
      <c r="T604" s="168"/>
    </row>
    <row r="605" spans="16:20" x14ac:dyDescent="0.3">
      <c r="P605" s="168"/>
      <c r="Q605" s="168"/>
      <c r="R605" s="168"/>
      <c r="S605" s="168"/>
      <c r="T605" s="168"/>
    </row>
    <row r="606" spans="16:20" x14ac:dyDescent="0.3">
      <c r="P606" s="168"/>
      <c r="Q606" s="168"/>
      <c r="R606" s="168"/>
      <c r="S606" s="168"/>
      <c r="T606" s="168"/>
    </row>
    <row r="607" spans="16:20" x14ac:dyDescent="0.3">
      <c r="P607" s="168"/>
      <c r="Q607" s="168"/>
      <c r="R607" s="168"/>
      <c r="S607" s="168"/>
      <c r="T607" s="168"/>
    </row>
    <row r="608" spans="16:20" x14ac:dyDescent="0.3">
      <c r="P608" s="168"/>
      <c r="Q608" s="168"/>
      <c r="R608" s="168"/>
      <c r="S608" s="168"/>
      <c r="T608" s="168"/>
    </row>
    <row r="609" spans="16:20" x14ac:dyDescent="0.3">
      <c r="P609" s="168"/>
      <c r="Q609" s="168"/>
      <c r="R609" s="168"/>
      <c r="S609" s="168"/>
      <c r="T609" s="168"/>
    </row>
    <row r="610" spans="16:20" x14ac:dyDescent="0.3">
      <c r="P610" s="168"/>
      <c r="Q610" s="168"/>
      <c r="R610" s="168"/>
      <c r="S610" s="168"/>
      <c r="T610" s="168"/>
    </row>
    <row r="611" spans="16:20" x14ac:dyDescent="0.3">
      <c r="P611" s="168"/>
      <c r="Q611" s="168"/>
      <c r="R611" s="168"/>
      <c r="S611" s="168"/>
      <c r="T611" s="168"/>
    </row>
    <row r="612" spans="16:20" x14ac:dyDescent="0.3">
      <c r="P612" s="168"/>
      <c r="Q612" s="168"/>
      <c r="R612" s="168"/>
      <c r="S612" s="168"/>
      <c r="T612" s="168"/>
    </row>
    <row r="613" spans="16:20" x14ac:dyDescent="0.3">
      <c r="P613" s="168"/>
      <c r="Q613" s="168"/>
      <c r="R613" s="168"/>
      <c r="S613" s="168"/>
      <c r="T613" s="168"/>
    </row>
    <row r="614" spans="16:20" x14ac:dyDescent="0.3">
      <c r="P614" s="168"/>
      <c r="Q614" s="168"/>
      <c r="R614" s="168"/>
      <c r="S614" s="168"/>
      <c r="T614" s="168"/>
    </row>
    <row r="615" spans="16:20" x14ac:dyDescent="0.3">
      <c r="P615" s="168"/>
      <c r="Q615" s="168"/>
      <c r="R615" s="168"/>
      <c r="S615" s="168"/>
      <c r="T615" s="168"/>
    </row>
    <row r="616" spans="16:20" x14ac:dyDescent="0.3">
      <c r="P616" s="168"/>
      <c r="Q616" s="168"/>
      <c r="R616" s="168"/>
      <c r="S616" s="168"/>
      <c r="T616" s="168"/>
    </row>
    <row r="617" spans="16:20" x14ac:dyDescent="0.3">
      <c r="P617" s="168"/>
      <c r="Q617" s="168"/>
      <c r="R617" s="168"/>
      <c r="S617" s="168"/>
      <c r="T617" s="168"/>
    </row>
    <row r="618" spans="16:20" x14ac:dyDescent="0.3">
      <c r="P618" s="168"/>
      <c r="Q618" s="168"/>
      <c r="R618" s="168"/>
      <c r="S618" s="168"/>
      <c r="T618" s="168"/>
    </row>
    <row r="619" spans="16:20" x14ac:dyDescent="0.3">
      <c r="P619" s="168"/>
      <c r="Q619" s="168"/>
      <c r="R619" s="168"/>
      <c r="S619" s="168"/>
      <c r="T619" s="168"/>
    </row>
    <row r="620" spans="16:20" x14ac:dyDescent="0.3">
      <c r="P620" s="168"/>
      <c r="Q620" s="168"/>
      <c r="R620" s="168"/>
      <c r="S620" s="168"/>
      <c r="T620" s="168"/>
    </row>
    <row r="621" spans="16:20" x14ac:dyDescent="0.3">
      <c r="P621" s="168"/>
      <c r="Q621" s="168"/>
      <c r="R621" s="168"/>
      <c r="S621" s="168"/>
      <c r="T621" s="168"/>
    </row>
    <row r="622" spans="16:20" x14ac:dyDescent="0.3">
      <c r="P622" s="168"/>
      <c r="Q622" s="168"/>
      <c r="R622" s="168"/>
      <c r="S622" s="168"/>
      <c r="T622" s="168"/>
    </row>
    <row r="623" spans="16:20" x14ac:dyDescent="0.3">
      <c r="P623" s="168"/>
      <c r="Q623" s="168"/>
      <c r="R623" s="168"/>
      <c r="S623" s="168"/>
      <c r="T623" s="168"/>
    </row>
    <row r="624" spans="16:20" x14ac:dyDescent="0.3">
      <c r="P624" s="168"/>
      <c r="Q624" s="168"/>
      <c r="R624" s="168"/>
      <c r="S624" s="168"/>
      <c r="T624" s="168"/>
    </row>
    <row r="625" spans="16:20" x14ac:dyDescent="0.3">
      <c r="P625" s="168"/>
      <c r="Q625" s="168"/>
      <c r="R625" s="168"/>
      <c r="S625" s="168"/>
      <c r="T625" s="168"/>
    </row>
    <row r="626" spans="16:20" x14ac:dyDescent="0.3">
      <c r="P626" s="168"/>
      <c r="Q626" s="168"/>
      <c r="R626" s="168"/>
      <c r="S626" s="168"/>
      <c r="T626" s="168"/>
    </row>
    <row r="627" spans="16:20" x14ac:dyDescent="0.3">
      <c r="P627" s="168"/>
      <c r="Q627" s="168"/>
      <c r="R627" s="168"/>
      <c r="S627" s="168"/>
      <c r="T627" s="168"/>
    </row>
    <row r="628" spans="16:20" x14ac:dyDescent="0.3">
      <c r="P628" s="168"/>
      <c r="Q628" s="168"/>
      <c r="R628" s="168"/>
      <c r="S628" s="168"/>
      <c r="T628" s="168"/>
    </row>
    <row r="629" spans="16:20" x14ac:dyDescent="0.3">
      <c r="P629" s="168"/>
      <c r="Q629" s="168"/>
      <c r="R629" s="168"/>
      <c r="S629" s="168"/>
      <c r="T629" s="168"/>
    </row>
    <row r="630" spans="16:20" x14ac:dyDescent="0.3">
      <c r="P630" s="168"/>
      <c r="Q630" s="168"/>
      <c r="R630" s="168"/>
      <c r="S630" s="168"/>
      <c r="T630" s="168"/>
    </row>
    <row r="631" spans="16:20" x14ac:dyDescent="0.3">
      <c r="P631" s="168"/>
      <c r="Q631" s="168"/>
      <c r="R631" s="168"/>
      <c r="S631" s="168"/>
      <c r="T631" s="168"/>
    </row>
    <row r="632" spans="16:20" x14ac:dyDescent="0.3">
      <c r="P632" s="168"/>
      <c r="Q632" s="168"/>
      <c r="R632" s="168"/>
      <c r="S632" s="168"/>
      <c r="T632" s="168"/>
    </row>
    <row r="633" spans="16:20" x14ac:dyDescent="0.3">
      <c r="P633" s="177"/>
      <c r="Q633" s="168"/>
      <c r="R633" s="168"/>
      <c r="S633" s="168"/>
      <c r="T633" s="168"/>
    </row>
    <row r="634" spans="16:20" x14ac:dyDescent="0.3">
      <c r="P634" s="168"/>
      <c r="Q634" s="168"/>
      <c r="R634" s="168"/>
      <c r="S634" s="168"/>
      <c r="T634" s="168"/>
    </row>
    <row r="635" spans="16:20" x14ac:dyDescent="0.3">
      <c r="P635" s="99"/>
      <c r="Q635" s="168"/>
      <c r="R635" s="168"/>
      <c r="S635" s="168"/>
      <c r="T635" s="168"/>
    </row>
    <row r="636" spans="16:20" x14ac:dyDescent="0.3">
      <c r="P636" s="99"/>
      <c r="Q636" s="168"/>
      <c r="R636" s="168"/>
      <c r="S636" s="168"/>
      <c r="T636" s="168"/>
    </row>
    <row r="637" spans="16:20" x14ac:dyDescent="0.3">
      <c r="Q637" s="168"/>
      <c r="R637" s="168"/>
      <c r="S637" s="168"/>
      <c r="T637" s="168"/>
    </row>
    <row r="638" spans="16:20" x14ac:dyDescent="0.3">
      <c r="Q638" s="168"/>
      <c r="R638" s="168"/>
      <c r="S638" s="168"/>
      <c r="T638" s="168"/>
    </row>
    <row r="639" spans="16:20" x14ac:dyDescent="0.3">
      <c r="Q639" s="168"/>
      <c r="R639" s="168"/>
      <c r="S639" s="168"/>
      <c r="T639" s="168"/>
    </row>
    <row r="640" spans="16:20" x14ac:dyDescent="0.3">
      <c r="Q640" s="168"/>
      <c r="R640" s="168"/>
      <c r="S640" s="168"/>
      <c r="T640" s="168"/>
    </row>
    <row r="641" spans="16:20" x14ac:dyDescent="0.3">
      <c r="Q641" s="168"/>
      <c r="R641" s="168"/>
      <c r="S641" s="168"/>
      <c r="T641" s="168"/>
    </row>
    <row r="642" spans="16:20" x14ac:dyDescent="0.3">
      <c r="Q642" s="168"/>
      <c r="R642" s="168"/>
      <c r="S642" s="168"/>
      <c r="T642" s="168"/>
    </row>
    <row r="643" spans="16:20" x14ac:dyDescent="0.3">
      <c r="P643" s="98"/>
      <c r="Q643" s="168"/>
      <c r="R643" s="168"/>
      <c r="S643" s="168"/>
      <c r="T643" s="168"/>
    </row>
    <row r="644" spans="16:20" x14ac:dyDescent="0.3">
      <c r="P644" s="98"/>
      <c r="Q644" s="168"/>
      <c r="R644" s="168"/>
      <c r="S644" s="168"/>
      <c r="T644" s="168"/>
    </row>
    <row r="645" spans="16:20" x14ac:dyDescent="0.3">
      <c r="P645" s="98"/>
      <c r="Q645" s="168"/>
      <c r="R645" s="168"/>
      <c r="S645" s="168"/>
      <c r="T645" s="168"/>
    </row>
    <row r="646" spans="16:20" x14ac:dyDescent="0.3">
      <c r="P646" s="98"/>
      <c r="Q646" s="168"/>
      <c r="R646" s="168"/>
      <c r="S646" s="168"/>
      <c r="T646" s="168"/>
    </row>
    <row r="647" spans="16:20" x14ac:dyDescent="0.3">
      <c r="P647" s="98"/>
      <c r="Q647" s="168"/>
      <c r="R647" s="168"/>
      <c r="S647" s="168"/>
      <c r="T647" s="168"/>
    </row>
    <row r="648" spans="16:20" x14ac:dyDescent="0.3">
      <c r="P648" s="98"/>
      <c r="Q648" s="168"/>
      <c r="R648" s="168"/>
      <c r="S648" s="168"/>
      <c r="T648" s="168"/>
    </row>
    <row r="649" spans="16:20" x14ac:dyDescent="0.3">
      <c r="P649" s="98"/>
      <c r="Q649" s="168"/>
      <c r="R649" s="168"/>
      <c r="S649" s="168"/>
      <c r="T649" s="168"/>
    </row>
    <row r="650" spans="16:20" x14ac:dyDescent="0.3">
      <c r="P650" s="98"/>
      <c r="Q650" s="168"/>
      <c r="R650" s="168"/>
      <c r="S650" s="168"/>
      <c r="T650" s="168"/>
    </row>
    <row r="651" spans="16:20" x14ac:dyDescent="0.3">
      <c r="P651" s="98"/>
      <c r="Q651" s="168"/>
      <c r="R651" s="168"/>
      <c r="S651" s="168"/>
      <c r="T651" s="168"/>
    </row>
    <row r="652" spans="16:20" x14ac:dyDescent="0.3">
      <c r="P652" s="98"/>
      <c r="Q652" s="168"/>
      <c r="R652" s="168"/>
      <c r="S652" s="168"/>
      <c r="T652" s="168"/>
    </row>
    <row r="653" spans="16:20" x14ac:dyDescent="0.3">
      <c r="P653" s="98"/>
      <c r="Q653" s="168"/>
      <c r="R653" s="168"/>
      <c r="S653" s="168"/>
      <c r="T653" s="168"/>
    </row>
    <row r="654" spans="16:20" x14ac:dyDescent="0.3">
      <c r="P654" s="114"/>
      <c r="Q654" s="168"/>
      <c r="R654" s="168"/>
      <c r="S654" s="168"/>
      <c r="T654" s="168"/>
    </row>
    <row r="655" spans="16:20" x14ac:dyDescent="0.3">
      <c r="P655" s="114"/>
      <c r="Q655" s="168"/>
      <c r="R655" s="168"/>
      <c r="S655" s="168"/>
      <c r="T655" s="168"/>
    </row>
    <row r="656" spans="16:20" x14ac:dyDescent="0.3">
      <c r="P656" s="114"/>
      <c r="Q656" s="168"/>
      <c r="R656" s="168"/>
      <c r="S656" s="168"/>
      <c r="T656" s="168"/>
    </row>
    <row r="657" spans="16:20" x14ac:dyDescent="0.3">
      <c r="P657" s="114"/>
      <c r="Q657" s="168"/>
      <c r="R657" s="168"/>
      <c r="S657" s="168"/>
      <c r="T657" s="168"/>
    </row>
    <row r="658" spans="16:20" x14ac:dyDescent="0.3">
      <c r="P658" s="99"/>
      <c r="Q658" s="168"/>
      <c r="R658" s="168"/>
      <c r="S658" s="168"/>
      <c r="T658" s="168"/>
    </row>
    <row r="659" spans="16:20" x14ac:dyDescent="0.3">
      <c r="P659" s="99"/>
      <c r="Q659" s="168"/>
      <c r="R659" s="168"/>
      <c r="S659" s="168"/>
      <c r="T659" s="168"/>
    </row>
    <row r="660" spans="16:20" x14ac:dyDescent="0.3">
      <c r="P660" s="99"/>
      <c r="Q660" s="168"/>
      <c r="R660" s="168"/>
      <c r="S660" s="168"/>
      <c r="T660" s="168"/>
    </row>
    <row r="661" spans="16:20" x14ac:dyDescent="0.3">
      <c r="P661" s="99"/>
      <c r="Q661" s="168"/>
      <c r="R661" s="168"/>
      <c r="S661" s="168"/>
      <c r="T661" s="168"/>
    </row>
    <row r="662" spans="16:20" x14ac:dyDescent="0.3">
      <c r="P662" s="99"/>
      <c r="Q662" s="168"/>
      <c r="R662" s="168"/>
      <c r="S662" s="168"/>
      <c r="T662" s="168"/>
    </row>
    <row r="663" spans="16:20" x14ac:dyDescent="0.3">
      <c r="P663" s="99"/>
      <c r="Q663" s="168"/>
      <c r="R663" s="168"/>
      <c r="S663" s="168"/>
      <c r="T663" s="168"/>
    </row>
    <row r="664" spans="16:20" x14ac:dyDescent="0.3">
      <c r="P664" s="99"/>
      <c r="Q664" s="168"/>
      <c r="R664" s="168"/>
      <c r="S664" s="168"/>
      <c r="T664" s="168"/>
    </row>
    <row r="665" spans="16:20" x14ac:dyDescent="0.3">
      <c r="P665" s="99"/>
      <c r="Q665" s="168"/>
      <c r="R665" s="168"/>
      <c r="S665" s="168"/>
      <c r="T665" s="168"/>
    </row>
    <row r="666" spans="16:20" x14ac:dyDescent="0.3">
      <c r="P666" s="99"/>
      <c r="Q666" s="168"/>
      <c r="R666" s="168"/>
      <c r="S666" s="168"/>
      <c r="T666" s="168"/>
    </row>
    <row r="667" spans="16:20" x14ac:dyDescent="0.3">
      <c r="P667" s="99"/>
      <c r="Q667" s="168"/>
      <c r="R667" s="168"/>
      <c r="S667" s="168"/>
      <c r="T667" s="168"/>
    </row>
    <row r="668" spans="16:20" x14ac:dyDescent="0.3">
      <c r="P668" s="99"/>
      <c r="Q668" s="168"/>
      <c r="R668" s="168"/>
      <c r="S668" s="168"/>
      <c r="T668" s="168"/>
    </row>
    <row r="669" spans="16:20" x14ac:dyDescent="0.3">
      <c r="P669" s="99"/>
      <c r="Q669" s="168"/>
      <c r="R669" s="168"/>
      <c r="S669" s="168"/>
      <c r="T669" s="168"/>
    </row>
    <row r="670" spans="16:20" x14ac:dyDescent="0.3">
      <c r="P670" s="99"/>
      <c r="Q670" s="168"/>
      <c r="R670" s="168"/>
      <c r="S670" s="168"/>
      <c r="T670" s="168"/>
    </row>
    <row r="671" spans="16:20" x14ac:dyDescent="0.3">
      <c r="P671" s="99"/>
      <c r="Q671" s="168"/>
      <c r="R671" s="168"/>
      <c r="S671" s="168"/>
      <c r="T671" s="168"/>
    </row>
    <row r="672" spans="16:20" x14ac:dyDescent="0.3">
      <c r="P672" s="99"/>
      <c r="Q672" s="168"/>
      <c r="R672" s="168"/>
      <c r="S672" s="168"/>
      <c r="T672" s="168"/>
    </row>
    <row r="673" spans="16:20" x14ac:dyDescent="0.3">
      <c r="P673" s="99"/>
      <c r="Q673" s="168"/>
      <c r="R673" s="168"/>
      <c r="S673" s="168"/>
      <c r="T673" s="168"/>
    </row>
    <row r="674" spans="16:20" x14ac:dyDescent="0.3">
      <c r="P674" s="99"/>
      <c r="Q674" s="168"/>
      <c r="R674" s="168"/>
      <c r="S674" s="168"/>
      <c r="T674" s="168"/>
    </row>
    <row r="675" spans="16:20" x14ac:dyDescent="0.3">
      <c r="Q675" s="168"/>
      <c r="R675" s="168"/>
      <c r="S675" s="168"/>
      <c r="T675" s="168"/>
    </row>
    <row r="676" spans="16:20" x14ac:dyDescent="0.3">
      <c r="Q676" s="168"/>
      <c r="R676" s="168"/>
      <c r="S676" s="168"/>
      <c r="T676" s="168"/>
    </row>
    <row r="677" spans="16:20" x14ac:dyDescent="0.3">
      <c r="Q677" s="168"/>
      <c r="R677" s="168"/>
      <c r="S677" s="168"/>
      <c r="T677" s="168"/>
    </row>
    <row r="678" spans="16:20" x14ac:dyDescent="0.3">
      <c r="Q678" s="168"/>
      <c r="R678" s="168"/>
      <c r="S678" s="168"/>
      <c r="T678" s="168"/>
    </row>
    <row r="679" spans="16:20" x14ac:dyDescent="0.3">
      <c r="Q679" s="168"/>
      <c r="R679" s="168"/>
      <c r="S679" s="168"/>
      <c r="T679" s="168"/>
    </row>
    <row r="680" spans="16:20" x14ac:dyDescent="0.3">
      <c r="Q680" s="168"/>
      <c r="R680" s="168"/>
      <c r="S680" s="168"/>
      <c r="T680" s="168"/>
    </row>
    <row r="681" spans="16:20" x14ac:dyDescent="0.3">
      <c r="Q681" s="168"/>
      <c r="R681" s="168"/>
      <c r="S681" s="168"/>
      <c r="T681" s="168"/>
    </row>
    <row r="682" spans="16:20" x14ac:dyDescent="0.3">
      <c r="Q682" s="168"/>
      <c r="R682" s="168"/>
      <c r="S682" s="168"/>
      <c r="T682" s="168"/>
    </row>
    <row r="683" spans="16:20" x14ac:dyDescent="0.3">
      <c r="Q683" s="168"/>
      <c r="R683" s="168"/>
      <c r="S683" s="168"/>
      <c r="T683" s="168"/>
    </row>
    <row r="684" spans="16:20" x14ac:dyDescent="0.3">
      <c r="Q684" s="168"/>
      <c r="R684" s="168"/>
      <c r="S684" s="168"/>
      <c r="T684" s="168"/>
    </row>
    <row r="685" spans="16:20" x14ac:dyDescent="0.3">
      <c r="Q685" s="168"/>
      <c r="R685" s="168"/>
      <c r="S685" s="168"/>
      <c r="T685" s="168"/>
    </row>
    <row r="686" spans="16:20" x14ac:dyDescent="0.3">
      <c r="Q686" s="168"/>
      <c r="R686" s="168"/>
      <c r="S686" s="168"/>
      <c r="T686" s="168"/>
    </row>
    <row r="687" spans="16:20" x14ac:dyDescent="0.3">
      <c r="Q687" s="168"/>
      <c r="R687" s="168"/>
      <c r="S687" s="168"/>
      <c r="T687" s="168"/>
    </row>
    <row r="688" spans="16:20" x14ac:dyDescent="0.3">
      <c r="Q688" s="168"/>
      <c r="R688" s="168"/>
      <c r="S688" s="168"/>
      <c r="T688" s="168"/>
    </row>
    <row r="689" spans="16:20" x14ac:dyDescent="0.3">
      <c r="Q689" s="168"/>
      <c r="R689" s="168"/>
      <c r="S689" s="168"/>
      <c r="T689" s="168"/>
    </row>
    <row r="690" spans="16:20" x14ac:dyDescent="0.3">
      <c r="Q690" s="168"/>
      <c r="R690" s="168"/>
      <c r="S690" s="168"/>
      <c r="T690" s="168"/>
    </row>
    <row r="691" spans="16:20" x14ac:dyDescent="0.3">
      <c r="Q691" s="168"/>
      <c r="R691" s="168"/>
      <c r="S691" s="168"/>
      <c r="T691" s="168"/>
    </row>
    <row r="692" spans="16:20" x14ac:dyDescent="0.3">
      <c r="Q692" s="168"/>
      <c r="R692" s="168"/>
      <c r="S692" s="168"/>
      <c r="T692" s="168"/>
    </row>
    <row r="693" spans="16:20" x14ac:dyDescent="0.3">
      <c r="Q693" s="168"/>
      <c r="R693" s="168"/>
      <c r="S693" s="168"/>
      <c r="T693" s="168"/>
    </row>
    <row r="694" spans="16:20" x14ac:dyDescent="0.3">
      <c r="Q694" s="168"/>
      <c r="R694" s="168"/>
      <c r="S694" s="168"/>
      <c r="T694" s="168"/>
    </row>
    <row r="695" spans="16:20" x14ac:dyDescent="0.3">
      <c r="Q695" s="168"/>
      <c r="R695" s="168"/>
      <c r="S695" s="168"/>
      <c r="T695" s="168"/>
    </row>
    <row r="696" spans="16:20" x14ac:dyDescent="0.3">
      <c r="Q696" s="168"/>
      <c r="R696" s="168"/>
      <c r="S696" s="168"/>
      <c r="T696" s="168"/>
    </row>
    <row r="697" spans="16:20" x14ac:dyDescent="0.3">
      <c r="Q697" s="168"/>
      <c r="R697" s="168"/>
      <c r="S697" s="168"/>
      <c r="T697" s="168"/>
    </row>
    <row r="698" spans="16:20" x14ac:dyDescent="0.3">
      <c r="Q698" s="168"/>
      <c r="R698" s="168"/>
      <c r="S698" s="168"/>
      <c r="T698" s="168"/>
    </row>
    <row r="699" spans="16:20" x14ac:dyDescent="0.3">
      <c r="P699" s="98"/>
      <c r="Q699" s="168"/>
      <c r="R699" s="168"/>
      <c r="S699" s="168"/>
      <c r="T699" s="168"/>
    </row>
    <row r="700" spans="16:20" x14ac:dyDescent="0.3">
      <c r="P700" s="98"/>
      <c r="Q700" s="168"/>
      <c r="R700" s="168"/>
      <c r="S700" s="168"/>
      <c r="T700" s="168"/>
    </row>
    <row r="701" spans="16:20" x14ac:dyDescent="0.3">
      <c r="P701" s="98"/>
      <c r="Q701" s="168"/>
      <c r="R701" s="168"/>
      <c r="S701" s="168"/>
      <c r="T701" s="168"/>
    </row>
    <row r="702" spans="16:20" x14ac:dyDescent="0.3">
      <c r="P702" s="98"/>
      <c r="Q702" s="168"/>
      <c r="R702" s="168"/>
      <c r="S702" s="168"/>
      <c r="T702" s="168"/>
    </row>
    <row r="703" spans="16:20" x14ac:dyDescent="0.3">
      <c r="P703" s="98"/>
      <c r="Q703" s="168"/>
      <c r="R703" s="168"/>
      <c r="S703" s="168"/>
      <c r="T703" s="168"/>
    </row>
    <row r="704" spans="16:20" x14ac:dyDescent="0.3">
      <c r="P704" s="98"/>
      <c r="Q704" s="168"/>
      <c r="R704" s="168"/>
      <c r="S704" s="168"/>
      <c r="T704" s="168"/>
    </row>
    <row r="705" spans="16:20" x14ac:dyDescent="0.3">
      <c r="P705" s="98"/>
      <c r="Q705" s="168"/>
      <c r="R705" s="168"/>
      <c r="S705" s="168"/>
      <c r="T705" s="168"/>
    </row>
    <row r="706" spans="16:20" x14ac:dyDescent="0.3">
      <c r="P706" s="98"/>
      <c r="Q706" s="168"/>
      <c r="R706" s="168"/>
      <c r="S706" s="168"/>
      <c r="T706" s="168"/>
    </row>
    <row r="707" spans="16:20" x14ac:dyDescent="0.3">
      <c r="P707" s="98"/>
      <c r="Q707" s="168"/>
      <c r="R707" s="168"/>
      <c r="S707" s="168"/>
      <c r="T707" s="168"/>
    </row>
    <row r="708" spans="16:20" x14ac:dyDescent="0.3">
      <c r="P708" s="98"/>
      <c r="Q708" s="168"/>
      <c r="R708" s="168"/>
      <c r="S708" s="168"/>
      <c r="T708" s="168"/>
    </row>
    <row r="709" spans="16:20" x14ac:dyDescent="0.3">
      <c r="P709" s="98"/>
      <c r="Q709" s="168"/>
      <c r="R709" s="168"/>
      <c r="S709" s="168"/>
      <c r="T709" s="168"/>
    </row>
    <row r="710" spans="16:20" x14ac:dyDescent="0.3">
      <c r="P710" s="98"/>
      <c r="Q710" s="168"/>
      <c r="R710" s="168"/>
      <c r="S710" s="168"/>
      <c r="T710" s="168"/>
    </row>
    <row r="711" spans="16:20" x14ac:dyDescent="0.3">
      <c r="P711" s="98"/>
      <c r="Q711" s="168"/>
      <c r="R711" s="168"/>
      <c r="S711" s="168"/>
      <c r="T711" s="168"/>
    </row>
    <row r="712" spans="16:20" x14ac:dyDescent="0.3">
      <c r="P712" s="98"/>
      <c r="Q712" s="168"/>
      <c r="R712" s="168"/>
      <c r="S712" s="168"/>
      <c r="T712" s="168"/>
    </row>
    <row r="713" spans="16:20" x14ac:dyDescent="0.3">
      <c r="P713" s="98"/>
      <c r="Q713" s="168"/>
      <c r="R713" s="168"/>
      <c r="S713" s="168"/>
      <c r="T713" s="168"/>
    </row>
    <row r="714" spans="16:20" x14ac:dyDescent="0.3">
      <c r="P714" s="98"/>
      <c r="Q714" s="168"/>
      <c r="R714" s="168"/>
      <c r="S714" s="168"/>
      <c r="T714" s="168"/>
    </row>
    <row r="715" spans="16:20" x14ac:dyDescent="0.3">
      <c r="P715" s="98"/>
      <c r="Q715" s="168"/>
      <c r="R715" s="168"/>
      <c r="S715" s="168"/>
      <c r="T715" s="168"/>
    </row>
    <row r="716" spans="16:20" x14ac:dyDescent="0.3">
      <c r="P716" s="98"/>
      <c r="Q716" s="168"/>
      <c r="R716" s="168"/>
      <c r="S716" s="168"/>
      <c r="T716" s="168"/>
    </row>
    <row r="717" spans="16:20" x14ac:dyDescent="0.3">
      <c r="P717" s="113"/>
      <c r="Q717" s="168"/>
      <c r="R717" s="168"/>
      <c r="S717" s="168"/>
      <c r="T717" s="168"/>
    </row>
    <row r="718" spans="16:20" x14ac:dyDescent="0.3">
      <c r="P718" s="113"/>
      <c r="Q718" s="168"/>
      <c r="R718" s="168"/>
      <c r="S718" s="168"/>
      <c r="T718" s="168"/>
    </row>
    <row r="719" spans="16:20" x14ac:dyDescent="0.3">
      <c r="P719" s="98"/>
      <c r="Q719" s="168"/>
      <c r="R719" s="168"/>
      <c r="S719" s="168"/>
      <c r="T719" s="168"/>
    </row>
    <row r="720" spans="16:20" x14ac:dyDescent="0.3">
      <c r="P720" s="98"/>
      <c r="Q720" s="168"/>
      <c r="R720" s="168"/>
      <c r="S720" s="168"/>
      <c r="T720" s="168"/>
    </row>
    <row r="721" spans="16:20" x14ac:dyDescent="0.3">
      <c r="P721" s="98"/>
      <c r="Q721" s="168"/>
      <c r="R721" s="168"/>
      <c r="S721" s="168"/>
      <c r="T721" s="168"/>
    </row>
    <row r="722" spans="16:20" x14ac:dyDescent="0.3">
      <c r="P722" s="98"/>
      <c r="Q722" s="168"/>
      <c r="R722" s="168"/>
      <c r="S722" s="168"/>
      <c r="T722" s="168"/>
    </row>
    <row r="723" spans="16:20" x14ac:dyDescent="0.3">
      <c r="P723" s="98"/>
      <c r="Q723" s="168"/>
      <c r="R723" s="168"/>
      <c r="S723" s="168"/>
      <c r="T723" s="168"/>
    </row>
    <row r="724" spans="16:20" x14ac:dyDescent="0.3">
      <c r="P724" s="113"/>
      <c r="Q724" s="168"/>
      <c r="R724" s="168"/>
      <c r="S724" s="168"/>
      <c r="T724" s="168"/>
    </row>
    <row r="725" spans="16:20" x14ac:dyDescent="0.3">
      <c r="P725" s="98"/>
      <c r="Q725" s="168"/>
      <c r="R725" s="168"/>
      <c r="S725" s="168"/>
      <c r="T725" s="168"/>
    </row>
    <row r="726" spans="16:20" x14ac:dyDescent="0.3">
      <c r="P726" s="98"/>
      <c r="Q726" s="168"/>
      <c r="R726" s="168"/>
      <c r="S726" s="168"/>
      <c r="T726" s="168"/>
    </row>
    <row r="727" spans="16:20" x14ac:dyDescent="0.3">
      <c r="P727" s="98"/>
      <c r="Q727" s="168"/>
      <c r="R727" s="168"/>
      <c r="S727" s="168"/>
      <c r="T727" s="168"/>
    </row>
    <row r="728" spans="16:20" x14ac:dyDescent="0.3">
      <c r="P728" s="98"/>
      <c r="Q728" s="168"/>
      <c r="R728" s="168"/>
      <c r="S728" s="168"/>
      <c r="T728" s="168"/>
    </row>
    <row r="729" spans="16:20" x14ac:dyDescent="0.3">
      <c r="P729" s="98"/>
      <c r="Q729" s="168"/>
      <c r="R729" s="168"/>
      <c r="S729" s="168"/>
      <c r="T729" s="168"/>
    </row>
    <row r="730" spans="16:20" x14ac:dyDescent="0.3">
      <c r="P730" s="113"/>
      <c r="Q730" s="168"/>
      <c r="R730" s="168"/>
      <c r="S730" s="168"/>
      <c r="T730" s="168"/>
    </row>
    <row r="731" spans="16:20" x14ac:dyDescent="0.3">
      <c r="P731" s="98"/>
      <c r="Q731" s="168"/>
      <c r="R731" s="168"/>
      <c r="S731" s="168"/>
      <c r="T731" s="168"/>
    </row>
    <row r="732" spans="16:20" x14ac:dyDescent="0.3">
      <c r="P732" s="98"/>
      <c r="Q732" s="168"/>
      <c r="R732" s="168"/>
      <c r="S732" s="168"/>
      <c r="T732" s="168"/>
    </row>
    <row r="733" spans="16:20" x14ac:dyDescent="0.3">
      <c r="P733" s="98"/>
      <c r="Q733" s="168"/>
      <c r="R733" s="168"/>
      <c r="S733" s="168"/>
      <c r="T733" s="168"/>
    </row>
    <row r="734" spans="16:20" x14ac:dyDescent="0.3">
      <c r="P734" s="98"/>
      <c r="Q734" s="168"/>
      <c r="R734" s="168"/>
      <c r="S734" s="168"/>
      <c r="T734" s="168"/>
    </row>
    <row r="735" spans="16:20" x14ac:dyDescent="0.3">
      <c r="P735" s="98"/>
      <c r="Q735" s="168"/>
      <c r="R735" s="168"/>
      <c r="S735" s="168"/>
      <c r="T735" s="168"/>
    </row>
    <row r="736" spans="16:20" x14ac:dyDescent="0.3">
      <c r="P736" s="98"/>
      <c r="Q736" s="168"/>
      <c r="R736" s="168"/>
      <c r="S736" s="168"/>
      <c r="T736" s="168"/>
    </row>
    <row r="737" spans="16:20" x14ac:dyDescent="0.3">
      <c r="P737" s="98"/>
      <c r="Q737" s="168"/>
      <c r="R737" s="168"/>
      <c r="S737" s="168"/>
      <c r="T737" s="168"/>
    </row>
    <row r="738" spans="16:20" x14ac:dyDescent="0.3">
      <c r="P738" s="98"/>
      <c r="Q738" s="168"/>
      <c r="R738" s="168"/>
      <c r="S738" s="168"/>
      <c r="T738" s="168"/>
    </row>
    <row r="739" spans="16:20" x14ac:dyDescent="0.3">
      <c r="P739" s="98"/>
      <c r="Q739" s="168"/>
      <c r="R739" s="168"/>
      <c r="S739" s="168"/>
      <c r="T739" s="168"/>
    </row>
    <row r="740" spans="16:20" x14ac:dyDescent="0.3">
      <c r="P740" s="98"/>
      <c r="Q740" s="168"/>
      <c r="R740" s="168"/>
      <c r="S740" s="168"/>
      <c r="T740" s="168"/>
    </row>
    <row r="741" spans="16:20" x14ac:dyDescent="0.3">
      <c r="P741" s="98"/>
      <c r="Q741" s="168"/>
      <c r="R741" s="168"/>
      <c r="S741" s="168"/>
      <c r="T741" s="168"/>
    </row>
    <row r="742" spans="16:20" x14ac:dyDescent="0.3">
      <c r="P742" s="98"/>
      <c r="Q742" s="168"/>
      <c r="R742" s="168"/>
      <c r="S742" s="168"/>
      <c r="T742" s="168"/>
    </row>
    <row r="743" spans="16:20" x14ac:dyDescent="0.3">
      <c r="P743" s="98"/>
      <c r="Q743" s="168"/>
      <c r="R743" s="168"/>
      <c r="S743" s="168"/>
      <c r="T743" s="168"/>
    </row>
    <row r="744" spans="16:20" x14ac:dyDescent="0.3">
      <c r="P744" s="98"/>
      <c r="Q744" s="168"/>
      <c r="R744" s="168"/>
      <c r="S744" s="168"/>
      <c r="T744" s="168"/>
    </row>
    <row r="745" spans="16:20" x14ac:dyDescent="0.3">
      <c r="P745" s="98"/>
      <c r="Q745" s="168"/>
      <c r="R745" s="168"/>
      <c r="S745" s="168"/>
      <c r="T745" s="168"/>
    </row>
    <row r="746" spans="16:20" x14ac:dyDescent="0.3">
      <c r="P746" s="98"/>
      <c r="Q746" s="168"/>
      <c r="R746" s="168"/>
      <c r="S746" s="168"/>
      <c r="T746" s="168"/>
    </row>
    <row r="747" spans="16:20" x14ac:dyDescent="0.3">
      <c r="P747" s="98"/>
      <c r="Q747" s="168"/>
      <c r="R747" s="168"/>
      <c r="S747" s="168"/>
      <c r="T747" s="168"/>
    </row>
    <row r="748" spans="16:20" x14ac:dyDescent="0.3">
      <c r="P748" s="99"/>
      <c r="Q748" s="168"/>
      <c r="R748" s="168"/>
      <c r="S748" s="168"/>
      <c r="T748" s="168"/>
    </row>
    <row r="749" spans="16:20" x14ac:dyDescent="0.3">
      <c r="P749" s="99"/>
      <c r="Q749" s="168"/>
      <c r="R749" s="168"/>
      <c r="S749" s="168"/>
      <c r="T749" s="168"/>
    </row>
    <row r="750" spans="16:20" x14ac:dyDescent="0.3">
      <c r="P750" s="99"/>
      <c r="Q750" s="168"/>
      <c r="R750" s="168"/>
      <c r="S750" s="168"/>
      <c r="T750" s="168"/>
    </row>
    <row r="751" spans="16:20" x14ac:dyDescent="0.3">
      <c r="P751" s="99"/>
      <c r="Q751" s="168"/>
      <c r="R751" s="168"/>
      <c r="S751" s="168"/>
      <c r="T751" s="168"/>
    </row>
    <row r="752" spans="16:20" x14ac:dyDescent="0.3">
      <c r="P752" s="99"/>
      <c r="Q752" s="168"/>
      <c r="R752" s="168"/>
      <c r="S752" s="168"/>
      <c r="T752" s="168"/>
    </row>
    <row r="753" spans="16:20" x14ac:dyDescent="0.3">
      <c r="P753" s="99"/>
      <c r="Q753" s="168"/>
      <c r="R753" s="168"/>
      <c r="S753" s="168"/>
      <c r="T753" s="168"/>
    </row>
    <row r="754" spans="16:20" x14ac:dyDescent="0.3">
      <c r="P754" s="99"/>
      <c r="Q754" s="168"/>
      <c r="R754" s="168"/>
      <c r="S754" s="168"/>
      <c r="T754" s="168"/>
    </row>
    <row r="755" spans="16:20" x14ac:dyDescent="0.3">
      <c r="P755" s="99"/>
      <c r="Q755" s="168"/>
      <c r="R755" s="168"/>
      <c r="S755" s="168"/>
      <c r="T755" s="168"/>
    </row>
    <row r="756" spans="16:20" x14ac:dyDescent="0.3">
      <c r="P756" s="99"/>
      <c r="Q756" s="168"/>
      <c r="R756" s="168"/>
      <c r="S756" s="168"/>
      <c r="T756" s="168"/>
    </row>
    <row r="757" spans="16:20" x14ac:dyDescent="0.3">
      <c r="P757" s="99"/>
      <c r="Q757" s="168"/>
      <c r="R757" s="168"/>
      <c r="S757" s="168"/>
      <c r="T757" s="168"/>
    </row>
    <row r="758" spans="16:20" x14ac:dyDescent="0.3">
      <c r="P758" s="99"/>
      <c r="Q758" s="168"/>
      <c r="R758" s="168"/>
      <c r="S758" s="168"/>
      <c r="T758" s="168"/>
    </row>
    <row r="759" spans="16:20" x14ac:dyDescent="0.3">
      <c r="P759" s="99"/>
      <c r="Q759" s="168"/>
      <c r="R759" s="168"/>
      <c r="S759" s="168"/>
      <c r="T759" s="168"/>
    </row>
    <row r="760" spans="16:20" x14ac:dyDescent="0.3">
      <c r="P760" s="99"/>
      <c r="Q760" s="168"/>
      <c r="R760" s="168"/>
      <c r="S760" s="168"/>
      <c r="T760" s="168"/>
    </row>
    <row r="761" spans="16:20" x14ac:dyDescent="0.3">
      <c r="P761" s="99"/>
      <c r="Q761" s="168"/>
      <c r="R761" s="168"/>
      <c r="S761" s="168"/>
      <c r="T761" s="168"/>
    </row>
    <row r="762" spans="16:20" x14ac:dyDescent="0.3">
      <c r="P762" s="99"/>
      <c r="Q762" s="168"/>
      <c r="R762" s="168"/>
      <c r="S762" s="168"/>
      <c r="T762" s="168"/>
    </row>
    <row r="763" spans="16:20" x14ac:dyDescent="0.3">
      <c r="P763" s="99"/>
      <c r="Q763" s="168"/>
      <c r="R763" s="168"/>
      <c r="S763" s="168"/>
      <c r="T763" s="168"/>
    </row>
    <row r="764" spans="16:20" x14ac:dyDescent="0.3">
      <c r="P764" s="99"/>
      <c r="Q764" s="168"/>
      <c r="R764" s="168"/>
      <c r="S764" s="168"/>
      <c r="T764" s="168"/>
    </row>
    <row r="765" spans="16:20" x14ac:dyDescent="0.3">
      <c r="P765" s="99"/>
      <c r="Q765" s="168"/>
      <c r="R765" s="168"/>
      <c r="S765" s="168"/>
      <c r="T765" s="168"/>
    </row>
    <row r="766" spans="16:20" x14ac:dyDescent="0.3">
      <c r="P766" s="99"/>
      <c r="Q766" s="168"/>
      <c r="R766" s="168"/>
      <c r="S766" s="168"/>
      <c r="T766" s="168"/>
    </row>
    <row r="767" spans="16:20" x14ac:dyDescent="0.3">
      <c r="P767" s="99"/>
      <c r="Q767" s="168"/>
      <c r="R767" s="168"/>
      <c r="S767" s="168"/>
      <c r="T767" s="168"/>
    </row>
    <row r="768" spans="16:20" x14ac:dyDescent="0.3">
      <c r="P768" s="99"/>
      <c r="Q768" s="168"/>
      <c r="R768" s="168"/>
      <c r="S768" s="168"/>
      <c r="T768" s="168"/>
    </row>
    <row r="769" spans="16:20" x14ac:dyDescent="0.3">
      <c r="P769" s="99"/>
      <c r="Q769" s="168"/>
      <c r="R769" s="168"/>
      <c r="S769" s="168"/>
      <c r="T769" s="168"/>
    </row>
    <row r="770" spans="16:20" x14ac:dyDescent="0.3">
      <c r="P770" s="99"/>
      <c r="Q770" s="168"/>
      <c r="R770" s="168"/>
      <c r="S770" s="168"/>
      <c r="T770" s="168"/>
    </row>
    <row r="771" spans="16:20" x14ac:dyDescent="0.3">
      <c r="P771" s="99"/>
      <c r="Q771" s="168"/>
      <c r="R771" s="168"/>
      <c r="S771" s="168"/>
      <c r="T771" s="168"/>
    </row>
    <row r="772" spans="16:20" x14ac:dyDescent="0.3">
      <c r="P772" s="99"/>
      <c r="Q772" s="168"/>
      <c r="R772" s="168"/>
      <c r="S772" s="168"/>
      <c r="T772" s="168"/>
    </row>
    <row r="773" spans="16:20" x14ac:dyDescent="0.3">
      <c r="P773" s="99"/>
      <c r="Q773" s="168"/>
      <c r="R773" s="168"/>
      <c r="S773" s="168"/>
      <c r="T773" s="168"/>
    </row>
    <row r="774" spans="16:20" x14ac:dyDescent="0.3">
      <c r="P774" s="99"/>
      <c r="Q774" s="168"/>
      <c r="R774" s="168"/>
      <c r="S774" s="168"/>
      <c r="T774" s="168"/>
    </row>
    <row r="775" spans="16:20" x14ac:dyDescent="0.3">
      <c r="P775" s="99"/>
      <c r="Q775" s="168"/>
      <c r="R775" s="168"/>
      <c r="S775" s="168"/>
      <c r="T775" s="168"/>
    </row>
    <row r="776" spans="16:20" x14ac:dyDescent="0.3">
      <c r="P776" s="99"/>
      <c r="Q776" s="168"/>
      <c r="R776" s="168"/>
      <c r="S776" s="168"/>
      <c r="T776" s="168"/>
    </row>
    <row r="777" spans="16:20" x14ac:dyDescent="0.3">
      <c r="P777" s="99"/>
      <c r="Q777" s="168"/>
      <c r="R777" s="168"/>
      <c r="S777" s="168"/>
      <c r="T777" s="168"/>
    </row>
    <row r="778" spans="16:20" x14ac:dyDescent="0.3">
      <c r="P778" s="99"/>
      <c r="Q778" s="168"/>
      <c r="R778" s="168"/>
      <c r="S778" s="168"/>
      <c r="T778" s="168"/>
    </row>
    <row r="779" spans="16:20" x14ac:dyDescent="0.3">
      <c r="P779" s="99"/>
      <c r="Q779" s="168"/>
      <c r="R779" s="168"/>
      <c r="S779" s="168"/>
      <c r="T779" s="168"/>
    </row>
    <row r="780" spans="16:20" x14ac:dyDescent="0.3">
      <c r="P780" s="99"/>
      <c r="Q780" s="168"/>
      <c r="R780" s="168"/>
      <c r="S780" s="168"/>
      <c r="T780" s="168"/>
    </row>
    <row r="781" spans="16:20" x14ac:dyDescent="0.3">
      <c r="P781" s="99"/>
      <c r="Q781" s="168"/>
      <c r="R781" s="168"/>
      <c r="S781" s="168"/>
      <c r="T781" s="168"/>
    </row>
    <row r="782" spans="16:20" x14ac:dyDescent="0.3">
      <c r="P782" s="99"/>
      <c r="Q782" s="168"/>
      <c r="R782" s="168"/>
      <c r="S782" s="168"/>
      <c r="T782" s="168"/>
    </row>
    <row r="783" spans="16:20" x14ac:dyDescent="0.3">
      <c r="P783" s="99"/>
      <c r="Q783" s="168"/>
      <c r="R783" s="168"/>
      <c r="S783" s="168"/>
      <c r="T783" s="168"/>
    </row>
    <row r="784" spans="16:20" x14ac:dyDescent="0.3">
      <c r="P784" s="99"/>
      <c r="Q784" s="168"/>
      <c r="R784" s="168"/>
      <c r="S784" s="168"/>
      <c r="T784" s="168"/>
    </row>
    <row r="785" spans="16:20" x14ac:dyDescent="0.3">
      <c r="P785" s="99"/>
      <c r="Q785" s="168"/>
      <c r="R785" s="168"/>
      <c r="S785" s="168"/>
      <c r="T785" s="168"/>
    </row>
    <row r="786" spans="16:20" x14ac:dyDescent="0.3">
      <c r="P786" s="99"/>
      <c r="Q786" s="168"/>
      <c r="R786" s="168"/>
      <c r="S786" s="168"/>
      <c r="T786" s="168"/>
    </row>
    <row r="787" spans="16:20" x14ac:dyDescent="0.3">
      <c r="P787" s="99"/>
      <c r="Q787" s="168"/>
      <c r="R787" s="168"/>
      <c r="S787" s="168"/>
      <c r="T787" s="168"/>
    </row>
    <row r="788" spans="16:20" x14ac:dyDescent="0.3">
      <c r="P788" s="99"/>
      <c r="Q788" s="168"/>
      <c r="R788" s="168"/>
      <c r="S788" s="168"/>
      <c r="T788" s="168"/>
    </row>
    <row r="789" spans="16:20" x14ac:dyDescent="0.3">
      <c r="P789" s="99"/>
      <c r="Q789" s="168"/>
      <c r="R789" s="168"/>
      <c r="S789" s="168"/>
      <c r="T789" s="168"/>
    </row>
    <row r="790" spans="16:20" x14ac:dyDescent="0.3">
      <c r="P790" s="99"/>
      <c r="Q790" s="168"/>
      <c r="R790" s="168"/>
      <c r="S790" s="168"/>
      <c r="T790" s="168"/>
    </row>
    <row r="791" spans="16:20" x14ac:dyDescent="0.3">
      <c r="P791" s="99"/>
      <c r="Q791" s="168"/>
      <c r="R791" s="168"/>
      <c r="S791" s="168"/>
      <c r="T791" s="168"/>
    </row>
    <row r="792" spans="16:20" x14ac:dyDescent="0.3">
      <c r="Q792" s="168"/>
      <c r="R792" s="168"/>
      <c r="S792" s="168"/>
      <c r="T792" s="168"/>
    </row>
    <row r="793" spans="16:20" x14ac:dyDescent="0.3">
      <c r="Q793" s="168"/>
      <c r="R793" s="168"/>
      <c r="S793" s="168"/>
      <c r="T793" s="168"/>
    </row>
    <row r="794" spans="16:20" x14ac:dyDescent="0.3">
      <c r="Q794" s="168"/>
      <c r="R794" s="168"/>
      <c r="S794" s="168"/>
      <c r="T794" s="168"/>
    </row>
    <row r="795" spans="16:20" x14ac:dyDescent="0.3">
      <c r="Q795" s="168"/>
      <c r="R795" s="168"/>
      <c r="S795" s="168"/>
      <c r="T795" s="168"/>
    </row>
    <row r="796" spans="16:20" x14ac:dyDescent="0.3">
      <c r="Q796" s="168"/>
      <c r="R796" s="168"/>
      <c r="S796" s="168"/>
      <c r="T796" s="168"/>
    </row>
    <row r="797" spans="16:20" x14ac:dyDescent="0.3">
      <c r="Q797" s="168"/>
      <c r="R797" s="168"/>
      <c r="S797" s="168"/>
      <c r="T797" s="168"/>
    </row>
    <row r="798" spans="16:20" x14ac:dyDescent="0.3">
      <c r="Q798" s="168"/>
      <c r="R798" s="168"/>
      <c r="S798" s="168"/>
      <c r="T798" s="168"/>
    </row>
    <row r="799" spans="16:20" x14ac:dyDescent="0.3">
      <c r="Q799" s="168"/>
      <c r="R799" s="168"/>
      <c r="S799" s="168"/>
      <c r="T799" s="168"/>
    </row>
    <row r="800" spans="16:20" x14ac:dyDescent="0.3">
      <c r="Q800" s="168"/>
      <c r="R800" s="168"/>
      <c r="S800" s="168"/>
      <c r="T800" s="168"/>
    </row>
    <row r="801" spans="17:20" x14ac:dyDescent="0.3">
      <c r="Q801" s="168"/>
      <c r="R801" s="168"/>
      <c r="S801" s="168"/>
      <c r="T801" s="168"/>
    </row>
    <row r="802" spans="17:20" x14ac:dyDescent="0.3">
      <c r="Q802" s="168"/>
      <c r="R802" s="168"/>
      <c r="S802" s="168"/>
      <c r="T802" s="168"/>
    </row>
    <row r="803" spans="17:20" x14ac:dyDescent="0.3">
      <c r="Q803" s="168"/>
      <c r="R803" s="168"/>
      <c r="S803" s="168"/>
      <c r="T803" s="168"/>
    </row>
    <row r="804" spans="17:20" x14ac:dyDescent="0.3">
      <c r="Q804" s="168"/>
      <c r="R804" s="168"/>
      <c r="S804" s="168"/>
      <c r="T804" s="168"/>
    </row>
    <row r="805" spans="17:20" x14ac:dyDescent="0.3">
      <c r="Q805" s="168"/>
      <c r="R805" s="168"/>
      <c r="S805" s="168"/>
      <c r="T805" s="168"/>
    </row>
    <row r="806" spans="17:20" x14ac:dyDescent="0.3">
      <c r="Q806" s="168"/>
      <c r="R806" s="168"/>
      <c r="S806" s="168"/>
      <c r="T806" s="168"/>
    </row>
    <row r="807" spans="17:20" x14ac:dyDescent="0.3">
      <c r="Q807" s="168"/>
      <c r="R807" s="168"/>
      <c r="S807" s="168"/>
      <c r="T807" s="168"/>
    </row>
    <row r="808" spans="17:20" x14ac:dyDescent="0.3">
      <c r="Q808" s="168"/>
      <c r="R808" s="168"/>
      <c r="S808" s="168"/>
      <c r="T808" s="168"/>
    </row>
    <row r="809" spans="17:20" x14ac:dyDescent="0.3">
      <c r="Q809" s="168"/>
      <c r="R809" s="168"/>
      <c r="S809" s="168"/>
      <c r="T809" s="168"/>
    </row>
    <row r="810" spans="17:20" x14ac:dyDescent="0.3">
      <c r="Q810" s="168"/>
      <c r="R810" s="168"/>
      <c r="S810" s="168"/>
      <c r="T810" s="168"/>
    </row>
    <row r="811" spans="17:20" x14ac:dyDescent="0.3">
      <c r="Q811" s="168"/>
      <c r="R811" s="168"/>
      <c r="S811" s="168"/>
      <c r="T811" s="168"/>
    </row>
    <row r="812" spans="17:20" x14ac:dyDescent="0.3">
      <c r="Q812" s="168"/>
      <c r="R812" s="168"/>
      <c r="S812" s="168"/>
      <c r="T812" s="168"/>
    </row>
    <row r="813" spans="17:20" x14ac:dyDescent="0.3">
      <c r="Q813" s="168"/>
      <c r="R813" s="168"/>
      <c r="S813" s="168"/>
      <c r="T813" s="168"/>
    </row>
    <row r="814" spans="17:20" x14ac:dyDescent="0.3">
      <c r="Q814" s="168"/>
      <c r="R814" s="168"/>
      <c r="S814" s="168"/>
      <c r="T814" s="168"/>
    </row>
    <row r="815" spans="17:20" x14ac:dyDescent="0.3">
      <c r="Q815" s="168"/>
      <c r="R815" s="168"/>
      <c r="S815" s="168"/>
      <c r="T815" s="168"/>
    </row>
    <row r="816" spans="17:20" x14ac:dyDescent="0.3">
      <c r="Q816" s="168"/>
      <c r="R816" s="168"/>
      <c r="S816" s="168"/>
      <c r="T816" s="168"/>
    </row>
    <row r="817" spans="17:20" x14ac:dyDescent="0.3">
      <c r="Q817" s="168"/>
      <c r="R817" s="168"/>
      <c r="S817" s="168"/>
      <c r="T817" s="168"/>
    </row>
    <row r="818" spans="17:20" x14ac:dyDescent="0.3">
      <c r="Q818" s="168"/>
      <c r="R818" s="168"/>
      <c r="S818" s="168"/>
      <c r="T818" s="168"/>
    </row>
    <row r="819" spans="17:20" x14ac:dyDescent="0.3">
      <c r="Q819" s="168"/>
      <c r="R819" s="168"/>
      <c r="S819" s="168"/>
      <c r="T819" s="168"/>
    </row>
    <row r="820" spans="17:20" x14ac:dyDescent="0.3">
      <c r="Q820" s="168"/>
      <c r="R820" s="168"/>
      <c r="S820" s="168"/>
      <c r="T820" s="168"/>
    </row>
    <row r="821" spans="17:20" x14ac:dyDescent="0.3">
      <c r="Q821" s="168"/>
      <c r="R821" s="168"/>
      <c r="S821" s="168"/>
      <c r="T821" s="168"/>
    </row>
    <row r="822" spans="17:20" x14ac:dyDescent="0.3">
      <c r="Q822" s="168"/>
      <c r="R822" s="168"/>
      <c r="S822" s="168"/>
      <c r="T822" s="168"/>
    </row>
    <row r="823" spans="17:20" x14ac:dyDescent="0.3">
      <c r="Q823" s="168"/>
      <c r="R823" s="168"/>
      <c r="S823" s="168"/>
      <c r="T823" s="168"/>
    </row>
    <row r="824" spans="17:20" x14ac:dyDescent="0.3">
      <c r="Q824" s="168"/>
      <c r="R824" s="168"/>
      <c r="S824" s="168"/>
      <c r="T824" s="168"/>
    </row>
    <row r="825" spans="17:20" x14ac:dyDescent="0.3">
      <c r="Q825" s="168"/>
      <c r="R825" s="168"/>
      <c r="S825" s="168"/>
      <c r="T825" s="168"/>
    </row>
    <row r="826" spans="17:20" x14ac:dyDescent="0.3">
      <c r="Q826" s="168"/>
      <c r="R826" s="168"/>
      <c r="S826" s="168"/>
      <c r="T826" s="168"/>
    </row>
    <row r="827" spans="17:20" x14ac:dyDescent="0.3">
      <c r="Q827" s="168"/>
      <c r="R827" s="168"/>
      <c r="S827" s="168"/>
      <c r="T827" s="168"/>
    </row>
    <row r="828" spans="17:20" x14ac:dyDescent="0.3">
      <c r="Q828" s="168"/>
      <c r="R828" s="168"/>
      <c r="S828" s="168"/>
      <c r="T828" s="168"/>
    </row>
    <row r="829" spans="17:20" x14ac:dyDescent="0.3">
      <c r="Q829" s="168"/>
      <c r="R829" s="168"/>
      <c r="S829" s="168"/>
      <c r="T829" s="168"/>
    </row>
    <row r="830" spans="17:20" x14ac:dyDescent="0.3">
      <c r="Q830" s="168"/>
      <c r="R830" s="168"/>
      <c r="S830" s="168"/>
      <c r="T830" s="168"/>
    </row>
    <row r="831" spans="17:20" x14ac:dyDescent="0.3">
      <c r="Q831" s="168"/>
      <c r="R831" s="168"/>
      <c r="S831" s="168"/>
      <c r="T831" s="168"/>
    </row>
    <row r="832" spans="17:20" x14ac:dyDescent="0.3">
      <c r="Q832" s="168"/>
      <c r="R832" s="168"/>
      <c r="S832" s="168"/>
      <c r="T832" s="168"/>
    </row>
    <row r="833" spans="16:20" x14ac:dyDescent="0.3">
      <c r="Q833" s="168"/>
      <c r="R833" s="168"/>
      <c r="S833" s="168"/>
      <c r="T833" s="168"/>
    </row>
    <row r="834" spans="16:20" x14ac:dyDescent="0.3">
      <c r="Q834" s="168"/>
      <c r="R834" s="168"/>
      <c r="S834" s="168"/>
      <c r="T834" s="168"/>
    </row>
    <row r="835" spans="16:20" x14ac:dyDescent="0.3">
      <c r="Q835" s="168"/>
      <c r="R835" s="168"/>
      <c r="S835" s="168"/>
      <c r="T835" s="168"/>
    </row>
    <row r="836" spans="16:20" x14ac:dyDescent="0.3">
      <c r="Q836" s="168"/>
      <c r="R836" s="168"/>
      <c r="S836" s="168"/>
      <c r="T836" s="168"/>
    </row>
    <row r="837" spans="16:20" x14ac:dyDescent="0.3">
      <c r="Q837" s="168"/>
      <c r="R837" s="168"/>
      <c r="S837" s="168"/>
      <c r="T837" s="168"/>
    </row>
    <row r="838" spans="16:20" x14ac:dyDescent="0.3">
      <c r="Q838" s="168"/>
      <c r="R838" s="168"/>
      <c r="S838" s="168"/>
      <c r="T838" s="168"/>
    </row>
    <row r="839" spans="16:20" x14ac:dyDescent="0.3">
      <c r="Q839" s="168"/>
      <c r="R839" s="168"/>
      <c r="S839" s="168"/>
      <c r="T839" s="168"/>
    </row>
    <row r="840" spans="16:20" x14ac:dyDescent="0.3">
      <c r="Q840" s="168"/>
      <c r="R840" s="168"/>
      <c r="S840" s="168"/>
      <c r="T840" s="168"/>
    </row>
    <row r="841" spans="16:20" x14ac:dyDescent="0.3">
      <c r="P841" s="99"/>
      <c r="Q841" s="168"/>
      <c r="R841" s="168"/>
      <c r="S841" s="168"/>
      <c r="T841" s="168"/>
    </row>
    <row r="842" spans="16:20" x14ac:dyDescent="0.3">
      <c r="P842" s="99"/>
      <c r="Q842" s="168"/>
      <c r="R842" s="168"/>
      <c r="S842" s="168"/>
      <c r="T842" s="168"/>
    </row>
    <row r="843" spans="16:20" x14ac:dyDescent="0.3">
      <c r="P843" s="99"/>
      <c r="Q843" s="168"/>
      <c r="R843" s="168"/>
      <c r="S843" s="168"/>
      <c r="T843" s="168"/>
    </row>
    <row r="844" spans="16:20" x14ac:dyDescent="0.3">
      <c r="P844" s="99"/>
      <c r="Q844" s="168"/>
      <c r="R844" s="168"/>
      <c r="S844" s="168"/>
      <c r="T844" s="168"/>
    </row>
    <row r="845" spans="16:20" x14ac:dyDescent="0.3">
      <c r="P845" s="99"/>
      <c r="Q845" s="168"/>
      <c r="R845" s="168"/>
      <c r="S845" s="168"/>
      <c r="T845" s="168"/>
    </row>
    <row r="846" spans="16:20" x14ac:dyDescent="0.3">
      <c r="P846" s="99"/>
      <c r="Q846" s="168"/>
      <c r="R846" s="168"/>
      <c r="S846" s="168"/>
      <c r="T846" s="168"/>
    </row>
    <row r="847" spans="16:20" x14ac:dyDescent="0.3">
      <c r="P847" s="99"/>
      <c r="Q847" s="168"/>
      <c r="R847" s="168"/>
      <c r="S847" s="168"/>
      <c r="T847" s="168"/>
    </row>
    <row r="848" spans="16:20" x14ac:dyDescent="0.3">
      <c r="Q848" s="168"/>
      <c r="R848" s="168"/>
      <c r="S848" s="168"/>
      <c r="T848" s="168"/>
    </row>
    <row r="849" spans="16:20" x14ac:dyDescent="0.3">
      <c r="Q849" s="168"/>
      <c r="R849" s="168"/>
      <c r="S849" s="168"/>
      <c r="T849" s="168"/>
    </row>
    <row r="850" spans="16:20" x14ac:dyDescent="0.3">
      <c r="Q850" s="168"/>
      <c r="R850" s="168"/>
      <c r="S850" s="168"/>
      <c r="T850" s="168"/>
    </row>
    <row r="851" spans="16:20" x14ac:dyDescent="0.3">
      <c r="Q851" s="168"/>
      <c r="R851" s="168"/>
      <c r="S851" s="168"/>
      <c r="T851" s="168"/>
    </row>
    <row r="852" spans="16:20" x14ac:dyDescent="0.3">
      <c r="Q852" s="168"/>
      <c r="R852" s="168"/>
      <c r="S852" s="168"/>
      <c r="T852" s="168"/>
    </row>
    <row r="853" spans="16:20" x14ac:dyDescent="0.3">
      <c r="Q853" s="168"/>
      <c r="R853" s="168"/>
      <c r="S853" s="168"/>
      <c r="T853" s="168"/>
    </row>
    <row r="854" spans="16:20" x14ac:dyDescent="0.3">
      <c r="Q854" s="168"/>
      <c r="R854" s="168"/>
      <c r="S854" s="168"/>
      <c r="T854" s="168"/>
    </row>
    <row r="855" spans="16:20" x14ac:dyDescent="0.3">
      <c r="Q855" s="168"/>
      <c r="R855" s="168"/>
      <c r="S855" s="168"/>
      <c r="T855" s="168"/>
    </row>
    <row r="856" spans="16:20" x14ac:dyDescent="0.3">
      <c r="Q856" s="168"/>
      <c r="R856" s="168"/>
      <c r="S856" s="168"/>
      <c r="T856" s="168"/>
    </row>
    <row r="857" spans="16:20" x14ac:dyDescent="0.3">
      <c r="Q857" s="168"/>
      <c r="R857" s="168"/>
      <c r="S857" s="168"/>
      <c r="T857" s="168"/>
    </row>
    <row r="858" spans="16:20" x14ac:dyDescent="0.3">
      <c r="P858" s="98"/>
      <c r="Q858" s="168"/>
      <c r="R858" s="168"/>
      <c r="S858" s="168"/>
      <c r="T858" s="168"/>
    </row>
    <row r="859" spans="16:20" x14ac:dyDescent="0.3">
      <c r="P859" s="98"/>
      <c r="Q859" s="168"/>
      <c r="R859" s="168"/>
      <c r="S859" s="168"/>
      <c r="T859" s="168"/>
    </row>
    <row r="860" spans="16:20" x14ac:dyDescent="0.3">
      <c r="P860" s="98"/>
      <c r="Q860" s="168"/>
      <c r="R860" s="168"/>
      <c r="S860" s="168"/>
      <c r="T860" s="168"/>
    </row>
    <row r="861" spans="16:20" x14ac:dyDescent="0.3">
      <c r="P861" s="98"/>
      <c r="Q861" s="168"/>
      <c r="R861" s="168"/>
      <c r="S861" s="168"/>
      <c r="T861" s="168"/>
    </row>
    <row r="862" spans="16:20" x14ac:dyDescent="0.3">
      <c r="P862" s="98"/>
      <c r="Q862" s="168"/>
      <c r="R862" s="168"/>
      <c r="S862" s="168"/>
      <c r="T862" s="168"/>
    </row>
    <row r="863" spans="16:20" x14ac:dyDescent="0.3">
      <c r="P863" s="98"/>
      <c r="Q863" s="168"/>
      <c r="R863" s="168"/>
      <c r="S863" s="168"/>
      <c r="T863" s="168"/>
    </row>
    <row r="864" spans="16:20" x14ac:dyDescent="0.3">
      <c r="P864" s="98"/>
      <c r="Q864" s="168"/>
      <c r="R864" s="168"/>
      <c r="S864" s="168"/>
      <c r="T864" s="168"/>
    </row>
    <row r="865" spans="16:20" x14ac:dyDescent="0.3">
      <c r="P865" s="98"/>
      <c r="Q865" s="168"/>
      <c r="R865" s="168"/>
      <c r="S865" s="168"/>
      <c r="T865" s="168"/>
    </row>
    <row r="866" spans="16:20" x14ac:dyDescent="0.3">
      <c r="P866" s="98"/>
      <c r="Q866" s="168"/>
      <c r="R866" s="168"/>
      <c r="S866" s="168"/>
      <c r="T866" s="168"/>
    </row>
    <row r="867" spans="16:20" x14ac:dyDescent="0.3">
      <c r="P867" s="99"/>
      <c r="Q867" s="168"/>
      <c r="R867" s="168"/>
      <c r="S867" s="168"/>
      <c r="T867" s="168"/>
    </row>
    <row r="868" spans="16:20" x14ac:dyDescent="0.3">
      <c r="P868" s="99"/>
      <c r="Q868" s="168"/>
      <c r="R868" s="168"/>
      <c r="S868" s="168"/>
      <c r="T868" s="168"/>
    </row>
    <row r="869" spans="16:20" x14ac:dyDescent="0.3">
      <c r="P869" s="99"/>
      <c r="Q869" s="168"/>
      <c r="R869" s="168"/>
      <c r="S869" s="168"/>
      <c r="T869" s="168"/>
    </row>
    <row r="870" spans="16:20" x14ac:dyDescent="0.3">
      <c r="P870" s="99"/>
      <c r="Q870" s="168"/>
      <c r="R870" s="168"/>
      <c r="S870" s="168"/>
      <c r="T870" s="168"/>
    </row>
    <row r="871" spans="16:20" x14ac:dyDescent="0.3">
      <c r="P871" s="99"/>
      <c r="Q871" s="168"/>
      <c r="R871" s="168"/>
      <c r="S871" s="168"/>
      <c r="T871" s="168"/>
    </row>
    <row r="872" spans="16:20" x14ac:dyDescent="0.3">
      <c r="P872" s="99"/>
      <c r="Q872" s="168"/>
      <c r="R872" s="168"/>
      <c r="S872" s="168"/>
      <c r="T872" s="168"/>
    </row>
    <row r="873" spans="16:20" x14ac:dyDescent="0.3">
      <c r="P873" s="99"/>
      <c r="Q873" s="168"/>
      <c r="R873" s="168"/>
      <c r="S873" s="168"/>
      <c r="T873" s="168"/>
    </row>
    <row r="874" spans="16:20" x14ac:dyDescent="0.3">
      <c r="P874" s="99"/>
      <c r="Q874" s="168"/>
      <c r="R874" s="168"/>
      <c r="S874" s="168"/>
      <c r="T874" s="168"/>
    </row>
    <row r="875" spans="16:20" x14ac:dyDescent="0.3">
      <c r="P875" s="99"/>
      <c r="Q875" s="168"/>
      <c r="R875" s="168"/>
      <c r="S875" s="168"/>
      <c r="T875" s="168"/>
    </row>
    <row r="876" spans="16:20" x14ac:dyDescent="0.3">
      <c r="P876" s="114"/>
      <c r="Q876" s="168"/>
      <c r="R876" s="168"/>
      <c r="S876" s="168"/>
      <c r="T876" s="168"/>
    </row>
    <row r="877" spans="16:20" x14ac:dyDescent="0.3">
      <c r="P877" s="114"/>
      <c r="Q877" s="168"/>
      <c r="R877" s="168"/>
      <c r="S877" s="168"/>
      <c r="T877" s="168"/>
    </row>
    <row r="878" spans="16:20" x14ac:dyDescent="0.3">
      <c r="P878" s="99"/>
      <c r="Q878" s="168"/>
      <c r="R878" s="168"/>
      <c r="S878" s="168"/>
      <c r="T878" s="168"/>
    </row>
    <row r="879" spans="16:20" x14ac:dyDescent="0.3">
      <c r="P879" s="99"/>
      <c r="Q879" s="168"/>
      <c r="R879" s="168"/>
      <c r="S879" s="168"/>
      <c r="T879" s="168"/>
    </row>
    <row r="880" spans="16:20" x14ac:dyDescent="0.3">
      <c r="P880" s="99"/>
      <c r="Q880" s="168"/>
      <c r="R880" s="168"/>
      <c r="S880" s="168"/>
      <c r="T880" s="168"/>
    </row>
    <row r="881" spans="16:20" x14ac:dyDescent="0.3">
      <c r="P881" s="99"/>
      <c r="Q881" s="168"/>
      <c r="R881" s="168"/>
      <c r="S881" s="168"/>
      <c r="T881" s="168"/>
    </row>
    <row r="882" spans="16:20" x14ac:dyDescent="0.3">
      <c r="P882" s="99"/>
      <c r="Q882" s="168"/>
      <c r="R882" s="168"/>
      <c r="S882" s="168"/>
      <c r="T882" s="168"/>
    </row>
    <row r="883" spans="16:20" x14ac:dyDescent="0.3">
      <c r="P883" s="114"/>
      <c r="Q883" s="168"/>
      <c r="R883" s="168"/>
      <c r="S883" s="168"/>
      <c r="T883" s="168"/>
    </row>
    <row r="884" spans="16:20" x14ac:dyDescent="0.3">
      <c r="P884" s="99"/>
      <c r="Q884" s="168"/>
      <c r="R884" s="168"/>
      <c r="S884" s="168"/>
      <c r="T884" s="168"/>
    </row>
    <row r="885" spans="16:20" x14ac:dyDescent="0.3">
      <c r="P885" s="99"/>
      <c r="Q885" s="168"/>
      <c r="R885" s="168"/>
      <c r="S885" s="168"/>
      <c r="T885" s="168"/>
    </row>
    <row r="886" spans="16:20" x14ac:dyDescent="0.3">
      <c r="P886" s="99"/>
      <c r="Q886" s="168"/>
      <c r="R886" s="168"/>
      <c r="S886" s="168"/>
      <c r="T886" s="168"/>
    </row>
    <row r="887" spans="16:20" x14ac:dyDescent="0.3">
      <c r="Q887" s="168"/>
      <c r="R887" s="168"/>
      <c r="S887" s="168"/>
      <c r="T887" s="168"/>
    </row>
    <row r="888" spans="16:20" x14ac:dyDescent="0.3">
      <c r="Q888" s="168"/>
      <c r="R888" s="168"/>
      <c r="S888" s="168"/>
      <c r="T888" s="168"/>
    </row>
    <row r="889" spans="16:20" x14ac:dyDescent="0.3">
      <c r="P889" s="25"/>
      <c r="Q889" s="168"/>
      <c r="R889" s="168"/>
      <c r="S889" s="168"/>
      <c r="T889" s="168"/>
    </row>
    <row r="890" spans="16:20" x14ac:dyDescent="0.3">
      <c r="Q890" s="168"/>
      <c r="R890" s="168"/>
      <c r="S890" s="168"/>
      <c r="T890" s="168"/>
    </row>
    <row r="891" spans="16:20" x14ac:dyDescent="0.3">
      <c r="Q891" s="168"/>
      <c r="R891" s="168"/>
      <c r="S891" s="168"/>
      <c r="T891" s="168"/>
    </row>
    <row r="892" spans="16:20" x14ac:dyDescent="0.3">
      <c r="Q892" s="168"/>
      <c r="R892" s="168"/>
      <c r="S892" s="168"/>
      <c r="T892" s="168"/>
    </row>
    <row r="893" spans="16:20" x14ac:dyDescent="0.3">
      <c r="Q893" s="168"/>
      <c r="R893" s="168"/>
      <c r="S893" s="168"/>
      <c r="T893" s="168"/>
    </row>
    <row r="894" spans="16:20" x14ac:dyDescent="0.3">
      <c r="Q894" s="168"/>
      <c r="R894" s="168"/>
      <c r="S894" s="168"/>
      <c r="T894" s="168"/>
    </row>
    <row r="895" spans="16:20" x14ac:dyDescent="0.3">
      <c r="Q895" s="168"/>
      <c r="R895" s="168"/>
      <c r="S895" s="168"/>
      <c r="T895" s="168"/>
    </row>
    <row r="896" spans="16:20" x14ac:dyDescent="0.3">
      <c r="Q896" s="168"/>
      <c r="R896" s="168"/>
      <c r="S896" s="168"/>
      <c r="T896" s="168"/>
    </row>
    <row r="897" spans="17:20" x14ac:dyDescent="0.3">
      <c r="Q897" s="168"/>
      <c r="R897" s="168"/>
      <c r="S897" s="168"/>
      <c r="T897" s="168"/>
    </row>
    <row r="898" spans="17:20" x14ac:dyDescent="0.3">
      <c r="Q898" s="168"/>
      <c r="R898" s="168"/>
      <c r="S898" s="168"/>
      <c r="T898" s="168"/>
    </row>
    <row r="899" spans="17:20" x14ac:dyDescent="0.3">
      <c r="Q899" s="168"/>
      <c r="R899" s="168"/>
      <c r="S899" s="168"/>
      <c r="T899" s="168"/>
    </row>
    <row r="900" spans="17:20" x14ac:dyDescent="0.3">
      <c r="Q900" s="168"/>
      <c r="R900" s="168"/>
      <c r="S900" s="168"/>
      <c r="T900" s="168"/>
    </row>
    <row r="901" spans="17:20" x14ac:dyDescent="0.3">
      <c r="Q901" s="168"/>
      <c r="R901" s="168"/>
      <c r="S901" s="168"/>
      <c r="T901" s="168"/>
    </row>
    <row r="902" spans="17:20" x14ac:dyDescent="0.3">
      <c r="Q902" s="168"/>
      <c r="R902" s="168"/>
      <c r="S902" s="168"/>
      <c r="T902" s="168"/>
    </row>
    <row r="903" spans="17:20" x14ac:dyDescent="0.3">
      <c r="Q903" s="168"/>
      <c r="R903" s="168"/>
      <c r="S903" s="168"/>
      <c r="T903" s="168"/>
    </row>
    <row r="904" spans="17:20" x14ac:dyDescent="0.3">
      <c r="Q904" s="168"/>
      <c r="R904" s="168"/>
      <c r="S904" s="168"/>
      <c r="T904" s="168"/>
    </row>
    <row r="905" spans="17:20" x14ac:dyDescent="0.3">
      <c r="Q905" s="168"/>
      <c r="R905" s="168"/>
      <c r="S905" s="168"/>
      <c r="T905" s="168"/>
    </row>
    <row r="906" spans="17:20" x14ac:dyDescent="0.3">
      <c r="Q906" s="168"/>
      <c r="R906" s="168"/>
      <c r="S906" s="168"/>
      <c r="T906" s="168"/>
    </row>
    <row r="907" spans="17:20" x14ac:dyDescent="0.3">
      <c r="Q907" s="168"/>
      <c r="R907" s="168"/>
      <c r="S907" s="168"/>
      <c r="T907" s="168"/>
    </row>
    <row r="908" spans="17:20" x14ac:dyDescent="0.3">
      <c r="Q908" s="168"/>
      <c r="R908" s="168"/>
      <c r="S908" s="168"/>
      <c r="T908" s="168"/>
    </row>
    <row r="909" spans="17:20" x14ac:dyDescent="0.3">
      <c r="Q909" s="168"/>
      <c r="R909" s="168"/>
      <c r="S909" s="168"/>
      <c r="T909" s="168"/>
    </row>
    <row r="910" spans="17:20" x14ac:dyDescent="0.3">
      <c r="Q910" s="168"/>
      <c r="R910" s="168"/>
      <c r="S910" s="168"/>
      <c r="T910" s="168"/>
    </row>
    <row r="911" spans="17:20" x14ac:dyDescent="0.3">
      <c r="Q911" s="168"/>
      <c r="R911" s="168"/>
      <c r="S911" s="168"/>
      <c r="T911" s="168"/>
    </row>
    <row r="912" spans="17:20" x14ac:dyDescent="0.3">
      <c r="Q912" s="168"/>
      <c r="R912" s="168"/>
      <c r="S912" s="168"/>
      <c r="T912" s="168"/>
    </row>
    <row r="913" spans="16:20" x14ac:dyDescent="0.3">
      <c r="Q913" s="168"/>
      <c r="R913" s="168"/>
      <c r="S913" s="168"/>
      <c r="T913" s="168"/>
    </row>
    <row r="914" spans="16:20" x14ac:dyDescent="0.3">
      <c r="P914" s="98"/>
      <c r="Q914" s="168"/>
      <c r="R914" s="168"/>
      <c r="S914" s="168"/>
      <c r="T914" s="168"/>
    </row>
    <row r="915" spans="16:20" x14ac:dyDescent="0.3">
      <c r="P915" s="98"/>
      <c r="Q915" s="168"/>
      <c r="R915" s="168"/>
      <c r="S915" s="168"/>
      <c r="T915" s="168"/>
    </row>
    <row r="916" spans="16:20" x14ac:dyDescent="0.3">
      <c r="P916" s="98"/>
      <c r="Q916" s="168"/>
      <c r="R916" s="168"/>
      <c r="S916" s="168"/>
      <c r="T916" s="168"/>
    </row>
    <row r="917" spans="16:20" x14ac:dyDescent="0.3">
      <c r="P917" s="98"/>
      <c r="Q917" s="168"/>
      <c r="R917" s="168"/>
      <c r="S917" s="168"/>
      <c r="T917" s="168"/>
    </row>
    <row r="918" spans="16:20" x14ac:dyDescent="0.3">
      <c r="P918" s="98"/>
      <c r="Q918" s="168"/>
      <c r="R918" s="168"/>
      <c r="S918" s="168"/>
      <c r="T918" s="168"/>
    </row>
    <row r="919" spans="16:20" x14ac:dyDescent="0.3">
      <c r="P919" s="98"/>
      <c r="Q919" s="168"/>
      <c r="R919" s="168"/>
      <c r="S919" s="168"/>
      <c r="T919" s="168"/>
    </row>
    <row r="920" spans="16:20" x14ac:dyDescent="0.3">
      <c r="P920" s="98"/>
      <c r="Q920" s="168"/>
      <c r="R920" s="168"/>
      <c r="S920" s="168"/>
      <c r="T920" s="168"/>
    </row>
    <row r="921" spans="16:20" x14ac:dyDescent="0.3">
      <c r="P921" s="98"/>
      <c r="Q921" s="168"/>
      <c r="R921" s="168"/>
      <c r="S921" s="168"/>
      <c r="T921" s="168"/>
    </row>
    <row r="922" spans="16:20" x14ac:dyDescent="0.3">
      <c r="P922" s="98"/>
      <c r="Q922" s="168"/>
      <c r="R922" s="168"/>
      <c r="S922" s="168"/>
      <c r="T922" s="168"/>
    </row>
    <row r="923" spans="16:20" x14ac:dyDescent="0.3">
      <c r="P923" s="98"/>
      <c r="Q923" s="168"/>
      <c r="R923" s="168"/>
      <c r="S923" s="168"/>
      <c r="T923" s="168"/>
    </row>
    <row r="924" spans="16:20" x14ac:dyDescent="0.3">
      <c r="P924" s="99"/>
      <c r="Q924" s="168"/>
      <c r="R924" s="168"/>
      <c r="S924" s="168"/>
      <c r="T924" s="168"/>
    </row>
    <row r="925" spans="16:20" x14ac:dyDescent="0.3">
      <c r="P925" s="99"/>
      <c r="Q925" s="168"/>
      <c r="R925" s="168"/>
      <c r="S925" s="168"/>
      <c r="T925" s="168"/>
    </row>
    <row r="926" spans="16:20" x14ac:dyDescent="0.3">
      <c r="P926" s="99"/>
      <c r="Q926" s="168"/>
      <c r="R926" s="168"/>
      <c r="S926" s="168"/>
      <c r="T926" s="168"/>
    </row>
    <row r="927" spans="16:20" x14ac:dyDescent="0.3">
      <c r="P927" s="99"/>
      <c r="Q927" s="168"/>
      <c r="R927" s="168"/>
      <c r="S927" s="168"/>
      <c r="T927" s="168"/>
    </row>
    <row r="928" spans="16:20" x14ac:dyDescent="0.3">
      <c r="P928" s="99"/>
      <c r="Q928" s="168"/>
      <c r="R928" s="168"/>
      <c r="S928" s="168"/>
      <c r="T928" s="168"/>
    </row>
    <row r="929" spans="16:20" x14ac:dyDescent="0.3">
      <c r="P929" s="99"/>
      <c r="Q929" s="168"/>
      <c r="R929" s="168"/>
      <c r="S929" s="168"/>
      <c r="T929" s="168"/>
    </row>
    <row r="930" spans="16:20" x14ac:dyDescent="0.3">
      <c r="P930" s="99"/>
      <c r="Q930" s="168"/>
      <c r="R930" s="168"/>
      <c r="S930" s="168"/>
      <c r="T930" s="168"/>
    </row>
    <row r="931" spans="16:20" x14ac:dyDescent="0.3">
      <c r="P931" s="99"/>
      <c r="Q931" s="168"/>
      <c r="R931" s="168"/>
      <c r="S931" s="168"/>
      <c r="T931" s="168"/>
    </row>
    <row r="932" spans="16:20" x14ac:dyDescent="0.3">
      <c r="P932" s="99"/>
      <c r="Q932" s="168"/>
      <c r="R932" s="168"/>
      <c r="S932" s="168"/>
      <c r="T932" s="168"/>
    </row>
    <row r="933" spans="16:20" x14ac:dyDescent="0.3">
      <c r="P933" s="99"/>
      <c r="Q933" s="168"/>
      <c r="R933" s="168"/>
      <c r="S933" s="168"/>
      <c r="T933" s="168"/>
    </row>
    <row r="934" spans="16:20" x14ac:dyDescent="0.3">
      <c r="P934" s="99"/>
      <c r="Q934" s="168"/>
      <c r="R934" s="168"/>
      <c r="S934" s="168"/>
      <c r="T934" s="168"/>
    </row>
    <row r="935" spans="16:20" x14ac:dyDescent="0.3">
      <c r="P935" s="99"/>
      <c r="Q935" s="168"/>
      <c r="R935" s="168"/>
      <c r="S935" s="168"/>
      <c r="T935" s="168"/>
    </row>
    <row r="936" spans="16:20" x14ac:dyDescent="0.3">
      <c r="Q936" s="168"/>
      <c r="R936" s="168"/>
      <c r="S936" s="168"/>
      <c r="T936" s="168"/>
    </row>
    <row r="937" spans="16:20" x14ac:dyDescent="0.3">
      <c r="Q937" s="168"/>
      <c r="R937" s="168"/>
      <c r="S937" s="168"/>
      <c r="T937" s="168"/>
    </row>
    <row r="938" spans="16:20" x14ac:dyDescent="0.3">
      <c r="Q938" s="168"/>
      <c r="R938" s="168"/>
      <c r="S938" s="168"/>
      <c r="T938" s="168"/>
    </row>
    <row r="939" spans="16:20" x14ac:dyDescent="0.3">
      <c r="Q939" s="168"/>
      <c r="R939" s="168"/>
      <c r="S939" s="168"/>
      <c r="T939" s="168"/>
    </row>
    <row r="940" spans="16:20" x14ac:dyDescent="0.3">
      <c r="Q940" s="168"/>
      <c r="R940" s="168"/>
      <c r="S940" s="168"/>
      <c r="T940" s="168"/>
    </row>
    <row r="941" spans="16:20" x14ac:dyDescent="0.3">
      <c r="Q941" s="168"/>
      <c r="R941" s="168"/>
      <c r="S941" s="168"/>
      <c r="T941" s="168"/>
    </row>
    <row r="942" spans="16:20" x14ac:dyDescent="0.3">
      <c r="Q942" s="168"/>
      <c r="R942" s="168"/>
      <c r="S942" s="168"/>
      <c r="T942" s="168"/>
    </row>
    <row r="943" spans="16:20" x14ac:dyDescent="0.3">
      <c r="Q943" s="168"/>
      <c r="R943" s="168"/>
      <c r="S943" s="168"/>
      <c r="T943" s="168"/>
    </row>
    <row r="944" spans="16:20" x14ac:dyDescent="0.3">
      <c r="Q944" s="168"/>
      <c r="R944" s="168"/>
      <c r="S944" s="168"/>
      <c r="T944" s="168"/>
    </row>
    <row r="945" spans="17:20" x14ac:dyDescent="0.3">
      <c r="Q945" s="168"/>
      <c r="R945" s="168"/>
      <c r="S945" s="168"/>
      <c r="T945" s="168"/>
    </row>
    <row r="946" spans="17:20" x14ac:dyDescent="0.3">
      <c r="Q946" s="168"/>
      <c r="R946" s="168"/>
      <c r="S946" s="168"/>
      <c r="T946" s="168"/>
    </row>
    <row r="947" spans="17:20" x14ac:dyDescent="0.3">
      <c r="Q947" s="168"/>
      <c r="R947" s="168"/>
      <c r="S947" s="168"/>
      <c r="T947" s="168"/>
    </row>
    <row r="948" spans="17:20" x14ac:dyDescent="0.3">
      <c r="Q948" s="168"/>
      <c r="R948" s="168"/>
      <c r="S948" s="168"/>
      <c r="T948" s="168"/>
    </row>
    <row r="949" spans="17:20" x14ac:dyDescent="0.3">
      <c r="Q949" s="168"/>
      <c r="R949" s="168"/>
      <c r="S949" s="168"/>
      <c r="T949" s="168"/>
    </row>
    <row r="950" spans="17:20" x14ac:dyDescent="0.3">
      <c r="Q950" s="168"/>
      <c r="R950" s="168"/>
      <c r="S950" s="168"/>
      <c r="T950" s="168"/>
    </row>
    <row r="951" spans="17:20" x14ac:dyDescent="0.3">
      <c r="Q951" s="168"/>
      <c r="R951" s="168"/>
      <c r="S951" s="168"/>
      <c r="T951" s="168"/>
    </row>
    <row r="952" spans="17:20" x14ac:dyDescent="0.3">
      <c r="Q952" s="168"/>
      <c r="R952" s="168"/>
      <c r="S952" s="168"/>
      <c r="T952" s="168"/>
    </row>
    <row r="953" spans="17:20" x14ac:dyDescent="0.3">
      <c r="Q953" s="168"/>
      <c r="R953" s="168"/>
      <c r="S953" s="168"/>
      <c r="T953" s="168"/>
    </row>
    <row r="954" spans="17:20" x14ac:dyDescent="0.3">
      <c r="Q954" s="168"/>
      <c r="R954" s="168"/>
      <c r="S954" s="168"/>
      <c r="T954" s="168"/>
    </row>
    <row r="955" spans="17:20" x14ac:dyDescent="0.3">
      <c r="Q955" s="168"/>
      <c r="R955" s="168"/>
      <c r="S955" s="168"/>
      <c r="T955" s="168"/>
    </row>
    <row r="956" spans="17:20" x14ac:dyDescent="0.3">
      <c r="Q956" s="168"/>
      <c r="R956" s="168"/>
      <c r="S956" s="168"/>
      <c r="T956" s="168"/>
    </row>
    <row r="957" spans="17:20" x14ac:dyDescent="0.3">
      <c r="Q957" s="168"/>
      <c r="R957" s="168"/>
      <c r="S957" s="168"/>
      <c r="T957" s="168"/>
    </row>
    <row r="958" spans="17:20" x14ac:dyDescent="0.3">
      <c r="Q958" s="168"/>
      <c r="R958" s="168"/>
      <c r="S958" s="168"/>
      <c r="T958" s="168"/>
    </row>
    <row r="959" spans="17:20" x14ac:dyDescent="0.3">
      <c r="Q959" s="168"/>
      <c r="R959" s="168"/>
      <c r="S959" s="168"/>
      <c r="T959" s="168"/>
    </row>
    <row r="960" spans="17:20" x14ac:dyDescent="0.3">
      <c r="Q960" s="168"/>
      <c r="R960" s="168"/>
      <c r="S960" s="168"/>
      <c r="T960" s="168"/>
    </row>
    <row r="961" spans="16:20" x14ac:dyDescent="0.3">
      <c r="Q961" s="168"/>
      <c r="R961" s="168"/>
      <c r="S961" s="168"/>
      <c r="T961" s="168"/>
    </row>
    <row r="962" spans="16:20" x14ac:dyDescent="0.3">
      <c r="P962" s="98"/>
      <c r="Q962" s="168"/>
      <c r="R962" s="168"/>
      <c r="S962" s="168"/>
      <c r="T962" s="168"/>
    </row>
    <row r="963" spans="16:20" x14ac:dyDescent="0.3">
      <c r="P963" s="98"/>
      <c r="Q963" s="168"/>
      <c r="R963" s="168"/>
      <c r="S963" s="168"/>
      <c r="T963" s="168"/>
    </row>
    <row r="964" spans="16:20" x14ac:dyDescent="0.3">
      <c r="P964" s="98"/>
      <c r="Q964" s="168"/>
      <c r="R964" s="168"/>
      <c r="S964" s="168"/>
      <c r="T964" s="168"/>
    </row>
    <row r="965" spans="16:20" x14ac:dyDescent="0.3">
      <c r="P965" s="98"/>
      <c r="Q965" s="168"/>
      <c r="R965" s="168"/>
      <c r="S965" s="168"/>
      <c r="T965" s="168"/>
    </row>
    <row r="966" spans="16:20" x14ac:dyDescent="0.3">
      <c r="P966" s="98"/>
      <c r="Q966" s="168"/>
      <c r="R966" s="168"/>
      <c r="S966" s="168"/>
      <c r="T966" s="168"/>
    </row>
    <row r="967" spans="16:20" x14ac:dyDescent="0.3">
      <c r="P967" s="98"/>
      <c r="Q967" s="168"/>
      <c r="R967" s="168"/>
      <c r="S967" s="168"/>
      <c r="T967" s="168"/>
    </row>
    <row r="968" spans="16:20" x14ac:dyDescent="0.3">
      <c r="P968" s="98"/>
      <c r="Q968" s="168"/>
      <c r="R968" s="168"/>
      <c r="S968" s="168"/>
      <c r="T968" s="168"/>
    </row>
    <row r="969" spans="16:20" x14ac:dyDescent="0.3">
      <c r="P969" s="98"/>
      <c r="Q969" s="168"/>
      <c r="R969" s="168"/>
      <c r="S969" s="168"/>
      <c r="T969" s="168"/>
    </row>
    <row r="970" spans="16:20" x14ac:dyDescent="0.3">
      <c r="P970" s="98"/>
      <c r="Q970" s="168"/>
      <c r="R970" s="168"/>
      <c r="S970" s="168"/>
      <c r="T970" s="168"/>
    </row>
    <row r="971" spans="16:20" x14ac:dyDescent="0.3">
      <c r="P971" s="98"/>
      <c r="Q971" s="168"/>
      <c r="R971" s="168"/>
      <c r="S971" s="168"/>
      <c r="T971" s="168"/>
    </row>
    <row r="972" spans="16:20" x14ac:dyDescent="0.3">
      <c r="P972" s="98"/>
      <c r="Q972" s="168"/>
      <c r="R972" s="168"/>
      <c r="S972" s="168"/>
      <c r="T972" s="168"/>
    </row>
    <row r="973" spans="16:20" x14ac:dyDescent="0.3">
      <c r="P973" s="98"/>
      <c r="Q973" s="168"/>
      <c r="R973" s="168"/>
      <c r="S973" s="168"/>
      <c r="T973" s="168"/>
    </row>
    <row r="974" spans="16:20" x14ac:dyDescent="0.3">
      <c r="P974" s="98"/>
      <c r="Q974" s="168"/>
      <c r="R974" s="168"/>
      <c r="S974" s="168"/>
      <c r="T974" s="168"/>
    </row>
    <row r="975" spans="16:20" x14ac:dyDescent="0.3">
      <c r="P975" s="98"/>
      <c r="Q975" s="168"/>
      <c r="R975" s="168"/>
      <c r="S975" s="168"/>
      <c r="T975" s="168"/>
    </row>
    <row r="976" spans="16:20" x14ac:dyDescent="0.3">
      <c r="P976" s="98"/>
      <c r="Q976" s="168"/>
      <c r="R976" s="168"/>
      <c r="S976" s="168"/>
      <c r="T976" s="168"/>
    </row>
    <row r="977" spans="16:20" x14ac:dyDescent="0.3">
      <c r="P977" s="98"/>
      <c r="Q977" s="168"/>
      <c r="R977" s="168"/>
      <c r="S977" s="168"/>
      <c r="T977" s="168"/>
    </row>
    <row r="978" spans="16:20" x14ac:dyDescent="0.3">
      <c r="P978" s="98"/>
      <c r="Q978" s="168"/>
      <c r="R978" s="168"/>
      <c r="S978" s="168"/>
      <c r="T978" s="168"/>
    </row>
    <row r="979" spans="16:20" x14ac:dyDescent="0.3">
      <c r="P979" s="98"/>
      <c r="Q979" s="168"/>
      <c r="R979" s="168"/>
      <c r="S979" s="168"/>
      <c r="T979" s="168"/>
    </row>
    <row r="980" spans="16:20" x14ac:dyDescent="0.3">
      <c r="P980" s="98"/>
      <c r="Q980" s="168"/>
      <c r="R980" s="168"/>
      <c r="S980" s="168"/>
      <c r="T980" s="168"/>
    </row>
    <row r="981" spans="16:20" x14ac:dyDescent="0.3">
      <c r="P981" s="98"/>
      <c r="Q981" s="168"/>
      <c r="R981" s="168"/>
      <c r="S981" s="168"/>
      <c r="T981" s="168"/>
    </row>
    <row r="982" spans="16:20" x14ac:dyDescent="0.3">
      <c r="P982" s="98"/>
      <c r="Q982" s="168"/>
      <c r="R982" s="168"/>
      <c r="S982" s="168"/>
      <c r="T982" s="168"/>
    </row>
    <row r="983" spans="16:20" x14ac:dyDescent="0.3">
      <c r="P983" s="98"/>
      <c r="Q983" s="168"/>
      <c r="R983" s="168"/>
      <c r="S983" s="168"/>
      <c r="T983" s="168"/>
    </row>
    <row r="984" spans="16:20" x14ac:dyDescent="0.3">
      <c r="P984" s="98"/>
      <c r="Q984" s="168"/>
      <c r="R984" s="168"/>
      <c r="S984" s="168"/>
      <c r="T984" s="168"/>
    </row>
    <row r="985" spans="16:20" x14ac:dyDescent="0.3">
      <c r="P985" s="98"/>
      <c r="Q985" s="168"/>
      <c r="R985" s="168"/>
      <c r="S985" s="168"/>
      <c r="T985" s="168"/>
    </row>
    <row r="986" spans="16:20" x14ac:dyDescent="0.3">
      <c r="P986" s="98"/>
      <c r="Q986" s="168"/>
      <c r="R986" s="168"/>
      <c r="S986" s="168"/>
      <c r="T986" s="168"/>
    </row>
    <row r="987" spans="16:20" x14ac:dyDescent="0.3">
      <c r="P987" s="98"/>
      <c r="Q987" s="168"/>
      <c r="R987" s="168"/>
      <c r="S987" s="168"/>
      <c r="T987" s="168"/>
    </row>
    <row r="988" spans="16:20" x14ac:dyDescent="0.3">
      <c r="P988" s="98"/>
      <c r="Q988" s="168"/>
      <c r="R988" s="168"/>
      <c r="S988" s="168"/>
      <c r="T988" s="168"/>
    </row>
    <row r="989" spans="16:20" x14ac:dyDescent="0.3">
      <c r="P989" s="98"/>
      <c r="Q989" s="168"/>
      <c r="R989" s="168"/>
      <c r="S989" s="168"/>
      <c r="T989" s="168"/>
    </row>
    <row r="990" spans="16:20" x14ac:dyDescent="0.3">
      <c r="P990" s="98"/>
      <c r="Q990" s="168"/>
      <c r="R990" s="168"/>
      <c r="S990" s="168"/>
      <c r="T990" s="168"/>
    </row>
    <row r="991" spans="16:20" x14ac:dyDescent="0.3">
      <c r="P991" s="98"/>
      <c r="Q991" s="168"/>
      <c r="R991" s="168"/>
      <c r="S991" s="168"/>
      <c r="T991" s="168"/>
    </row>
    <row r="992" spans="16:20" x14ac:dyDescent="0.3">
      <c r="P992" s="98"/>
      <c r="Q992" s="168"/>
      <c r="R992" s="168"/>
      <c r="S992" s="168"/>
      <c r="T992" s="168"/>
    </row>
    <row r="993" spans="16:20" x14ac:dyDescent="0.3">
      <c r="P993" s="98"/>
      <c r="Q993" s="168"/>
      <c r="R993" s="168"/>
      <c r="S993" s="168"/>
      <c r="T993" s="168"/>
    </row>
    <row r="994" spans="16:20" x14ac:dyDescent="0.3">
      <c r="P994" s="98"/>
      <c r="Q994" s="168"/>
      <c r="R994" s="168"/>
      <c r="S994" s="168"/>
      <c r="T994" s="168"/>
    </row>
    <row r="995" spans="16:20" x14ac:dyDescent="0.3">
      <c r="P995" s="98"/>
      <c r="Q995" s="168"/>
      <c r="R995" s="168"/>
      <c r="S995" s="168"/>
      <c r="T995" s="168"/>
    </row>
    <row r="996" spans="16:20" x14ac:dyDescent="0.3">
      <c r="P996" s="98"/>
      <c r="Q996" s="168"/>
      <c r="R996" s="168"/>
      <c r="S996" s="168"/>
      <c r="T996" s="168"/>
    </row>
    <row r="997" spans="16:20" x14ac:dyDescent="0.3">
      <c r="P997" s="98"/>
      <c r="Q997" s="168"/>
      <c r="R997" s="168"/>
      <c r="S997" s="168"/>
      <c r="T997" s="168"/>
    </row>
    <row r="998" spans="16:20" x14ac:dyDescent="0.3">
      <c r="P998" s="98"/>
      <c r="Q998" s="168"/>
      <c r="R998" s="168"/>
      <c r="S998" s="168"/>
      <c r="T998" s="168"/>
    </row>
    <row r="999" spans="16:20" x14ac:dyDescent="0.3">
      <c r="P999" s="98"/>
      <c r="Q999" s="168"/>
      <c r="R999" s="168"/>
      <c r="S999" s="168"/>
      <c r="T999" s="168"/>
    </row>
    <row r="1000" spans="16:20" x14ac:dyDescent="0.3">
      <c r="P1000" s="98"/>
      <c r="Q1000" s="168"/>
      <c r="R1000" s="168"/>
      <c r="S1000" s="168"/>
      <c r="T1000" s="168"/>
    </row>
    <row r="1001" spans="16:20" x14ac:dyDescent="0.3">
      <c r="P1001" s="98"/>
      <c r="Q1001" s="168"/>
      <c r="R1001" s="168"/>
      <c r="S1001" s="168"/>
      <c r="T1001" s="168"/>
    </row>
    <row r="1002" spans="16:20" x14ac:dyDescent="0.3">
      <c r="P1002" s="98"/>
      <c r="Q1002" s="168"/>
      <c r="R1002" s="168"/>
      <c r="S1002" s="168"/>
      <c r="T1002" s="168"/>
    </row>
    <row r="1003" spans="16:20" x14ac:dyDescent="0.3">
      <c r="P1003" s="98"/>
      <c r="Q1003" s="168"/>
      <c r="R1003" s="168"/>
      <c r="S1003" s="168"/>
      <c r="T1003" s="168"/>
    </row>
    <row r="1004" spans="16:20" x14ac:dyDescent="0.3">
      <c r="P1004" s="98"/>
      <c r="Q1004" s="168"/>
      <c r="R1004" s="168"/>
      <c r="S1004" s="168"/>
      <c r="T1004" s="168"/>
    </row>
    <row r="1005" spans="16:20" x14ac:dyDescent="0.3">
      <c r="P1005" s="98"/>
      <c r="Q1005" s="168"/>
      <c r="R1005" s="168"/>
      <c r="S1005" s="168"/>
      <c r="T1005" s="168"/>
    </row>
    <row r="1006" spans="16:20" x14ac:dyDescent="0.3">
      <c r="P1006" s="98"/>
      <c r="Q1006" s="168"/>
      <c r="R1006" s="168"/>
      <c r="S1006" s="168"/>
      <c r="T1006" s="168"/>
    </row>
    <row r="1007" spans="16:20" x14ac:dyDescent="0.3">
      <c r="P1007" s="98"/>
      <c r="Q1007" s="168"/>
      <c r="R1007" s="168"/>
      <c r="S1007" s="168"/>
      <c r="T1007" s="168"/>
    </row>
    <row r="1008" spans="16:20" x14ac:dyDescent="0.3">
      <c r="P1008" s="98"/>
      <c r="Q1008" s="168"/>
      <c r="R1008" s="168"/>
      <c r="S1008" s="168"/>
      <c r="T1008" s="168"/>
    </row>
    <row r="1009" spans="16:20" x14ac:dyDescent="0.3">
      <c r="P1009" s="98"/>
      <c r="Q1009" s="168"/>
      <c r="R1009" s="168"/>
      <c r="S1009" s="168"/>
      <c r="T1009" s="168"/>
    </row>
    <row r="1010" spans="16:20" x14ac:dyDescent="0.3">
      <c r="P1010" s="98"/>
      <c r="Q1010" s="168"/>
      <c r="R1010" s="168"/>
      <c r="S1010" s="168"/>
      <c r="T1010" s="168"/>
    </row>
    <row r="1011" spans="16:20" x14ac:dyDescent="0.3">
      <c r="P1011" s="98"/>
      <c r="Q1011" s="168"/>
      <c r="R1011" s="168"/>
      <c r="S1011" s="168"/>
      <c r="T1011" s="168"/>
    </row>
    <row r="1012" spans="16:20" x14ac:dyDescent="0.3">
      <c r="P1012" s="98"/>
      <c r="Q1012" s="168"/>
      <c r="R1012" s="168"/>
      <c r="S1012" s="168"/>
      <c r="T1012" s="168"/>
    </row>
    <row r="1013" spans="16:20" x14ac:dyDescent="0.3">
      <c r="P1013" s="98"/>
      <c r="Q1013" s="168"/>
      <c r="R1013" s="168"/>
      <c r="S1013" s="168"/>
      <c r="T1013" s="168"/>
    </row>
    <row r="1014" spans="16:20" x14ac:dyDescent="0.3">
      <c r="P1014" s="98"/>
      <c r="Q1014" s="168"/>
      <c r="R1014" s="168"/>
      <c r="S1014" s="168"/>
      <c r="T1014" s="168"/>
    </row>
    <row r="1015" spans="16:20" x14ac:dyDescent="0.3">
      <c r="P1015" s="99"/>
      <c r="Q1015" s="168"/>
      <c r="R1015" s="168"/>
      <c r="S1015" s="168"/>
      <c r="T1015" s="168"/>
    </row>
    <row r="1016" spans="16:20" x14ac:dyDescent="0.3">
      <c r="P1016" s="99"/>
      <c r="Q1016" s="168"/>
      <c r="R1016" s="168"/>
      <c r="S1016" s="168"/>
      <c r="T1016" s="168"/>
    </row>
    <row r="1017" spans="16:20" x14ac:dyDescent="0.3">
      <c r="P1017" s="99"/>
      <c r="Q1017" s="168"/>
      <c r="R1017" s="168"/>
      <c r="S1017" s="168"/>
      <c r="T1017" s="168"/>
    </row>
    <row r="1018" spans="16:20" x14ac:dyDescent="0.3">
      <c r="P1018" s="99"/>
      <c r="Q1018" s="168"/>
      <c r="R1018" s="168"/>
      <c r="S1018" s="168"/>
      <c r="T1018" s="168"/>
    </row>
    <row r="1019" spans="16:20" x14ac:dyDescent="0.3">
      <c r="P1019" s="99"/>
      <c r="Q1019" s="168"/>
      <c r="R1019" s="168"/>
      <c r="S1019" s="168"/>
      <c r="T1019" s="168"/>
    </row>
    <row r="1020" spans="16:20" x14ac:dyDescent="0.3">
      <c r="P1020" s="99"/>
      <c r="Q1020" s="168"/>
      <c r="R1020" s="168"/>
      <c r="S1020" s="168"/>
      <c r="T1020" s="168"/>
    </row>
    <row r="1021" spans="16:20" x14ac:dyDescent="0.3">
      <c r="P1021" s="99"/>
      <c r="Q1021" s="168"/>
      <c r="R1021" s="168"/>
      <c r="S1021" s="168"/>
      <c r="T1021" s="168"/>
    </row>
    <row r="1022" spans="16:20" x14ac:dyDescent="0.3">
      <c r="P1022" s="99"/>
      <c r="Q1022" s="168"/>
      <c r="R1022" s="168"/>
      <c r="S1022" s="168"/>
      <c r="T1022" s="168"/>
    </row>
    <row r="1023" spans="16:20" x14ac:dyDescent="0.3">
      <c r="P1023" s="99"/>
      <c r="Q1023" s="168"/>
      <c r="R1023" s="168"/>
      <c r="S1023" s="168"/>
      <c r="T1023" s="168"/>
    </row>
    <row r="1024" spans="16:20" x14ac:dyDescent="0.3">
      <c r="P1024" s="99"/>
      <c r="Q1024" s="168"/>
      <c r="R1024" s="168"/>
      <c r="S1024" s="168"/>
      <c r="T1024" s="168"/>
    </row>
    <row r="1025" spans="16:20" x14ac:dyDescent="0.3">
      <c r="P1025" s="99"/>
      <c r="Q1025" s="168"/>
      <c r="R1025" s="168"/>
      <c r="S1025" s="168"/>
      <c r="T1025" s="168"/>
    </row>
    <row r="1026" spans="16:20" x14ac:dyDescent="0.3">
      <c r="P1026" s="99"/>
      <c r="Q1026" s="168"/>
      <c r="R1026" s="168"/>
      <c r="S1026" s="168"/>
      <c r="T1026" s="168"/>
    </row>
    <row r="1027" spans="16:20" x14ac:dyDescent="0.3">
      <c r="P1027" s="99"/>
      <c r="Q1027" s="168"/>
      <c r="R1027" s="168"/>
      <c r="S1027" s="168"/>
      <c r="T1027" s="168"/>
    </row>
    <row r="1028" spans="16:20" x14ac:dyDescent="0.3">
      <c r="P1028" s="99"/>
      <c r="Q1028" s="168"/>
      <c r="R1028" s="168"/>
      <c r="S1028" s="168"/>
      <c r="T1028" s="168"/>
    </row>
    <row r="1029" spans="16:20" x14ac:dyDescent="0.3">
      <c r="P1029" s="99"/>
      <c r="Q1029" s="168"/>
      <c r="R1029" s="168"/>
      <c r="S1029" s="168"/>
      <c r="T1029" s="168"/>
    </row>
    <row r="1030" spans="16:20" x14ac:dyDescent="0.3">
      <c r="P1030" s="99"/>
      <c r="Q1030" s="168"/>
      <c r="R1030" s="168"/>
      <c r="S1030" s="168"/>
      <c r="T1030" s="168"/>
    </row>
    <row r="1031" spans="16:20" x14ac:dyDescent="0.3">
      <c r="P1031" s="99"/>
      <c r="Q1031" s="168"/>
      <c r="R1031" s="168"/>
      <c r="S1031" s="168"/>
      <c r="T1031" s="168"/>
    </row>
    <row r="1032" spans="16:20" x14ac:dyDescent="0.3">
      <c r="P1032" s="99"/>
      <c r="Q1032" s="168"/>
      <c r="R1032" s="168"/>
      <c r="S1032" s="168"/>
      <c r="T1032" s="168"/>
    </row>
    <row r="1033" spans="16:20" x14ac:dyDescent="0.3">
      <c r="P1033" s="99"/>
      <c r="Q1033" s="168"/>
      <c r="R1033" s="168"/>
      <c r="S1033" s="168"/>
      <c r="T1033" s="168"/>
    </row>
    <row r="1034" spans="16:20" x14ac:dyDescent="0.3">
      <c r="P1034" s="99"/>
      <c r="Q1034" s="168"/>
      <c r="R1034" s="168"/>
      <c r="S1034" s="168"/>
      <c r="T1034" s="168"/>
    </row>
    <row r="1035" spans="16:20" x14ac:dyDescent="0.3">
      <c r="P1035" s="99"/>
      <c r="Q1035" s="168"/>
      <c r="R1035" s="168"/>
      <c r="S1035" s="168"/>
      <c r="T1035" s="168"/>
    </row>
    <row r="1036" spans="16:20" x14ac:dyDescent="0.3">
      <c r="P1036" s="99"/>
      <c r="Q1036" s="168"/>
      <c r="R1036" s="168"/>
      <c r="S1036" s="168"/>
      <c r="T1036" s="168"/>
    </row>
    <row r="1037" spans="16:20" x14ac:dyDescent="0.3">
      <c r="P1037" s="99"/>
      <c r="Q1037" s="168"/>
      <c r="R1037" s="168"/>
      <c r="S1037" s="168"/>
      <c r="T1037" s="168"/>
    </row>
    <row r="1038" spans="16:20" x14ac:dyDescent="0.3">
      <c r="P1038" s="99"/>
      <c r="Q1038" s="168"/>
      <c r="R1038" s="168"/>
      <c r="S1038" s="168"/>
      <c r="T1038" s="168"/>
    </row>
    <row r="1039" spans="16:20" x14ac:dyDescent="0.3">
      <c r="P1039" s="99"/>
      <c r="Q1039" s="168"/>
      <c r="R1039" s="168"/>
      <c r="S1039" s="168"/>
      <c r="T1039" s="168"/>
    </row>
    <row r="1040" spans="16:20" x14ac:dyDescent="0.3">
      <c r="P1040" s="99"/>
      <c r="Q1040" s="168"/>
      <c r="R1040" s="168"/>
      <c r="S1040" s="168"/>
      <c r="T1040" s="168"/>
    </row>
    <row r="1041" spans="16:20" x14ac:dyDescent="0.3">
      <c r="P1041" s="99"/>
      <c r="Q1041" s="168"/>
      <c r="R1041" s="168"/>
      <c r="S1041" s="168"/>
      <c r="T1041" s="168"/>
    </row>
    <row r="1042" spans="16:20" x14ac:dyDescent="0.3">
      <c r="P1042" s="99"/>
      <c r="Q1042" s="168"/>
      <c r="R1042" s="168"/>
      <c r="S1042" s="168"/>
      <c r="T1042" s="168"/>
    </row>
    <row r="1043" spans="16:20" x14ac:dyDescent="0.3">
      <c r="P1043" s="99"/>
      <c r="Q1043" s="168"/>
      <c r="R1043" s="168"/>
      <c r="S1043" s="168"/>
      <c r="T1043" s="168"/>
    </row>
    <row r="1044" spans="16:20" x14ac:dyDescent="0.3">
      <c r="P1044" s="99"/>
      <c r="Q1044" s="168"/>
      <c r="R1044" s="168"/>
      <c r="S1044" s="168"/>
      <c r="T1044" s="168"/>
    </row>
    <row r="1045" spans="16:20" x14ac:dyDescent="0.3">
      <c r="P1045" s="99"/>
      <c r="Q1045" s="168"/>
      <c r="R1045" s="168"/>
      <c r="S1045" s="168"/>
      <c r="T1045" s="168"/>
    </row>
    <row r="1046" spans="16:20" x14ac:dyDescent="0.3">
      <c r="P1046" s="99"/>
      <c r="Q1046" s="168"/>
      <c r="R1046" s="168"/>
      <c r="S1046" s="168"/>
      <c r="T1046" s="168"/>
    </row>
    <row r="1047" spans="16:20" x14ac:dyDescent="0.3">
      <c r="P1047" s="99"/>
      <c r="Q1047" s="168"/>
      <c r="R1047" s="168"/>
      <c r="S1047" s="168"/>
      <c r="T1047" s="168"/>
    </row>
    <row r="1048" spans="16:20" x14ac:dyDescent="0.3">
      <c r="P1048" s="99"/>
      <c r="Q1048" s="168"/>
      <c r="R1048" s="168"/>
      <c r="S1048" s="168"/>
      <c r="T1048" s="168"/>
    </row>
    <row r="1049" spans="16:20" x14ac:dyDescent="0.3">
      <c r="P1049" s="99"/>
      <c r="Q1049" s="168"/>
      <c r="R1049" s="168"/>
      <c r="S1049" s="168"/>
      <c r="T1049" s="168"/>
    </row>
    <row r="1050" spans="16:20" x14ac:dyDescent="0.3">
      <c r="P1050" s="99"/>
      <c r="Q1050" s="168"/>
      <c r="R1050" s="168"/>
      <c r="S1050" s="168"/>
      <c r="T1050" s="168"/>
    </row>
    <row r="1051" spans="16:20" x14ac:dyDescent="0.3">
      <c r="P1051" s="99"/>
      <c r="Q1051" s="168"/>
      <c r="R1051" s="168"/>
      <c r="S1051" s="168"/>
      <c r="T1051" s="168"/>
    </row>
    <row r="1052" spans="16:20" x14ac:dyDescent="0.3">
      <c r="P1052" s="99"/>
      <c r="Q1052" s="168"/>
      <c r="R1052" s="168"/>
      <c r="S1052" s="168"/>
      <c r="T1052" s="168"/>
    </row>
    <row r="1053" spans="16:20" x14ac:dyDescent="0.3">
      <c r="P1053" s="99"/>
      <c r="Q1053" s="168"/>
      <c r="R1053" s="168"/>
      <c r="S1053" s="168"/>
      <c r="T1053" s="168"/>
    </row>
    <row r="1054" spans="16:20" x14ac:dyDescent="0.3">
      <c r="P1054" s="99"/>
      <c r="Q1054" s="168"/>
      <c r="R1054" s="168"/>
      <c r="S1054" s="168"/>
      <c r="T1054" s="168"/>
    </row>
    <row r="1055" spans="16:20" x14ac:dyDescent="0.3">
      <c r="P1055" s="99"/>
      <c r="Q1055" s="168"/>
      <c r="R1055" s="168"/>
      <c r="S1055" s="168"/>
      <c r="T1055" s="168"/>
    </row>
    <row r="1056" spans="16:20" x14ac:dyDescent="0.3">
      <c r="P1056" s="99"/>
      <c r="Q1056" s="168"/>
      <c r="R1056" s="168"/>
      <c r="S1056" s="168"/>
      <c r="T1056" s="168"/>
    </row>
    <row r="1057" spans="16:20" x14ac:dyDescent="0.3">
      <c r="P1057" s="99"/>
      <c r="Q1057" s="168"/>
      <c r="R1057" s="168"/>
      <c r="S1057" s="168"/>
      <c r="T1057" s="168"/>
    </row>
    <row r="1058" spans="16:20" x14ac:dyDescent="0.3">
      <c r="P1058" s="99"/>
      <c r="Q1058" s="168"/>
      <c r="R1058" s="168"/>
      <c r="S1058" s="168"/>
      <c r="T1058" s="168"/>
    </row>
    <row r="1059" spans="16:20" x14ac:dyDescent="0.3">
      <c r="P1059" s="99"/>
      <c r="Q1059" s="168"/>
      <c r="R1059" s="168"/>
      <c r="S1059" s="168"/>
      <c r="T1059" s="168"/>
    </row>
    <row r="1060" spans="16:20" x14ac:dyDescent="0.3">
      <c r="P1060" s="99"/>
      <c r="Q1060" s="168"/>
      <c r="R1060" s="168"/>
      <c r="S1060" s="168"/>
      <c r="T1060" s="168"/>
    </row>
    <row r="1061" spans="16:20" x14ac:dyDescent="0.3">
      <c r="P1061" s="99"/>
      <c r="Q1061" s="168"/>
      <c r="R1061" s="168"/>
      <c r="S1061" s="168"/>
      <c r="T1061" s="168"/>
    </row>
    <row r="1062" spans="16:20" x14ac:dyDescent="0.3">
      <c r="P1062" s="99"/>
      <c r="Q1062" s="168"/>
      <c r="R1062" s="168"/>
      <c r="S1062" s="168"/>
      <c r="T1062" s="168"/>
    </row>
    <row r="1063" spans="16:20" x14ac:dyDescent="0.3">
      <c r="P1063" s="99"/>
      <c r="Q1063" s="168"/>
      <c r="R1063" s="168"/>
      <c r="S1063" s="168"/>
      <c r="T1063" s="168"/>
    </row>
    <row r="1064" spans="16:20" x14ac:dyDescent="0.3">
      <c r="P1064" s="99"/>
      <c r="Q1064" s="168"/>
      <c r="R1064" s="168"/>
      <c r="S1064" s="168"/>
      <c r="T1064" s="168"/>
    </row>
    <row r="1065" spans="16:20" x14ac:dyDescent="0.3">
      <c r="P1065" s="99"/>
      <c r="Q1065" s="168"/>
      <c r="R1065" s="168"/>
      <c r="S1065" s="168"/>
      <c r="T1065" s="168"/>
    </row>
    <row r="1066" spans="16:20" x14ac:dyDescent="0.3">
      <c r="P1066" s="99"/>
      <c r="Q1066" s="168"/>
      <c r="R1066" s="168"/>
      <c r="S1066" s="168"/>
      <c r="T1066" s="168"/>
    </row>
    <row r="1067" spans="16:20" x14ac:dyDescent="0.3">
      <c r="Q1067" s="168"/>
      <c r="R1067" s="168"/>
      <c r="S1067" s="168"/>
      <c r="T1067" s="168"/>
    </row>
    <row r="1068" spans="16:20" x14ac:dyDescent="0.3">
      <c r="Q1068" s="168"/>
      <c r="R1068" s="168"/>
      <c r="S1068" s="168"/>
      <c r="T1068" s="168"/>
    </row>
    <row r="1069" spans="16:20" x14ac:dyDescent="0.3">
      <c r="Q1069" s="168"/>
      <c r="R1069" s="168"/>
      <c r="S1069" s="168"/>
      <c r="T1069" s="168"/>
    </row>
    <row r="1070" spans="16:20" x14ac:dyDescent="0.3">
      <c r="Q1070" s="168"/>
      <c r="R1070" s="168"/>
      <c r="S1070" s="168"/>
      <c r="T1070" s="168"/>
    </row>
    <row r="1071" spans="16:20" x14ac:dyDescent="0.3">
      <c r="Q1071" s="168"/>
      <c r="R1071" s="168"/>
      <c r="S1071" s="168"/>
      <c r="T1071" s="168"/>
    </row>
    <row r="1072" spans="16:20" x14ac:dyDescent="0.3">
      <c r="Q1072" s="168"/>
      <c r="R1072" s="168"/>
      <c r="S1072" s="168"/>
      <c r="T1072" s="168"/>
    </row>
    <row r="1073" spans="17:20" x14ac:dyDescent="0.3">
      <c r="Q1073" s="168"/>
      <c r="R1073" s="168"/>
      <c r="S1073" s="168"/>
      <c r="T1073" s="168"/>
    </row>
    <row r="1074" spans="17:20" x14ac:dyDescent="0.3">
      <c r="Q1074" s="168"/>
      <c r="R1074" s="168"/>
      <c r="S1074" s="168"/>
      <c r="T1074" s="168"/>
    </row>
    <row r="1075" spans="17:20" x14ac:dyDescent="0.3">
      <c r="Q1075" s="168"/>
      <c r="R1075" s="168"/>
      <c r="S1075" s="168"/>
      <c r="T1075" s="168"/>
    </row>
    <row r="1076" spans="17:20" x14ac:dyDescent="0.3">
      <c r="Q1076" s="168"/>
      <c r="R1076" s="168"/>
      <c r="S1076" s="168"/>
      <c r="T1076" s="168"/>
    </row>
    <row r="1077" spans="17:20" x14ac:dyDescent="0.3">
      <c r="Q1077" s="168"/>
      <c r="R1077" s="168"/>
      <c r="S1077" s="168"/>
      <c r="T1077" s="168"/>
    </row>
    <row r="1078" spans="17:20" x14ac:dyDescent="0.3">
      <c r="Q1078" s="168"/>
      <c r="R1078" s="168"/>
      <c r="S1078" s="168"/>
      <c r="T1078" s="168"/>
    </row>
    <row r="1079" spans="17:20" x14ac:dyDescent="0.3">
      <c r="Q1079" s="168"/>
      <c r="R1079" s="168"/>
      <c r="S1079" s="168"/>
      <c r="T1079" s="168"/>
    </row>
    <row r="1080" spans="17:20" x14ac:dyDescent="0.3">
      <c r="Q1080" s="168"/>
      <c r="R1080" s="168"/>
      <c r="S1080" s="168"/>
      <c r="T1080" s="168"/>
    </row>
    <row r="1081" spans="17:20" x14ac:dyDescent="0.3">
      <c r="Q1081" s="168"/>
      <c r="R1081" s="168"/>
      <c r="S1081" s="168"/>
      <c r="T1081" s="168"/>
    </row>
    <row r="1082" spans="17:20" x14ac:dyDescent="0.3">
      <c r="Q1082" s="168"/>
      <c r="R1082" s="168"/>
      <c r="S1082" s="168"/>
      <c r="T1082" s="168"/>
    </row>
    <row r="1083" spans="17:20" x14ac:dyDescent="0.3">
      <c r="Q1083" s="168"/>
      <c r="R1083" s="168"/>
      <c r="S1083" s="168"/>
      <c r="T1083" s="168"/>
    </row>
    <row r="1084" spans="17:20" x14ac:dyDescent="0.3">
      <c r="Q1084" s="168"/>
      <c r="R1084" s="168"/>
      <c r="S1084" s="168"/>
      <c r="T1084" s="168"/>
    </row>
    <row r="1085" spans="17:20" x14ac:dyDescent="0.3">
      <c r="Q1085" s="168"/>
      <c r="R1085" s="168"/>
      <c r="S1085" s="168"/>
      <c r="T1085" s="168"/>
    </row>
    <row r="1086" spans="17:20" x14ac:dyDescent="0.3">
      <c r="Q1086" s="168"/>
      <c r="R1086" s="168"/>
      <c r="S1086" s="168"/>
      <c r="T1086" s="168"/>
    </row>
    <row r="1087" spans="17:20" x14ac:dyDescent="0.3">
      <c r="Q1087" s="168"/>
      <c r="R1087" s="168"/>
      <c r="S1087" s="168"/>
      <c r="T1087" s="168"/>
    </row>
    <row r="1088" spans="17:20" x14ac:dyDescent="0.3">
      <c r="Q1088" s="168"/>
      <c r="R1088" s="168"/>
      <c r="S1088" s="168"/>
      <c r="T1088" s="168"/>
    </row>
    <row r="1089" spans="17:20" x14ac:dyDescent="0.3">
      <c r="Q1089" s="168"/>
      <c r="R1089" s="168"/>
      <c r="S1089" s="168"/>
      <c r="T1089" s="168"/>
    </row>
    <row r="1090" spans="17:20" x14ac:dyDescent="0.3">
      <c r="Q1090" s="168"/>
      <c r="R1090" s="168"/>
      <c r="S1090" s="168"/>
      <c r="T1090" s="168"/>
    </row>
    <row r="1091" spans="17:20" x14ac:dyDescent="0.3">
      <c r="Q1091" s="168"/>
      <c r="R1091" s="168"/>
      <c r="S1091" s="168"/>
      <c r="T1091" s="168"/>
    </row>
    <row r="1092" spans="17:20" x14ac:dyDescent="0.3">
      <c r="Q1092" s="168"/>
      <c r="R1092" s="168"/>
      <c r="S1092" s="168"/>
      <c r="T1092" s="168"/>
    </row>
    <row r="1093" spans="17:20" x14ac:dyDescent="0.3">
      <c r="Q1093" s="168"/>
      <c r="R1093" s="168"/>
      <c r="S1093" s="168"/>
      <c r="T1093" s="168"/>
    </row>
    <row r="1094" spans="17:20" x14ac:dyDescent="0.3">
      <c r="Q1094" s="168"/>
      <c r="R1094" s="168"/>
      <c r="S1094" s="168"/>
      <c r="T1094" s="168"/>
    </row>
    <row r="1095" spans="17:20" x14ac:dyDescent="0.3">
      <c r="Q1095" s="168"/>
      <c r="R1095" s="168"/>
      <c r="S1095" s="168"/>
      <c r="T1095" s="168"/>
    </row>
    <row r="1096" spans="17:20" x14ac:dyDescent="0.3">
      <c r="Q1096" s="168"/>
      <c r="R1096" s="168"/>
      <c r="S1096" s="168"/>
      <c r="T1096" s="168"/>
    </row>
    <row r="1097" spans="17:20" x14ac:dyDescent="0.3">
      <c r="Q1097" s="168"/>
      <c r="R1097" s="168"/>
      <c r="S1097" s="168"/>
      <c r="T1097" s="168"/>
    </row>
    <row r="1098" spans="17:20" x14ac:dyDescent="0.3">
      <c r="Q1098" s="168"/>
      <c r="R1098" s="168"/>
      <c r="S1098" s="168"/>
      <c r="T1098" s="168"/>
    </row>
    <row r="1099" spans="17:20" x14ac:dyDescent="0.3">
      <c r="Q1099" s="168"/>
      <c r="R1099" s="168"/>
      <c r="S1099" s="168"/>
      <c r="T1099" s="168"/>
    </row>
    <row r="1100" spans="17:20" x14ac:dyDescent="0.3">
      <c r="Q1100" s="168"/>
      <c r="R1100" s="168"/>
      <c r="S1100" s="168"/>
      <c r="T1100" s="168"/>
    </row>
    <row r="1101" spans="17:20" x14ac:dyDescent="0.3">
      <c r="Q1101" s="168"/>
      <c r="R1101" s="168"/>
      <c r="S1101" s="168"/>
      <c r="T1101" s="168"/>
    </row>
    <row r="1102" spans="17:20" x14ac:dyDescent="0.3">
      <c r="Q1102" s="168"/>
      <c r="R1102" s="168"/>
      <c r="S1102" s="168"/>
      <c r="T1102" s="168"/>
    </row>
    <row r="1103" spans="17:20" x14ac:dyDescent="0.3">
      <c r="Q1103" s="168"/>
      <c r="R1103" s="168"/>
      <c r="S1103" s="168"/>
      <c r="T1103" s="168"/>
    </row>
    <row r="1104" spans="17:20" x14ac:dyDescent="0.3">
      <c r="Q1104" s="168"/>
      <c r="R1104" s="168"/>
      <c r="S1104" s="168"/>
      <c r="T1104" s="168"/>
    </row>
    <row r="1105" spans="17:20" x14ac:dyDescent="0.3">
      <c r="Q1105" s="168"/>
      <c r="R1105" s="168"/>
      <c r="S1105" s="168"/>
      <c r="T1105" s="168"/>
    </row>
    <row r="1106" spans="17:20" x14ac:dyDescent="0.3">
      <c r="Q1106" s="168"/>
      <c r="R1106" s="168"/>
      <c r="S1106" s="168"/>
      <c r="T1106" s="168"/>
    </row>
    <row r="1107" spans="17:20" x14ac:dyDescent="0.3">
      <c r="Q1107" s="168"/>
      <c r="R1107" s="168"/>
      <c r="S1107" s="168"/>
      <c r="T1107" s="168"/>
    </row>
    <row r="1108" spans="17:20" x14ac:dyDescent="0.3">
      <c r="Q1108" s="168"/>
      <c r="R1108" s="168"/>
      <c r="S1108" s="168"/>
      <c r="T1108" s="168"/>
    </row>
    <row r="1109" spans="17:20" x14ac:dyDescent="0.3">
      <c r="Q1109" s="168"/>
      <c r="R1109" s="168"/>
      <c r="S1109" s="168"/>
      <c r="T1109" s="168"/>
    </row>
    <row r="1110" spans="17:20" x14ac:dyDescent="0.3">
      <c r="Q1110" s="168"/>
      <c r="R1110" s="168"/>
      <c r="S1110" s="168"/>
      <c r="T1110" s="168"/>
    </row>
    <row r="1111" spans="17:20" x14ac:dyDescent="0.3">
      <c r="Q1111" s="168"/>
      <c r="R1111" s="168"/>
      <c r="S1111" s="168"/>
      <c r="T1111" s="168"/>
    </row>
    <row r="1112" spans="17:20" x14ac:dyDescent="0.3">
      <c r="Q1112" s="168"/>
      <c r="R1112" s="168"/>
      <c r="S1112" s="168"/>
      <c r="T1112" s="168"/>
    </row>
    <row r="1113" spans="17:20" x14ac:dyDescent="0.3">
      <c r="Q1113" s="168"/>
      <c r="R1113" s="168"/>
      <c r="S1113" s="168"/>
      <c r="T1113" s="168"/>
    </row>
    <row r="1114" spans="17:20" x14ac:dyDescent="0.3">
      <c r="Q1114" s="168"/>
      <c r="R1114" s="168"/>
      <c r="S1114" s="168"/>
      <c r="T1114" s="168"/>
    </row>
    <row r="1115" spans="17:20" x14ac:dyDescent="0.3">
      <c r="Q1115" s="168"/>
      <c r="R1115" s="168"/>
      <c r="S1115" s="168"/>
      <c r="T1115" s="168"/>
    </row>
    <row r="1116" spans="17:20" x14ac:dyDescent="0.3">
      <c r="Q1116" s="168"/>
      <c r="R1116" s="168"/>
      <c r="S1116" s="168"/>
      <c r="T1116" s="168"/>
    </row>
    <row r="1117" spans="17:20" x14ac:dyDescent="0.3">
      <c r="Q1117" s="168"/>
      <c r="R1117" s="168"/>
      <c r="S1117" s="168"/>
      <c r="T1117" s="168"/>
    </row>
    <row r="1118" spans="17:20" x14ac:dyDescent="0.3">
      <c r="Q1118" s="168"/>
      <c r="R1118" s="168"/>
      <c r="S1118" s="168"/>
      <c r="T1118" s="168"/>
    </row>
    <row r="1119" spans="17:20" x14ac:dyDescent="0.3">
      <c r="Q1119" s="168"/>
      <c r="R1119" s="168"/>
      <c r="S1119" s="168"/>
      <c r="T1119" s="168"/>
    </row>
    <row r="1120" spans="17:20" x14ac:dyDescent="0.3">
      <c r="Q1120" s="168"/>
      <c r="R1120" s="168"/>
      <c r="S1120" s="168"/>
      <c r="T1120" s="168"/>
    </row>
    <row r="1121" spans="16:20" x14ac:dyDescent="0.3">
      <c r="Q1121" s="168"/>
      <c r="R1121" s="168"/>
      <c r="S1121" s="168"/>
      <c r="T1121" s="168"/>
    </row>
    <row r="1122" spans="16:20" x14ac:dyDescent="0.3">
      <c r="Q1122" s="168"/>
      <c r="R1122" s="168"/>
      <c r="S1122" s="168"/>
      <c r="T1122" s="168"/>
    </row>
    <row r="1123" spans="16:20" x14ac:dyDescent="0.3">
      <c r="P1123" s="98"/>
      <c r="Q1123" s="168"/>
      <c r="R1123" s="168"/>
      <c r="S1123" s="168"/>
      <c r="T1123" s="168"/>
    </row>
    <row r="1124" spans="16:20" x14ac:dyDescent="0.3">
      <c r="P1124" s="98"/>
      <c r="Q1124" s="168"/>
      <c r="R1124" s="168"/>
      <c r="S1124" s="168"/>
      <c r="T1124" s="168"/>
    </row>
    <row r="1125" spans="16:20" x14ac:dyDescent="0.3">
      <c r="P1125" s="98"/>
      <c r="Q1125" s="168"/>
      <c r="R1125" s="168"/>
      <c r="S1125" s="168"/>
      <c r="T1125" s="168"/>
    </row>
    <row r="1126" spans="16:20" x14ac:dyDescent="0.3">
      <c r="P1126" s="98"/>
      <c r="Q1126" s="168"/>
      <c r="R1126" s="168"/>
      <c r="S1126" s="168"/>
      <c r="T1126" s="168"/>
    </row>
    <row r="1127" spans="16:20" x14ac:dyDescent="0.3">
      <c r="P1127" s="98"/>
      <c r="Q1127" s="168"/>
      <c r="R1127" s="168"/>
      <c r="S1127" s="168"/>
      <c r="T1127" s="168"/>
    </row>
    <row r="1128" spans="16:20" x14ac:dyDescent="0.3">
      <c r="P1128" s="98"/>
      <c r="Q1128" s="168"/>
      <c r="R1128" s="168"/>
      <c r="S1128" s="168"/>
      <c r="T1128" s="168"/>
    </row>
    <row r="1129" spans="16:20" x14ac:dyDescent="0.3">
      <c r="P1129" s="98"/>
      <c r="Q1129" s="168"/>
      <c r="R1129" s="168"/>
      <c r="S1129" s="168"/>
      <c r="T1129" s="168"/>
    </row>
    <row r="1130" spans="16:20" x14ac:dyDescent="0.3">
      <c r="P1130" s="98"/>
      <c r="Q1130" s="168"/>
      <c r="R1130" s="168"/>
      <c r="S1130" s="168"/>
      <c r="T1130" s="168"/>
    </row>
    <row r="1131" spans="16:20" x14ac:dyDescent="0.3">
      <c r="P1131" s="98"/>
      <c r="Q1131" s="168"/>
      <c r="R1131" s="168"/>
      <c r="S1131" s="168"/>
      <c r="T1131" s="168"/>
    </row>
    <row r="1132" spans="16:20" x14ac:dyDescent="0.3">
      <c r="P1132" s="98"/>
      <c r="Q1132" s="168"/>
      <c r="R1132" s="168"/>
      <c r="S1132" s="168"/>
      <c r="T1132" s="168"/>
    </row>
    <row r="1133" spans="16:20" x14ac:dyDescent="0.3">
      <c r="P1133" s="98"/>
      <c r="Q1133" s="168"/>
      <c r="R1133" s="168"/>
      <c r="S1133" s="168"/>
      <c r="T1133" s="168"/>
    </row>
    <row r="1134" spans="16:20" x14ac:dyDescent="0.3">
      <c r="P1134" s="98"/>
      <c r="Q1134" s="168"/>
      <c r="R1134" s="168"/>
      <c r="S1134" s="168"/>
      <c r="T1134" s="168"/>
    </row>
    <row r="1135" spans="16:20" x14ac:dyDescent="0.3">
      <c r="P1135" s="98"/>
      <c r="Q1135" s="168"/>
      <c r="R1135" s="168"/>
      <c r="S1135" s="168"/>
      <c r="T1135" s="168"/>
    </row>
    <row r="1136" spans="16:20" x14ac:dyDescent="0.3">
      <c r="P1136" s="99"/>
      <c r="Q1136" s="168"/>
      <c r="R1136" s="168"/>
      <c r="S1136" s="168"/>
      <c r="T1136" s="168"/>
    </row>
    <row r="1137" spans="16:20" x14ac:dyDescent="0.3">
      <c r="P1137" s="99"/>
      <c r="Q1137" s="168"/>
      <c r="R1137" s="168"/>
      <c r="S1137" s="168"/>
      <c r="T1137" s="168"/>
    </row>
    <row r="1138" spans="16:20" x14ac:dyDescent="0.3">
      <c r="P1138" s="99"/>
      <c r="Q1138" s="168"/>
      <c r="R1138" s="168"/>
      <c r="S1138" s="168"/>
      <c r="T1138" s="168"/>
    </row>
    <row r="1139" spans="16:20" x14ac:dyDescent="0.3">
      <c r="P1139" s="99"/>
      <c r="Q1139" s="168"/>
      <c r="R1139" s="168"/>
      <c r="S1139" s="168"/>
      <c r="T1139" s="168"/>
    </row>
    <row r="1140" spans="16:20" x14ac:dyDescent="0.3">
      <c r="P1140" s="99"/>
      <c r="Q1140" s="168"/>
      <c r="R1140" s="168"/>
      <c r="S1140" s="168"/>
      <c r="T1140" s="168"/>
    </row>
    <row r="1141" spans="16:20" x14ac:dyDescent="0.3">
      <c r="P1141" s="99"/>
      <c r="Q1141" s="168"/>
      <c r="R1141" s="168"/>
      <c r="S1141" s="168"/>
      <c r="T1141" s="168"/>
    </row>
    <row r="1142" spans="16:20" x14ac:dyDescent="0.3">
      <c r="P1142" s="99"/>
      <c r="Q1142" s="168"/>
      <c r="R1142" s="168"/>
      <c r="S1142" s="168"/>
      <c r="T1142" s="168"/>
    </row>
    <row r="1143" spans="16:20" x14ac:dyDescent="0.3">
      <c r="P1143" s="99"/>
      <c r="Q1143" s="168"/>
      <c r="R1143" s="168"/>
      <c r="S1143" s="168"/>
      <c r="T1143" s="168"/>
    </row>
    <row r="1144" spans="16:20" x14ac:dyDescent="0.3">
      <c r="P1144" s="99"/>
      <c r="Q1144" s="168"/>
      <c r="R1144" s="168"/>
      <c r="S1144" s="168"/>
      <c r="T1144" s="168"/>
    </row>
    <row r="1145" spans="16:20" x14ac:dyDescent="0.3">
      <c r="P1145" s="99"/>
      <c r="Q1145" s="168"/>
      <c r="R1145" s="168"/>
      <c r="S1145" s="168"/>
      <c r="T1145" s="168"/>
    </row>
    <row r="1146" spans="16:20" x14ac:dyDescent="0.3">
      <c r="P1146" s="99"/>
      <c r="Q1146" s="168"/>
      <c r="R1146" s="168"/>
      <c r="S1146" s="168"/>
      <c r="T1146" s="168"/>
    </row>
    <row r="1147" spans="16:20" x14ac:dyDescent="0.3">
      <c r="P1147" s="99"/>
      <c r="Q1147" s="168"/>
      <c r="R1147" s="168"/>
      <c r="S1147" s="168"/>
      <c r="T1147" s="168"/>
    </row>
    <row r="1148" spans="16:20" x14ac:dyDescent="0.3">
      <c r="P1148" s="99"/>
      <c r="Q1148" s="168"/>
      <c r="R1148" s="168"/>
      <c r="S1148" s="168"/>
      <c r="T1148" s="168"/>
    </row>
    <row r="1149" spans="16:20" x14ac:dyDescent="0.3">
      <c r="P1149" s="99"/>
      <c r="Q1149" s="168"/>
      <c r="R1149" s="168"/>
      <c r="S1149" s="168"/>
      <c r="T1149" s="168"/>
    </row>
    <row r="1150" spans="16:20" x14ac:dyDescent="0.3">
      <c r="P1150" s="99"/>
      <c r="Q1150" s="168"/>
      <c r="R1150" s="168"/>
      <c r="S1150" s="168"/>
      <c r="T1150" s="168"/>
    </row>
    <row r="1151" spans="16:20" x14ac:dyDescent="0.3">
      <c r="P1151" s="99"/>
      <c r="Q1151" s="168"/>
      <c r="R1151" s="168"/>
      <c r="S1151" s="168"/>
      <c r="T1151" s="168"/>
    </row>
    <row r="1152" spans="16:20" x14ac:dyDescent="0.3">
      <c r="P1152" s="99"/>
      <c r="Q1152" s="168"/>
      <c r="R1152" s="168"/>
      <c r="S1152" s="168"/>
      <c r="T1152" s="168"/>
    </row>
    <row r="1153" spans="16:20" x14ac:dyDescent="0.3">
      <c r="P1153" s="99"/>
      <c r="Q1153" s="168"/>
      <c r="R1153" s="168"/>
      <c r="S1153" s="168"/>
      <c r="T1153" s="168"/>
    </row>
    <row r="1154" spans="16:20" x14ac:dyDescent="0.3">
      <c r="P1154" s="99"/>
      <c r="Q1154" s="168"/>
      <c r="R1154" s="168"/>
      <c r="S1154" s="168"/>
      <c r="T1154" s="168"/>
    </row>
    <row r="1155" spans="16:20" x14ac:dyDescent="0.3">
      <c r="P1155" s="99"/>
      <c r="Q1155" s="168"/>
      <c r="R1155" s="168"/>
      <c r="S1155" s="168"/>
      <c r="T1155" s="168"/>
    </row>
    <row r="1156" spans="16:20" x14ac:dyDescent="0.3">
      <c r="P1156" s="99"/>
      <c r="Q1156" s="168"/>
      <c r="R1156" s="168"/>
      <c r="S1156" s="168"/>
      <c r="T1156" s="168"/>
    </row>
    <row r="1157" spans="16:20" x14ac:dyDescent="0.3">
      <c r="Q1157" s="168"/>
      <c r="R1157" s="168"/>
      <c r="S1157" s="168"/>
      <c r="T1157" s="168"/>
    </row>
    <row r="1158" spans="16:20" x14ac:dyDescent="0.3">
      <c r="Q1158" s="168"/>
      <c r="R1158" s="168"/>
      <c r="S1158" s="168"/>
      <c r="T1158" s="168"/>
    </row>
    <row r="1159" spans="16:20" x14ac:dyDescent="0.3">
      <c r="Q1159" s="168"/>
      <c r="R1159" s="168"/>
      <c r="S1159" s="168"/>
      <c r="T1159" s="168"/>
    </row>
    <row r="1160" spans="16:20" x14ac:dyDescent="0.3">
      <c r="Q1160" s="168"/>
      <c r="R1160" s="168"/>
      <c r="S1160" s="168"/>
      <c r="T1160" s="168"/>
    </row>
    <row r="1161" spans="16:20" x14ac:dyDescent="0.3">
      <c r="Q1161" s="168"/>
      <c r="R1161" s="168"/>
      <c r="S1161" s="168"/>
      <c r="T1161" s="168"/>
    </row>
    <row r="1162" spans="16:20" x14ac:dyDescent="0.3">
      <c r="Q1162" s="168"/>
      <c r="R1162" s="168"/>
      <c r="S1162" s="168"/>
      <c r="T1162" s="168"/>
    </row>
    <row r="1163" spans="16:20" x14ac:dyDescent="0.3">
      <c r="Q1163" s="168"/>
      <c r="R1163" s="168"/>
      <c r="S1163" s="168"/>
      <c r="T1163" s="168"/>
    </row>
    <row r="1164" spans="16:20" x14ac:dyDescent="0.3">
      <c r="Q1164" s="168"/>
      <c r="R1164" s="168"/>
      <c r="S1164" s="168"/>
      <c r="T1164" s="168"/>
    </row>
    <row r="1165" spans="16:20" x14ac:dyDescent="0.3">
      <c r="Q1165" s="168"/>
      <c r="R1165" s="168"/>
      <c r="S1165" s="168"/>
      <c r="T1165" s="168"/>
    </row>
    <row r="1166" spans="16:20" x14ac:dyDescent="0.3">
      <c r="Q1166" s="168"/>
      <c r="R1166" s="168"/>
      <c r="S1166" s="168"/>
      <c r="T1166" s="168"/>
    </row>
    <row r="1167" spans="16:20" x14ac:dyDescent="0.3">
      <c r="Q1167" s="168"/>
      <c r="R1167" s="168"/>
      <c r="S1167" s="168"/>
      <c r="T1167" s="168"/>
    </row>
    <row r="1168" spans="16:20" x14ac:dyDescent="0.3">
      <c r="Q1168" s="168"/>
      <c r="R1168" s="168"/>
      <c r="S1168" s="168"/>
      <c r="T1168" s="168"/>
    </row>
    <row r="1169" spans="16:20" x14ac:dyDescent="0.3">
      <c r="Q1169" s="168"/>
      <c r="R1169" s="168"/>
      <c r="S1169" s="168"/>
      <c r="T1169" s="168"/>
    </row>
    <row r="1170" spans="16:20" x14ac:dyDescent="0.3">
      <c r="Q1170" s="168"/>
      <c r="R1170" s="168"/>
      <c r="S1170" s="168"/>
      <c r="T1170" s="168"/>
    </row>
    <row r="1171" spans="16:20" x14ac:dyDescent="0.3">
      <c r="Q1171" s="168"/>
      <c r="R1171" s="168"/>
      <c r="S1171" s="168"/>
      <c r="T1171" s="168"/>
    </row>
    <row r="1172" spans="16:20" x14ac:dyDescent="0.3">
      <c r="Q1172" s="168"/>
      <c r="R1172" s="168"/>
      <c r="S1172" s="168"/>
      <c r="T1172" s="168"/>
    </row>
    <row r="1173" spans="16:20" x14ac:dyDescent="0.3">
      <c r="P1173" s="98"/>
      <c r="Q1173" s="168"/>
      <c r="R1173" s="168"/>
      <c r="S1173" s="168"/>
      <c r="T1173" s="168"/>
    </row>
    <row r="1174" spans="16:20" x14ac:dyDescent="0.3">
      <c r="P1174" s="98"/>
      <c r="Q1174" s="168"/>
      <c r="R1174" s="168"/>
      <c r="S1174" s="168"/>
      <c r="T1174" s="168"/>
    </row>
    <row r="1175" spans="16:20" x14ac:dyDescent="0.3">
      <c r="P1175" s="98"/>
      <c r="Q1175" s="168"/>
      <c r="R1175" s="168"/>
      <c r="S1175" s="168"/>
      <c r="T1175" s="168"/>
    </row>
    <row r="1176" spans="16:20" x14ac:dyDescent="0.3">
      <c r="P1176" s="98"/>
      <c r="Q1176" s="168"/>
      <c r="R1176" s="168"/>
      <c r="S1176" s="168"/>
      <c r="T1176" s="168"/>
    </row>
    <row r="1177" spans="16:20" x14ac:dyDescent="0.3">
      <c r="P1177" s="98"/>
      <c r="Q1177" s="168"/>
      <c r="R1177" s="168"/>
      <c r="S1177" s="168"/>
      <c r="T1177" s="168"/>
    </row>
    <row r="1178" spans="16:20" x14ac:dyDescent="0.3">
      <c r="P1178" s="98"/>
      <c r="Q1178" s="168"/>
      <c r="R1178" s="168"/>
      <c r="S1178" s="168"/>
      <c r="T1178" s="168"/>
    </row>
    <row r="1179" spans="16:20" x14ac:dyDescent="0.3">
      <c r="P1179" s="98"/>
      <c r="Q1179" s="168"/>
      <c r="R1179" s="168"/>
      <c r="S1179" s="168"/>
      <c r="T1179" s="168"/>
    </row>
    <row r="1180" spans="16:20" x14ac:dyDescent="0.3">
      <c r="P1180" s="98"/>
      <c r="Q1180" s="168"/>
      <c r="R1180" s="168"/>
      <c r="S1180" s="168"/>
      <c r="T1180" s="168"/>
    </row>
    <row r="1181" spans="16:20" x14ac:dyDescent="0.3">
      <c r="P1181" s="98"/>
      <c r="Q1181" s="168"/>
      <c r="R1181" s="168"/>
      <c r="S1181" s="168"/>
      <c r="T1181" s="168"/>
    </row>
    <row r="1182" spans="16:20" x14ac:dyDescent="0.3">
      <c r="P1182" s="98"/>
      <c r="Q1182" s="168"/>
      <c r="R1182" s="168"/>
      <c r="S1182" s="168"/>
      <c r="T1182" s="168"/>
    </row>
    <row r="1183" spans="16:20" x14ac:dyDescent="0.3">
      <c r="P1183" s="98"/>
      <c r="Q1183" s="168"/>
      <c r="R1183" s="168"/>
      <c r="S1183" s="168"/>
      <c r="T1183" s="168"/>
    </row>
    <row r="1184" spans="16:20" x14ac:dyDescent="0.3">
      <c r="P1184" s="98"/>
      <c r="Q1184" s="168"/>
      <c r="R1184" s="168"/>
      <c r="S1184" s="168"/>
      <c r="T1184" s="168"/>
    </row>
    <row r="1185" spans="16:20" x14ac:dyDescent="0.3">
      <c r="P1185" s="98"/>
      <c r="Q1185" s="168"/>
      <c r="R1185" s="168"/>
      <c r="S1185" s="168"/>
      <c r="T1185" s="168"/>
    </row>
    <row r="1186" spans="16:20" x14ac:dyDescent="0.3">
      <c r="P1186" s="98"/>
      <c r="Q1186" s="168"/>
      <c r="R1186" s="168"/>
      <c r="S1186" s="168"/>
      <c r="T1186" s="168"/>
    </row>
    <row r="1187" spans="16:20" x14ac:dyDescent="0.3">
      <c r="P1187" s="98"/>
      <c r="Q1187" s="168"/>
      <c r="R1187" s="168"/>
      <c r="S1187" s="168"/>
      <c r="T1187" s="168"/>
    </row>
    <row r="1188" spans="16:20" x14ac:dyDescent="0.3">
      <c r="P1188" s="98"/>
      <c r="Q1188" s="168"/>
      <c r="R1188" s="168"/>
      <c r="S1188" s="168"/>
      <c r="T1188" s="168"/>
    </row>
    <row r="1189" spans="16:20" x14ac:dyDescent="0.3">
      <c r="P1189" s="98"/>
      <c r="Q1189" s="168"/>
      <c r="R1189" s="168"/>
      <c r="S1189" s="168"/>
      <c r="T1189" s="168"/>
    </row>
    <row r="1190" spans="16:20" x14ac:dyDescent="0.3">
      <c r="P1190" s="98"/>
      <c r="Q1190" s="168"/>
      <c r="R1190" s="168"/>
      <c r="S1190" s="168"/>
      <c r="T1190" s="168"/>
    </row>
    <row r="1191" spans="16:20" x14ac:dyDescent="0.3">
      <c r="P1191" s="98"/>
      <c r="Q1191" s="168"/>
      <c r="R1191" s="168"/>
      <c r="S1191" s="168"/>
      <c r="T1191" s="168"/>
    </row>
    <row r="1192" spans="16:20" x14ac:dyDescent="0.3">
      <c r="P1192" s="98"/>
      <c r="Q1192" s="168"/>
      <c r="R1192" s="168"/>
      <c r="S1192" s="168"/>
      <c r="T1192" s="168"/>
    </row>
    <row r="1193" spans="16:20" x14ac:dyDescent="0.3">
      <c r="P1193" s="98"/>
      <c r="Q1193" s="168"/>
      <c r="R1193" s="168"/>
      <c r="S1193" s="168"/>
      <c r="T1193" s="168"/>
    </row>
    <row r="1194" spans="16:20" x14ac:dyDescent="0.3">
      <c r="P1194" s="98"/>
      <c r="Q1194" s="168"/>
      <c r="R1194" s="168"/>
      <c r="S1194" s="168"/>
      <c r="T1194" s="168"/>
    </row>
    <row r="1195" spans="16:20" x14ac:dyDescent="0.3">
      <c r="P1195" s="98"/>
      <c r="Q1195" s="168"/>
      <c r="R1195" s="168"/>
      <c r="S1195" s="168"/>
      <c r="T1195" s="168"/>
    </row>
    <row r="1196" spans="16:20" x14ac:dyDescent="0.3">
      <c r="P1196" s="98"/>
      <c r="Q1196" s="168"/>
      <c r="R1196" s="168"/>
      <c r="S1196" s="168"/>
      <c r="T1196" s="168"/>
    </row>
    <row r="1197" spans="16:20" x14ac:dyDescent="0.3">
      <c r="P1197" s="98"/>
      <c r="Q1197" s="168"/>
      <c r="R1197" s="168"/>
      <c r="S1197" s="168"/>
      <c r="T1197" s="168"/>
    </row>
    <row r="1198" spans="16:20" x14ac:dyDescent="0.3">
      <c r="P1198" s="98"/>
      <c r="Q1198" s="168"/>
      <c r="R1198" s="168"/>
      <c r="S1198" s="168"/>
      <c r="T1198" s="168"/>
    </row>
    <row r="1199" spans="16:20" x14ac:dyDescent="0.3">
      <c r="P1199" s="98"/>
      <c r="Q1199" s="168"/>
      <c r="R1199" s="168"/>
      <c r="S1199" s="168"/>
      <c r="T1199" s="168"/>
    </row>
    <row r="1200" spans="16:20" x14ac:dyDescent="0.3">
      <c r="P1200" s="98"/>
      <c r="Q1200" s="168"/>
      <c r="R1200" s="168"/>
      <c r="S1200" s="168"/>
      <c r="T1200" s="168"/>
    </row>
    <row r="1201" spans="16:20" x14ac:dyDescent="0.3">
      <c r="P1201" s="98"/>
      <c r="Q1201" s="168"/>
      <c r="R1201" s="168"/>
      <c r="S1201" s="168"/>
      <c r="T1201" s="168"/>
    </row>
    <row r="1202" spans="16:20" x14ac:dyDescent="0.3">
      <c r="P1202" s="98"/>
      <c r="Q1202" s="168"/>
      <c r="R1202" s="168"/>
      <c r="S1202" s="168"/>
      <c r="T1202" s="168"/>
    </row>
    <row r="1203" spans="16:20" x14ac:dyDescent="0.3">
      <c r="P1203" s="98"/>
      <c r="Q1203" s="168"/>
      <c r="R1203" s="168"/>
      <c r="S1203" s="168"/>
      <c r="T1203" s="168"/>
    </row>
    <row r="1204" spans="16:20" x14ac:dyDescent="0.3">
      <c r="P1204" s="98"/>
      <c r="Q1204" s="168"/>
      <c r="R1204" s="168"/>
      <c r="S1204" s="168"/>
      <c r="T1204" s="168"/>
    </row>
    <row r="1205" spans="16:20" x14ac:dyDescent="0.3">
      <c r="P1205" s="98"/>
      <c r="Q1205" s="168"/>
      <c r="R1205" s="168"/>
      <c r="S1205" s="168"/>
      <c r="T1205" s="168"/>
    </row>
    <row r="1206" spans="16:20" x14ac:dyDescent="0.3">
      <c r="P1206" s="98"/>
      <c r="Q1206" s="168"/>
      <c r="R1206" s="168"/>
      <c r="S1206" s="168"/>
      <c r="T1206" s="168"/>
    </row>
    <row r="1207" spans="16:20" x14ac:dyDescent="0.3">
      <c r="P1207" s="98"/>
      <c r="Q1207" s="168"/>
      <c r="R1207" s="168"/>
      <c r="S1207" s="168"/>
      <c r="T1207" s="168"/>
    </row>
    <row r="1208" spans="16:20" x14ac:dyDescent="0.3">
      <c r="P1208" s="98"/>
      <c r="Q1208" s="168"/>
      <c r="R1208" s="168"/>
      <c r="S1208" s="168"/>
      <c r="T1208" s="168"/>
    </row>
    <row r="1209" spans="16:20" x14ac:dyDescent="0.3">
      <c r="P1209" s="98"/>
      <c r="Q1209" s="168"/>
      <c r="R1209" s="168"/>
      <c r="S1209" s="168"/>
      <c r="T1209" s="168"/>
    </row>
    <row r="1210" spans="16:20" x14ac:dyDescent="0.3">
      <c r="P1210" s="98"/>
      <c r="Q1210" s="168"/>
      <c r="R1210" s="168"/>
      <c r="S1210" s="168"/>
      <c r="T1210" s="168"/>
    </row>
    <row r="1211" spans="16:20" x14ac:dyDescent="0.3">
      <c r="P1211" s="98"/>
      <c r="Q1211" s="168"/>
      <c r="R1211" s="168"/>
      <c r="S1211" s="168"/>
      <c r="T1211" s="168"/>
    </row>
    <row r="1212" spans="16:20" x14ac:dyDescent="0.3">
      <c r="P1212" s="98"/>
      <c r="Q1212" s="168"/>
      <c r="R1212" s="168"/>
      <c r="S1212" s="168"/>
      <c r="T1212" s="168"/>
    </row>
    <row r="1213" spans="16:20" x14ac:dyDescent="0.3">
      <c r="P1213" s="98"/>
      <c r="Q1213" s="168"/>
      <c r="R1213" s="168"/>
      <c r="S1213" s="168"/>
      <c r="T1213" s="168"/>
    </row>
    <row r="1214" spans="16:20" x14ac:dyDescent="0.3">
      <c r="P1214" s="98"/>
      <c r="Q1214" s="168"/>
      <c r="R1214" s="168"/>
      <c r="S1214" s="168"/>
      <c r="T1214" s="168"/>
    </row>
    <row r="1215" spans="16:20" x14ac:dyDescent="0.3">
      <c r="P1215" s="98"/>
      <c r="Q1215" s="168"/>
      <c r="R1215" s="168"/>
      <c r="S1215" s="168"/>
      <c r="T1215" s="168"/>
    </row>
    <row r="1216" spans="16:20" x14ac:dyDescent="0.3">
      <c r="P1216" s="98"/>
      <c r="Q1216" s="168"/>
      <c r="R1216" s="168"/>
      <c r="S1216" s="168"/>
      <c r="T1216" s="168"/>
    </row>
    <row r="1217" spans="16:20" x14ac:dyDescent="0.3">
      <c r="P1217" s="98"/>
      <c r="Q1217" s="168"/>
      <c r="R1217" s="168"/>
      <c r="S1217" s="168"/>
      <c r="T1217" s="168"/>
    </row>
    <row r="1218" spans="16:20" x14ac:dyDescent="0.3">
      <c r="P1218" s="98"/>
      <c r="Q1218" s="168"/>
      <c r="R1218" s="168"/>
      <c r="S1218" s="168"/>
      <c r="T1218" s="168"/>
    </row>
    <row r="1219" spans="16:20" x14ac:dyDescent="0.3">
      <c r="P1219" s="98"/>
      <c r="Q1219" s="168"/>
      <c r="R1219" s="168"/>
      <c r="S1219" s="168"/>
      <c r="T1219" s="168"/>
    </row>
    <row r="1220" spans="16:20" x14ac:dyDescent="0.3">
      <c r="P1220" s="98"/>
      <c r="Q1220" s="168"/>
      <c r="R1220" s="168"/>
      <c r="S1220" s="168"/>
      <c r="T1220" s="168"/>
    </row>
    <row r="1221" spans="16:20" x14ac:dyDescent="0.3">
      <c r="P1221" s="98"/>
      <c r="Q1221" s="168"/>
      <c r="R1221" s="168"/>
      <c r="S1221" s="168"/>
      <c r="T1221" s="168"/>
    </row>
    <row r="1222" spans="16:20" x14ac:dyDescent="0.3">
      <c r="P1222" s="98"/>
      <c r="Q1222" s="168"/>
      <c r="R1222" s="168"/>
      <c r="S1222" s="168"/>
      <c r="T1222" s="168"/>
    </row>
    <row r="1223" spans="16:20" x14ac:dyDescent="0.3">
      <c r="P1223" s="98"/>
      <c r="Q1223" s="168"/>
      <c r="R1223" s="168"/>
      <c r="S1223" s="168"/>
      <c r="T1223" s="168"/>
    </row>
    <row r="1224" spans="16:20" x14ac:dyDescent="0.3">
      <c r="P1224" s="98"/>
      <c r="Q1224" s="168"/>
      <c r="R1224" s="168"/>
      <c r="S1224" s="168"/>
      <c r="T1224" s="168"/>
    </row>
    <row r="1225" spans="16:20" x14ac:dyDescent="0.3">
      <c r="P1225" s="98"/>
      <c r="Q1225" s="168"/>
      <c r="R1225" s="168"/>
      <c r="S1225" s="168"/>
      <c r="T1225" s="168"/>
    </row>
    <row r="1226" spans="16:20" x14ac:dyDescent="0.3">
      <c r="P1226" s="98"/>
      <c r="Q1226" s="168"/>
      <c r="R1226" s="168"/>
      <c r="S1226" s="168"/>
      <c r="T1226" s="168"/>
    </row>
    <row r="1227" spans="16:20" x14ac:dyDescent="0.3">
      <c r="P1227" s="98"/>
      <c r="Q1227" s="168"/>
      <c r="R1227" s="168"/>
      <c r="S1227" s="168"/>
      <c r="T1227" s="168"/>
    </row>
    <row r="1228" spans="16:20" x14ac:dyDescent="0.3">
      <c r="P1228" s="98"/>
      <c r="Q1228" s="168"/>
      <c r="R1228" s="168"/>
      <c r="S1228" s="168"/>
      <c r="T1228" s="168"/>
    </row>
    <row r="1229" spans="16:20" x14ac:dyDescent="0.3">
      <c r="P1229" s="98"/>
      <c r="Q1229" s="168"/>
      <c r="R1229" s="168"/>
      <c r="S1229" s="168"/>
      <c r="T1229" s="168"/>
    </row>
    <row r="1230" spans="16:20" x14ac:dyDescent="0.3">
      <c r="P1230" s="98"/>
      <c r="Q1230" s="168"/>
      <c r="R1230" s="168"/>
      <c r="S1230" s="168"/>
      <c r="T1230" s="168"/>
    </row>
    <row r="1231" spans="16:20" x14ac:dyDescent="0.3">
      <c r="P1231" s="98"/>
      <c r="Q1231" s="168"/>
      <c r="R1231" s="168"/>
      <c r="S1231" s="168"/>
      <c r="T1231" s="168"/>
    </row>
    <row r="1232" spans="16:20" x14ac:dyDescent="0.3">
      <c r="P1232" s="98"/>
      <c r="Q1232" s="168"/>
      <c r="R1232" s="168"/>
      <c r="S1232" s="168"/>
      <c r="T1232" s="168"/>
    </row>
    <row r="1233" spans="16:20" x14ac:dyDescent="0.3">
      <c r="P1233" s="98"/>
      <c r="Q1233" s="168"/>
      <c r="R1233" s="168"/>
      <c r="S1233" s="168"/>
      <c r="T1233" s="168"/>
    </row>
    <row r="1234" spans="16:20" x14ac:dyDescent="0.3">
      <c r="P1234" s="98"/>
      <c r="Q1234" s="168"/>
      <c r="R1234" s="168"/>
      <c r="S1234" s="168"/>
      <c r="T1234" s="168"/>
    </row>
    <row r="1235" spans="16:20" x14ac:dyDescent="0.3">
      <c r="P1235" s="98"/>
      <c r="Q1235" s="168"/>
      <c r="R1235" s="168"/>
      <c r="S1235" s="168"/>
      <c r="T1235" s="168"/>
    </row>
    <row r="1236" spans="16:20" x14ac:dyDescent="0.3">
      <c r="P1236" s="98"/>
      <c r="Q1236" s="168"/>
      <c r="R1236" s="168"/>
      <c r="S1236" s="168"/>
      <c r="T1236" s="168"/>
    </row>
    <row r="1237" spans="16:20" x14ac:dyDescent="0.3">
      <c r="P1237" s="98"/>
      <c r="Q1237" s="168"/>
      <c r="R1237" s="168"/>
      <c r="S1237" s="168"/>
      <c r="T1237" s="168"/>
    </row>
    <row r="1238" spans="16:20" x14ac:dyDescent="0.3">
      <c r="P1238" s="98"/>
      <c r="Q1238" s="168"/>
      <c r="R1238" s="168"/>
      <c r="S1238" s="168"/>
      <c r="T1238" s="168"/>
    </row>
    <row r="1239" spans="16:20" x14ac:dyDescent="0.3">
      <c r="P1239" s="98"/>
      <c r="Q1239" s="168"/>
      <c r="R1239" s="168"/>
      <c r="S1239" s="168"/>
      <c r="T1239" s="168"/>
    </row>
    <row r="1240" spans="16:20" x14ac:dyDescent="0.3">
      <c r="P1240" s="98"/>
      <c r="Q1240" s="168"/>
      <c r="R1240" s="168"/>
      <c r="S1240" s="168"/>
      <c r="T1240" s="168"/>
    </row>
    <row r="1241" spans="16:20" x14ac:dyDescent="0.3">
      <c r="P1241" s="98"/>
      <c r="Q1241" s="168"/>
      <c r="R1241" s="168"/>
      <c r="S1241" s="168"/>
      <c r="T1241" s="168"/>
    </row>
    <row r="1242" spans="16:20" x14ac:dyDescent="0.3">
      <c r="P1242" s="98"/>
      <c r="Q1242" s="168"/>
      <c r="R1242" s="168"/>
      <c r="S1242" s="168"/>
      <c r="T1242" s="168"/>
    </row>
    <row r="1243" spans="16:20" x14ac:dyDescent="0.3">
      <c r="P1243" s="98"/>
      <c r="Q1243" s="168"/>
      <c r="R1243" s="168"/>
      <c r="S1243" s="168"/>
      <c r="T1243" s="168"/>
    </row>
    <row r="1244" spans="16:20" x14ac:dyDescent="0.3">
      <c r="P1244" s="98"/>
      <c r="Q1244" s="168"/>
      <c r="R1244" s="168"/>
      <c r="S1244" s="168"/>
      <c r="T1244" s="168"/>
    </row>
    <row r="1245" spans="16:20" x14ac:dyDescent="0.3">
      <c r="P1245" s="98"/>
      <c r="Q1245" s="168"/>
      <c r="R1245" s="168"/>
      <c r="S1245" s="168"/>
      <c r="T1245" s="168"/>
    </row>
    <row r="1246" spans="16:20" x14ac:dyDescent="0.3">
      <c r="P1246" s="98"/>
      <c r="Q1246" s="168"/>
      <c r="R1246" s="168"/>
      <c r="S1246" s="168"/>
      <c r="T1246" s="168"/>
    </row>
    <row r="1247" spans="16:20" x14ac:dyDescent="0.3">
      <c r="P1247" s="98"/>
      <c r="Q1247" s="168"/>
      <c r="R1247" s="168"/>
      <c r="S1247" s="168"/>
      <c r="T1247" s="168"/>
    </row>
    <row r="1248" spans="16:20" x14ac:dyDescent="0.3">
      <c r="P1248" s="98"/>
      <c r="Q1248" s="168"/>
      <c r="R1248" s="168"/>
      <c r="S1248" s="168"/>
      <c r="T1248" s="168"/>
    </row>
    <row r="1249" spans="16:20" x14ac:dyDescent="0.3">
      <c r="P1249" s="98"/>
      <c r="Q1249" s="168"/>
      <c r="R1249" s="168"/>
      <c r="S1249" s="168"/>
      <c r="T1249" s="168"/>
    </row>
    <row r="1250" spans="16:20" x14ac:dyDescent="0.3">
      <c r="P1250" s="98"/>
      <c r="Q1250" s="168"/>
      <c r="R1250" s="168"/>
      <c r="S1250" s="168"/>
      <c r="T1250" s="168"/>
    </row>
    <row r="1251" spans="16:20" x14ac:dyDescent="0.3">
      <c r="P1251" s="98"/>
      <c r="Q1251" s="168"/>
      <c r="R1251" s="168"/>
      <c r="S1251" s="168"/>
      <c r="T1251" s="168"/>
    </row>
    <row r="1252" spans="16:20" x14ac:dyDescent="0.3">
      <c r="P1252" s="99"/>
      <c r="Q1252" s="168"/>
      <c r="R1252" s="168"/>
      <c r="S1252" s="168"/>
      <c r="T1252" s="168"/>
    </row>
    <row r="1253" spans="16:20" x14ac:dyDescent="0.3">
      <c r="P1253" s="99"/>
      <c r="Q1253" s="168"/>
      <c r="R1253" s="168"/>
      <c r="S1253" s="168"/>
      <c r="T1253" s="168"/>
    </row>
    <row r="1254" spans="16:20" x14ac:dyDescent="0.3">
      <c r="P1254" s="99"/>
      <c r="Q1254" s="168"/>
      <c r="R1254" s="168"/>
      <c r="S1254" s="168"/>
      <c r="T1254" s="168"/>
    </row>
    <row r="1255" spans="16:20" x14ac:dyDescent="0.3">
      <c r="P1255" s="99"/>
      <c r="Q1255" s="168"/>
      <c r="R1255" s="168"/>
      <c r="S1255" s="168"/>
      <c r="T1255" s="168"/>
    </row>
    <row r="1256" spans="16:20" x14ac:dyDescent="0.3">
      <c r="P1256" s="99"/>
      <c r="Q1256" s="168"/>
      <c r="R1256" s="168"/>
      <c r="S1256" s="168"/>
      <c r="T1256" s="168"/>
    </row>
    <row r="1257" spans="16:20" x14ac:dyDescent="0.3">
      <c r="P1257" s="99"/>
      <c r="Q1257" s="168"/>
      <c r="R1257" s="168"/>
      <c r="S1257" s="168"/>
      <c r="T1257" s="168"/>
    </row>
    <row r="1258" spans="16:20" x14ac:dyDescent="0.3">
      <c r="P1258" s="99"/>
      <c r="Q1258" s="168"/>
      <c r="R1258" s="168"/>
      <c r="S1258" s="168"/>
      <c r="T1258" s="168"/>
    </row>
    <row r="1259" spans="16:20" x14ac:dyDescent="0.3">
      <c r="P1259" s="99"/>
      <c r="Q1259" s="168"/>
      <c r="R1259" s="168"/>
      <c r="S1259" s="168"/>
      <c r="T1259" s="168"/>
    </row>
    <row r="1260" spans="16:20" x14ac:dyDescent="0.3">
      <c r="P1260" s="99"/>
      <c r="Q1260" s="168"/>
      <c r="R1260" s="168"/>
      <c r="S1260" s="168"/>
      <c r="T1260" s="168"/>
    </row>
    <row r="1261" spans="16:20" x14ac:dyDescent="0.3">
      <c r="P1261" s="99"/>
      <c r="Q1261" s="168"/>
      <c r="R1261" s="168"/>
      <c r="S1261" s="168"/>
      <c r="T1261" s="168"/>
    </row>
    <row r="1262" spans="16:20" x14ac:dyDescent="0.3">
      <c r="P1262" s="99"/>
      <c r="Q1262" s="168"/>
      <c r="R1262" s="168"/>
      <c r="S1262" s="168"/>
      <c r="T1262" s="168"/>
    </row>
    <row r="1263" spans="16:20" x14ac:dyDescent="0.3">
      <c r="P1263" s="99"/>
      <c r="Q1263" s="168"/>
      <c r="R1263" s="168"/>
      <c r="S1263" s="168"/>
      <c r="T1263" s="168"/>
    </row>
    <row r="1264" spans="16:20" x14ac:dyDescent="0.3">
      <c r="P1264" s="99"/>
      <c r="Q1264" s="168"/>
      <c r="R1264" s="168"/>
      <c r="S1264" s="168"/>
      <c r="T1264" s="168"/>
    </row>
    <row r="1265" spans="16:20" x14ac:dyDescent="0.3">
      <c r="P1265" s="99"/>
      <c r="Q1265" s="168"/>
      <c r="R1265" s="168"/>
      <c r="S1265" s="168"/>
      <c r="T1265" s="168"/>
    </row>
    <row r="1266" spans="16:20" x14ac:dyDescent="0.3">
      <c r="P1266" s="99"/>
      <c r="Q1266" s="168"/>
      <c r="R1266" s="168"/>
      <c r="S1266" s="168"/>
      <c r="T1266" s="168"/>
    </row>
    <row r="1267" spans="16:20" x14ac:dyDescent="0.3">
      <c r="P1267" s="99"/>
      <c r="Q1267" s="168"/>
      <c r="R1267" s="168"/>
      <c r="S1267" s="168"/>
      <c r="T1267" s="168"/>
    </row>
    <row r="1268" spans="16:20" x14ac:dyDescent="0.3">
      <c r="P1268" s="99"/>
      <c r="Q1268" s="168"/>
      <c r="R1268" s="168"/>
      <c r="S1268" s="168"/>
      <c r="T1268" s="168"/>
    </row>
    <row r="1269" spans="16:20" x14ac:dyDescent="0.3">
      <c r="P1269" s="99"/>
      <c r="Q1269" s="168"/>
      <c r="R1269" s="168"/>
      <c r="S1269" s="168"/>
      <c r="T1269" s="168"/>
    </row>
    <row r="1270" spans="16:20" x14ac:dyDescent="0.3">
      <c r="P1270" s="99"/>
      <c r="Q1270" s="168"/>
      <c r="R1270" s="168"/>
      <c r="S1270" s="168"/>
      <c r="T1270" s="168"/>
    </row>
    <row r="1271" spans="16:20" x14ac:dyDescent="0.3">
      <c r="P1271" s="99"/>
      <c r="Q1271" s="168"/>
      <c r="R1271" s="168"/>
      <c r="S1271" s="168"/>
      <c r="T1271" s="168"/>
    </row>
    <row r="1272" spans="16:20" x14ac:dyDescent="0.3">
      <c r="P1272" s="99"/>
      <c r="Q1272" s="168"/>
      <c r="R1272" s="168"/>
      <c r="S1272" s="168"/>
      <c r="T1272" s="168"/>
    </row>
    <row r="1273" spans="16:20" x14ac:dyDescent="0.3">
      <c r="P1273" s="99"/>
      <c r="Q1273" s="168"/>
      <c r="R1273" s="168"/>
      <c r="S1273" s="168"/>
      <c r="T1273" s="168"/>
    </row>
    <row r="1274" spans="16:20" x14ac:dyDescent="0.3">
      <c r="P1274" s="99"/>
      <c r="Q1274" s="168"/>
      <c r="R1274" s="168"/>
      <c r="S1274" s="168"/>
      <c r="T1274" s="168"/>
    </row>
    <row r="1275" spans="16:20" x14ac:dyDescent="0.3">
      <c r="P1275" s="99"/>
      <c r="Q1275" s="168"/>
      <c r="R1275" s="168"/>
      <c r="S1275" s="168"/>
      <c r="T1275" s="168"/>
    </row>
    <row r="1276" spans="16:20" x14ac:dyDescent="0.3">
      <c r="P1276" s="99"/>
      <c r="Q1276" s="168"/>
      <c r="R1276" s="168"/>
      <c r="S1276" s="168"/>
      <c r="T1276" s="168"/>
    </row>
    <row r="1277" spans="16:20" x14ac:dyDescent="0.3">
      <c r="P1277" s="99"/>
      <c r="Q1277" s="168"/>
      <c r="R1277" s="168"/>
      <c r="S1277" s="168"/>
      <c r="T1277" s="168"/>
    </row>
    <row r="1278" spans="16:20" x14ac:dyDescent="0.3">
      <c r="P1278" s="99"/>
      <c r="Q1278" s="168"/>
      <c r="R1278" s="168"/>
      <c r="S1278" s="168"/>
      <c r="T1278" s="168"/>
    </row>
    <row r="1279" spans="16:20" x14ac:dyDescent="0.3">
      <c r="P1279" s="99"/>
      <c r="Q1279" s="168"/>
      <c r="R1279" s="168"/>
      <c r="S1279" s="168"/>
      <c r="T1279" s="168"/>
    </row>
    <row r="1280" spans="16:20" x14ac:dyDescent="0.3">
      <c r="P1280" s="99"/>
      <c r="Q1280" s="168"/>
      <c r="R1280" s="168"/>
      <c r="S1280" s="168"/>
      <c r="T1280" s="168"/>
    </row>
    <row r="1281" spans="16:20" x14ac:dyDescent="0.3">
      <c r="P1281" s="99"/>
      <c r="Q1281" s="168"/>
      <c r="R1281" s="168"/>
      <c r="S1281" s="168"/>
      <c r="T1281" s="168"/>
    </row>
    <row r="1282" spans="16:20" x14ac:dyDescent="0.3">
      <c r="P1282" s="99"/>
      <c r="Q1282" s="168"/>
      <c r="R1282" s="168"/>
      <c r="S1282" s="168"/>
      <c r="T1282" s="168"/>
    </row>
    <row r="1283" spans="16:20" x14ac:dyDescent="0.3">
      <c r="P1283" s="99"/>
      <c r="Q1283" s="168"/>
      <c r="R1283" s="168"/>
      <c r="S1283" s="168"/>
      <c r="T1283" s="168"/>
    </row>
    <row r="1284" spans="16:20" x14ac:dyDescent="0.3">
      <c r="P1284" s="99"/>
      <c r="Q1284" s="168"/>
      <c r="R1284" s="168"/>
      <c r="S1284" s="168"/>
      <c r="T1284" s="168"/>
    </row>
    <row r="1285" spans="16:20" x14ac:dyDescent="0.3">
      <c r="P1285" s="99"/>
      <c r="Q1285" s="168"/>
      <c r="R1285" s="168"/>
      <c r="S1285" s="168"/>
      <c r="T1285" s="168"/>
    </row>
    <row r="1286" spans="16:20" x14ac:dyDescent="0.3">
      <c r="P1286" s="99"/>
      <c r="Q1286" s="168"/>
      <c r="R1286" s="168"/>
      <c r="S1286" s="168"/>
      <c r="T1286" s="168"/>
    </row>
    <row r="1287" spans="16:20" x14ac:dyDescent="0.3">
      <c r="P1287" s="99"/>
      <c r="Q1287" s="168"/>
      <c r="R1287" s="168"/>
      <c r="S1287" s="168"/>
      <c r="T1287" s="168"/>
    </row>
    <row r="1288" spans="16:20" x14ac:dyDescent="0.3">
      <c r="P1288" s="99"/>
      <c r="Q1288" s="168"/>
      <c r="R1288" s="168"/>
      <c r="S1288" s="168"/>
      <c r="T1288" s="168"/>
    </row>
    <row r="1289" spans="16:20" x14ac:dyDescent="0.3">
      <c r="P1289" s="99"/>
      <c r="Q1289" s="168"/>
      <c r="R1289" s="168"/>
      <c r="S1289" s="168"/>
      <c r="T1289" s="168"/>
    </row>
    <row r="1290" spans="16:20" x14ac:dyDescent="0.3">
      <c r="P1290" s="99"/>
      <c r="Q1290" s="168"/>
      <c r="R1290" s="168"/>
      <c r="S1290" s="168"/>
      <c r="T1290" s="168"/>
    </row>
    <row r="1291" spans="16:20" x14ac:dyDescent="0.3">
      <c r="P1291" s="99"/>
      <c r="Q1291" s="168"/>
      <c r="R1291" s="168"/>
      <c r="S1291" s="168"/>
      <c r="T1291" s="168"/>
    </row>
    <row r="1292" spans="16:20" x14ac:dyDescent="0.3">
      <c r="P1292" s="99"/>
      <c r="Q1292" s="168"/>
      <c r="R1292" s="168"/>
      <c r="S1292" s="168"/>
      <c r="T1292" s="168"/>
    </row>
    <row r="1293" spans="16:20" x14ac:dyDescent="0.3">
      <c r="P1293" s="99"/>
      <c r="Q1293" s="168"/>
      <c r="R1293" s="168"/>
      <c r="S1293" s="168"/>
      <c r="T1293" s="168"/>
    </row>
    <row r="1294" spans="16:20" x14ac:dyDescent="0.3">
      <c r="P1294" s="99"/>
      <c r="Q1294" s="168"/>
      <c r="R1294" s="168"/>
      <c r="S1294" s="168"/>
      <c r="T1294" s="168"/>
    </row>
    <row r="1295" spans="16:20" x14ac:dyDescent="0.3">
      <c r="P1295" s="99"/>
      <c r="Q1295" s="168"/>
      <c r="R1295" s="168"/>
      <c r="S1295" s="168"/>
      <c r="T1295" s="168"/>
    </row>
    <row r="1296" spans="16:20" x14ac:dyDescent="0.3">
      <c r="P1296" s="99"/>
      <c r="Q1296" s="168"/>
      <c r="R1296" s="168"/>
      <c r="S1296" s="168"/>
      <c r="T1296" s="168"/>
    </row>
    <row r="1297" spans="16:20" x14ac:dyDescent="0.3">
      <c r="P1297" s="99"/>
      <c r="Q1297" s="168"/>
      <c r="R1297" s="168"/>
      <c r="S1297" s="168"/>
      <c r="T1297" s="168"/>
    </row>
    <row r="1298" spans="16:20" x14ac:dyDescent="0.3">
      <c r="P1298" s="99"/>
      <c r="Q1298" s="168"/>
      <c r="R1298" s="168"/>
      <c r="S1298" s="168"/>
      <c r="T1298" s="168"/>
    </row>
    <row r="1299" spans="16:20" x14ac:dyDescent="0.3">
      <c r="P1299" s="99"/>
      <c r="Q1299" s="168"/>
      <c r="R1299" s="168"/>
      <c r="S1299" s="168"/>
      <c r="T1299" s="168"/>
    </row>
    <row r="1300" spans="16:20" x14ac:dyDescent="0.3">
      <c r="P1300" s="99"/>
      <c r="Q1300" s="168"/>
      <c r="R1300" s="168"/>
      <c r="S1300" s="168"/>
      <c r="T1300" s="168"/>
    </row>
    <row r="1301" spans="16:20" x14ac:dyDescent="0.3">
      <c r="P1301" s="99"/>
      <c r="Q1301" s="168"/>
      <c r="R1301" s="168"/>
      <c r="S1301" s="168"/>
      <c r="T1301" s="168"/>
    </row>
    <row r="1302" spans="16:20" x14ac:dyDescent="0.3">
      <c r="P1302" s="99"/>
      <c r="Q1302" s="168"/>
      <c r="R1302" s="168"/>
      <c r="S1302" s="168"/>
      <c r="T1302" s="168"/>
    </row>
    <row r="1303" spans="16:20" x14ac:dyDescent="0.3">
      <c r="P1303" s="99"/>
      <c r="Q1303" s="168"/>
      <c r="R1303" s="168"/>
      <c r="S1303" s="168"/>
      <c r="T1303" s="168"/>
    </row>
    <row r="1304" spans="16:20" x14ac:dyDescent="0.3">
      <c r="P1304" s="99"/>
      <c r="Q1304" s="168"/>
      <c r="R1304" s="168"/>
      <c r="S1304" s="168"/>
      <c r="T1304" s="168"/>
    </row>
    <row r="1305" spans="16:20" x14ac:dyDescent="0.3">
      <c r="P1305" s="99"/>
      <c r="Q1305" s="168"/>
      <c r="R1305" s="168"/>
      <c r="S1305" s="168"/>
      <c r="T1305" s="168"/>
    </row>
    <row r="1306" spans="16:20" x14ac:dyDescent="0.3">
      <c r="P1306" s="99"/>
      <c r="Q1306" s="168"/>
      <c r="R1306" s="168"/>
      <c r="S1306" s="168"/>
      <c r="T1306" s="168"/>
    </row>
    <row r="1307" spans="16:20" x14ac:dyDescent="0.3">
      <c r="P1307" s="99"/>
      <c r="Q1307" s="168"/>
      <c r="R1307" s="168"/>
      <c r="S1307" s="168"/>
      <c r="T1307" s="168"/>
    </row>
    <row r="1308" spans="16:20" x14ac:dyDescent="0.3">
      <c r="P1308" s="99"/>
      <c r="Q1308" s="168"/>
      <c r="R1308" s="168"/>
      <c r="S1308" s="168"/>
      <c r="T1308" s="168"/>
    </row>
    <row r="1309" spans="16:20" x14ac:dyDescent="0.3">
      <c r="P1309" s="99"/>
      <c r="Q1309" s="168"/>
      <c r="R1309" s="168"/>
      <c r="S1309" s="168"/>
      <c r="T1309" s="168"/>
    </row>
    <row r="1310" spans="16:20" x14ac:dyDescent="0.3">
      <c r="P1310" s="99"/>
      <c r="Q1310" s="168"/>
      <c r="R1310" s="168"/>
      <c r="S1310" s="168"/>
      <c r="T1310" s="168"/>
    </row>
    <row r="1311" spans="16:20" x14ac:dyDescent="0.3">
      <c r="P1311" s="99"/>
      <c r="Q1311" s="168"/>
      <c r="R1311" s="168"/>
      <c r="S1311" s="168"/>
      <c r="T1311" s="168"/>
    </row>
    <row r="1312" spans="16:20" x14ac:dyDescent="0.3">
      <c r="P1312" s="99"/>
      <c r="Q1312" s="168"/>
      <c r="R1312" s="168"/>
      <c r="S1312" s="168"/>
      <c r="T1312" s="168"/>
    </row>
    <row r="1313" spans="16:20" x14ac:dyDescent="0.3">
      <c r="P1313" s="99"/>
      <c r="Q1313" s="168"/>
      <c r="R1313" s="168"/>
      <c r="S1313" s="168"/>
      <c r="T1313" s="168"/>
    </row>
    <row r="1314" spans="16:20" x14ac:dyDescent="0.3">
      <c r="P1314" s="99"/>
      <c r="Q1314" s="168"/>
      <c r="R1314" s="168"/>
      <c r="S1314" s="168"/>
      <c r="T1314" s="168"/>
    </row>
    <row r="1315" spans="16:20" x14ac:dyDescent="0.3">
      <c r="P1315" s="99"/>
      <c r="Q1315" s="168"/>
      <c r="R1315" s="168"/>
      <c r="S1315" s="168"/>
      <c r="T1315" s="168"/>
    </row>
    <row r="1316" spans="16:20" x14ac:dyDescent="0.3">
      <c r="P1316" s="99"/>
      <c r="Q1316" s="168"/>
      <c r="R1316" s="168"/>
      <c r="S1316" s="168"/>
      <c r="T1316" s="168"/>
    </row>
    <row r="1317" spans="16:20" x14ac:dyDescent="0.3">
      <c r="P1317" s="99"/>
      <c r="Q1317" s="168"/>
      <c r="R1317" s="168"/>
      <c r="S1317" s="168"/>
      <c r="T1317" s="168"/>
    </row>
    <row r="1318" spans="16:20" x14ac:dyDescent="0.3">
      <c r="P1318" s="99"/>
      <c r="Q1318" s="168"/>
      <c r="R1318" s="168"/>
      <c r="S1318" s="168"/>
      <c r="T1318" s="168"/>
    </row>
    <row r="1319" spans="16:20" x14ac:dyDescent="0.3">
      <c r="P1319" s="99"/>
      <c r="Q1319" s="168"/>
      <c r="R1319" s="168"/>
      <c r="S1319" s="168"/>
      <c r="T1319" s="168"/>
    </row>
    <row r="1320" spans="16:20" x14ac:dyDescent="0.3">
      <c r="P1320" s="99"/>
      <c r="Q1320" s="168"/>
      <c r="R1320" s="168"/>
      <c r="S1320" s="168"/>
      <c r="T1320" s="168"/>
    </row>
    <row r="1321" spans="16:20" x14ac:dyDescent="0.3">
      <c r="P1321" s="99"/>
      <c r="Q1321" s="168"/>
      <c r="R1321" s="168"/>
      <c r="S1321" s="168"/>
      <c r="T1321" s="168"/>
    </row>
    <row r="1322" spans="16:20" x14ac:dyDescent="0.3">
      <c r="P1322" s="99"/>
      <c r="Q1322" s="168"/>
      <c r="R1322" s="168"/>
      <c r="S1322" s="168"/>
      <c r="T1322" s="168"/>
    </row>
    <row r="1323" spans="16:20" x14ac:dyDescent="0.3">
      <c r="P1323" s="99"/>
      <c r="Q1323" s="168"/>
      <c r="R1323" s="168"/>
      <c r="S1323" s="168"/>
      <c r="T1323" s="168"/>
    </row>
    <row r="1324" spans="16:20" x14ac:dyDescent="0.3">
      <c r="P1324" s="99"/>
      <c r="Q1324" s="168"/>
      <c r="R1324" s="168"/>
      <c r="S1324" s="168"/>
      <c r="T1324" s="168"/>
    </row>
    <row r="1325" spans="16:20" x14ac:dyDescent="0.3">
      <c r="P1325" s="99"/>
      <c r="Q1325" s="168"/>
      <c r="R1325" s="168"/>
      <c r="S1325" s="168"/>
      <c r="T1325" s="168"/>
    </row>
    <row r="1326" spans="16:20" x14ac:dyDescent="0.3">
      <c r="P1326" s="99"/>
      <c r="Q1326" s="168"/>
      <c r="R1326" s="168"/>
      <c r="S1326" s="168"/>
      <c r="T1326" s="168"/>
    </row>
    <row r="1327" spans="16:20" x14ac:dyDescent="0.3">
      <c r="P1327" s="99"/>
      <c r="Q1327" s="168"/>
      <c r="R1327" s="168"/>
      <c r="S1327" s="168"/>
      <c r="T1327" s="168"/>
    </row>
    <row r="1328" spans="16:20" x14ac:dyDescent="0.3">
      <c r="P1328" s="99"/>
      <c r="Q1328" s="168"/>
      <c r="R1328" s="168"/>
      <c r="S1328" s="168"/>
      <c r="T1328" s="168"/>
    </row>
    <row r="1329" spans="16:20" x14ac:dyDescent="0.3">
      <c r="P1329" s="99"/>
      <c r="Q1329" s="168"/>
      <c r="R1329" s="168"/>
      <c r="S1329" s="168"/>
      <c r="T1329" s="168"/>
    </row>
    <row r="1330" spans="16:20" x14ac:dyDescent="0.3">
      <c r="P1330" s="99"/>
      <c r="Q1330" s="168"/>
      <c r="R1330" s="168"/>
      <c r="S1330" s="168"/>
      <c r="T1330" s="168"/>
    </row>
    <row r="1331" spans="16:20" x14ac:dyDescent="0.3">
      <c r="P1331" s="99"/>
      <c r="Q1331" s="168"/>
      <c r="R1331" s="168"/>
      <c r="S1331" s="168"/>
      <c r="T1331" s="168"/>
    </row>
    <row r="1332" spans="16:20" x14ac:dyDescent="0.3">
      <c r="Q1332" s="168"/>
      <c r="R1332" s="168"/>
      <c r="S1332" s="168"/>
      <c r="T1332" s="168"/>
    </row>
    <row r="1333" spans="16:20" x14ac:dyDescent="0.3">
      <c r="Q1333" s="168"/>
      <c r="R1333" s="168"/>
      <c r="S1333" s="168"/>
      <c r="T1333" s="168"/>
    </row>
    <row r="1334" spans="16:20" x14ac:dyDescent="0.3">
      <c r="Q1334" s="168"/>
      <c r="R1334" s="168"/>
      <c r="S1334" s="168"/>
      <c r="T1334" s="168"/>
    </row>
    <row r="1335" spans="16:20" x14ac:dyDescent="0.3">
      <c r="Q1335" s="168"/>
      <c r="R1335" s="168"/>
      <c r="S1335" s="168"/>
      <c r="T1335" s="168"/>
    </row>
    <row r="1336" spans="16:20" x14ac:dyDescent="0.3">
      <c r="Q1336" s="168"/>
      <c r="R1336" s="168"/>
      <c r="S1336" s="168"/>
      <c r="T1336" s="168"/>
    </row>
    <row r="1337" spans="16:20" x14ac:dyDescent="0.3">
      <c r="Q1337" s="168"/>
      <c r="R1337" s="168"/>
      <c r="S1337" s="168"/>
      <c r="T1337" s="168"/>
    </row>
    <row r="1338" spans="16:20" x14ac:dyDescent="0.3">
      <c r="Q1338" s="168"/>
      <c r="R1338" s="168"/>
      <c r="S1338" s="168"/>
      <c r="T1338" s="168"/>
    </row>
    <row r="1339" spans="16:20" x14ac:dyDescent="0.3">
      <c r="Q1339" s="168"/>
      <c r="R1339" s="168"/>
      <c r="S1339" s="168"/>
      <c r="T1339" s="168"/>
    </row>
    <row r="1340" spans="16:20" x14ac:dyDescent="0.3">
      <c r="Q1340" s="168"/>
      <c r="R1340" s="168"/>
      <c r="S1340" s="168"/>
      <c r="T1340" s="168"/>
    </row>
    <row r="1341" spans="16:20" x14ac:dyDescent="0.3">
      <c r="Q1341" s="168"/>
      <c r="R1341" s="168"/>
      <c r="S1341" s="168"/>
      <c r="T1341" s="168"/>
    </row>
    <row r="1342" spans="16:20" x14ac:dyDescent="0.3">
      <c r="Q1342" s="168"/>
      <c r="R1342" s="168"/>
      <c r="S1342" s="168"/>
      <c r="T1342" s="168"/>
    </row>
    <row r="1343" spans="16:20" x14ac:dyDescent="0.3">
      <c r="Q1343" s="168"/>
      <c r="R1343" s="168"/>
      <c r="S1343" s="168"/>
      <c r="T1343" s="168"/>
    </row>
    <row r="1344" spans="16:20" x14ac:dyDescent="0.3">
      <c r="Q1344" s="168"/>
      <c r="R1344" s="168"/>
      <c r="S1344" s="168"/>
      <c r="T1344" s="168"/>
    </row>
    <row r="1345" spans="17:20" x14ac:dyDescent="0.3">
      <c r="Q1345" s="168"/>
      <c r="R1345" s="168"/>
      <c r="S1345" s="168"/>
      <c r="T1345" s="168"/>
    </row>
    <row r="1346" spans="17:20" x14ac:dyDescent="0.3">
      <c r="Q1346" s="168"/>
      <c r="R1346" s="168"/>
      <c r="S1346" s="168"/>
      <c r="T1346" s="168"/>
    </row>
    <row r="1347" spans="17:20" x14ac:dyDescent="0.3">
      <c r="Q1347" s="168"/>
      <c r="R1347" s="168"/>
      <c r="S1347" s="168"/>
      <c r="T1347" s="168"/>
    </row>
    <row r="1348" spans="17:20" x14ac:dyDescent="0.3">
      <c r="Q1348" s="168"/>
      <c r="R1348" s="168"/>
      <c r="S1348" s="168"/>
      <c r="T1348" s="168"/>
    </row>
    <row r="1349" spans="17:20" x14ac:dyDescent="0.3">
      <c r="Q1349" s="168"/>
      <c r="R1349" s="168"/>
      <c r="S1349" s="168"/>
      <c r="T1349" s="168"/>
    </row>
    <row r="1350" spans="17:20" x14ac:dyDescent="0.3">
      <c r="Q1350" s="168"/>
      <c r="R1350" s="168"/>
      <c r="S1350" s="168"/>
      <c r="T1350" s="168"/>
    </row>
    <row r="1351" spans="17:20" x14ac:dyDescent="0.3">
      <c r="Q1351" s="168"/>
      <c r="R1351" s="168"/>
      <c r="S1351" s="168"/>
      <c r="T1351" s="168"/>
    </row>
    <row r="1352" spans="17:20" x14ac:dyDescent="0.3">
      <c r="Q1352" s="168"/>
      <c r="R1352" s="168"/>
      <c r="S1352" s="168"/>
      <c r="T1352" s="168"/>
    </row>
    <row r="1353" spans="17:20" x14ac:dyDescent="0.3">
      <c r="Q1353" s="168"/>
      <c r="R1353" s="168"/>
      <c r="S1353" s="168"/>
      <c r="T1353" s="168"/>
    </row>
    <row r="1354" spans="17:20" x14ac:dyDescent="0.3">
      <c r="Q1354" s="168"/>
      <c r="R1354" s="168"/>
      <c r="S1354" s="168"/>
      <c r="T1354" s="168"/>
    </row>
    <row r="1355" spans="17:20" x14ac:dyDescent="0.3">
      <c r="Q1355" s="168"/>
      <c r="R1355" s="168"/>
      <c r="S1355" s="168"/>
      <c r="T1355" s="168"/>
    </row>
    <row r="1356" spans="17:20" x14ac:dyDescent="0.3">
      <c r="Q1356" s="168"/>
      <c r="R1356" s="168"/>
      <c r="S1356" s="168"/>
      <c r="T1356" s="168"/>
    </row>
    <row r="1357" spans="17:20" x14ac:dyDescent="0.3">
      <c r="Q1357" s="168"/>
      <c r="R1357" s="168"/>
      <c r="S1357" s="168"/>
      <c r="T1357" s="168"/>
    </row>
    <row r="1358" spans="17:20" x14ac:dyDescent="0.3">
      <c r="Q1358" s="168"/>
      <c r="R1358" s="168"/>
      <c r="S1358" s="168"/>
      <c r="T1358" s="168"/>
    </row>
    <row r="1359" spans="17:20" x14ac:dyDescent="0.3">
      <c r="Q1359" s="168"/>
      <c r="R1359" s="168"/>
      <c r="S1359" s="168"/>
      <c r="T1359" s="168"/>
    </row>
    <row r="1360" spans="17:20" x14ac:dyDescent="0.3">
      <c r="Q1360" s="168"/>
      <c r="R1360" s="168"/>
      <c r="S1360" s="168"/>
      <c r="T1360" s="168"/>
    </row>
    <row r="1361" spans="17:20" x14ac:dyDescent="0.3">
      <c r="Q1361" s="168"/>
      <c r="R1361" s="168"/>
      <c r="S1361" s="168"/>
      <c r="T1361" s="168"/>
    </row>
    <row r="1362" spans="17:20" x14ac:dyDescent="0.3">
      <c r="Q1362" s="168"/>
      <c r="R1362" s="168"/>
      <c r="S1362" s="168"/>
      <c r="T1362" s="168"/>
    </row>
    <row r="1363" spans="17:20" x14ac:dyDescent="0.3">
      <c r="Q1363" s="168"/>
      <c r="R1363" s="168"/>
      <c r="S1363" s="168"/>
      <c r="T1363" s="168"/>
    </row>
    <row r="1364" spans="17:20" x14ac:dyDescent="0.3">
      <c r="Q1364" s="168"/>
      <c r="R1364" s="168"/>
      <c r="S1364" s="168"/>
      <c r="T1364" s="168"/>
    </row>
    <row r="1365" spans="17:20" x14ac:dyDescent="0.3">
      <c r="Q1365" s="168"/>
      <c r="R1365" s="168"/>
      <c r="S1365" s="168"/>
      <c r="T1365" s="168"/>
    </row>
    <row r="1366" spans="17:20" x14ac:dyDescent="0.3">
      <c r="Q1366" s="168"/>
      <c r="R1366" s="168"/>
      <c r="S1366" s="168"/>
      <c r="T1366" s="168"/>
    </row>
    <row r="1367" spans="17:20" x14ac:dyDescent="0.3">
      <c r="Q1367" s="168"/>
      <c r="R1367" s="168"/>
      <c r="S1367" s="168"/>
      <c r="T1367" s="168"/>
    </row>
    <row r="1368" spans="17:20" x14ac:dyDescent="0.3">
      <c r="Q1368" s="168"/>
      <c r="R1368" s="168"/>
      <c r="S1368" s="168"/>
      <c r="T1368" s="168"/>
    </row>
    <row r="1369" spans="17:20" x14ac:dyDescent="0.3">
      <c r="Q1369" s="168"/>
      <c r="R1369" s="168"/>
      <c r="S1369" s="168"/>
      <c r="T1369" s="168"/>
    </row>
    <row r="1370" spans="17:20" x14ac:dyDescent="0.3">
      <c r="Q1370" s="168"/>
      <c r="R1370" s="168"/>
      <c r="S1370" s="168"/>
      <c r="T1370" s="168"/>
    </row>
    <row r="1371" spans="17:20" x14ac:dyDescent="0.3">
      <c r="Q1371" s="168"/>
      <c r="R1371" s="168"/>
      <c r="S1371" s="168"/>
      <c r="T1371" s="168"/>
    </row>
    <row r="1372" spans="17:20" x14ac:dyDescent="0.3">
      <c r="Q1372" s="168"/>
      <c r="R1372" s="168"/>
      <c r="S1372" s="168"/>
      <c r="T1372" s="168"/>
    </row>
    <row r="1373" spans="17:20" x14ac:dyDescent="0.3">
      <c r="Q1373" s="168"/>
      <c r="R1373" s="168"/>
      <c r="S1373" s="168"/>
      <c r="T1373" s="168"/>
    </row>
    <row r="1374" spans="17:20" x14ac:dyDescent="0.3">
      <c r="Q1374" s="168"/>
      <c r="R1374" s="168"/>
      <c r="S1374" s="168"/>
      <c r="T1374" s="168"/>
    </row>
    <row r="1375" spans="17:20" x14ac:dyDescent="0.3">
      <c r="Q1375" s="168"/>
      <c r="R1375" s="168"/>
      <c r="S1375" s="168"/>
      <c r="T1375" s="168"/>
    </row>
    <row r="1376" spans="17:20" x14ac:dyDescent="0.3">
      <c r="Q1376" s="168"/>
      <c r="R1376" s="168"/>
      <c r="S1376" s="168"/>
      <c r="T1376" s="168"/>
    </row>
    <row r="1377" spans="17:20" x14ac:dyDescent="0.3">
      <c r="Q1377" s="168"/>
      <c r="R1377" s="168"/>
      <c r="S1377" s="168"/>
      <c r="T1377" s="168"/>
    </row>
    <row r="1378" spans="17:20" x14ac:dyDescent="0.3">
      <c r="Q1378" s="168"/>
      <c r="R1378" s="168"/>
      <c r="S1378" s="168"/>
      <c r="T1378" s="168"/>
    </row>
    <row r="1379" spans="17:20" x14ac:dyDescent="0.3">
      <c r="Q1379" s="168"/>
      <c r="R1379" s="168"/>
      <c r="S1379" s="168"/>
      <c r="T1379" s="168"/>
    </row>
    <row r="1380" spans="17:20" x14ac:dyDescent="0.3">
      <c r="Q1380" s="168"/>
      <c r="R1380" s="168"/>
      <c r="S1380" s="168"/>
      <c r="T1380" s="168"/>
    </row>
    <row r="1381" spans="17:20" x14ac:dyDescent="0.3">
      <c r="Q1381" s="168"/>
      <c r="R1381" s="168"/>
      <c r="S1381" s="168"/>
      <c r="T1381" s="168"/>
    </row>
    <row r="1382" spans="17:20" x14ac:dyDescent="0.3">
      <c r="Q1382" s="168"/>
      <c r="R1382" s="168"/>
      <c r="S1382" s="168"/>
      <c r="T1382" s="168"/>
    </row>
    <row r="1383" spans="17:20" x14ac:dyDescent="0.3">
      <c r="Q1383" s="168"/>
      <c r="R1383" s="168"/>
      <c r="S1383" s="168"/>
      <c r="T1383" s="168"/>
    </row>
    <row r="1384" spans="17:20" x14ac:dyDescent="0.3">
      <c r="Q1384" s="168"/>
      <c r="R1384" s="168"/>
      <c r="S1384" s="168"/>
      <c r="T1384" s="168"/>
    </row>
    <row r="1385" spans="17:20" x14ac:dyDescent="0.3">
      <c r="Q1385" s="168"/>
      <c r="R1385" s="168"/>
      <c r="S1385" s="168"/>
      <c r="T1385" s="168"/>
    </row>
    <row r="1386" spans="17:20" x14ac:dyDescent="0.3">
      <c r="Q1386" s="168"/>
      <c r="R1386" s="168"/>
      <c r="S1386" s="168"/>
      <c r="T1386" s="168"/>
    </row>
    <row r="1387" spans="17:20" x14ac:dyDescent="0.3">
      <c r="Q1387" s="168"/>
      <c r="R1387" s="168"/>
      <c r="S1387" s="168"/>
      <c r="T1387" s="168"/>
    </row>
    <row r="1388" spans="17:20" x14ac:dyDescent="0.3">
      <c r="Q1388" s="168"/>
      <c r="R1388" s="168"/>
      <c r="S1388" s="168"/>
      <c r="T1388" s="168"/>
    </row>
    <row r="1389" spans="17:20" x14ac:dyDescent="0.3">
      <c r="Q1389" s="168"/>
      <c r="R1389" s="168"/>
      <c r="S1389" s="168"/>
      <c r="T1389" s="168"/>
    </row>
    <row r="1390" spans="17:20" x14ac:dyDescent="0.3">
      <c r="Q1390" s="168"/>
      <c r="R1390" s="168"/>
      <c r="S1390" s="168"/>
      <c r="T1390" s="168"/>
    </row>
    <row r="1391" spans="17:20" x14ac:dyDescent="0.3">
      <c r="Q1391" s="168"/>
      <c r="R1391" s="168"/>
      <c r="S1391" s="168"/>
      <c r="T1391" s="168"/>
    </row>
    <row r="1392" spans="17:20" x14ac:dyDescent="0.3">
      <c r="Q1392" s="168"/>
      <c r="R1392" s="168"/>
      <c r="S1392" s="168"/>
      <c r="T1392" s="168"/>
    </row>
    <row r="1393" spans="17:20" x14ac:dyDescent="0.3">
      <c r="Q1393" s="168"/>
      <c r="R1393" s="168"/>
      <c r="S1393" s="168"/>
      <c r="T1393" s="168"/>
    </row>
    <row r="1394" spans="17:20" x14ac:dyDescent="0.3">
      <c r="Q1394" s="168"/>
      <c r="R1394" s="168"/>
      <c r="S1394" s="168"/>
      <c r="T1394" s="168"/>
    </row>
    <row r="1395" spans="17:20" x14ac:dyDescent="0.3">
      <c r="Q1395" s="168"/>
      <c r="R1395" s="168"/>
      <c r="S1395" s="168"/>
      <c r="T1395" s="168"/>
    </row>
    <row r="1396" spans="17:20" x14ac:dyDescent="0.3">
      <c r="Q1396" s="168"/>
      <c r="R1396" s="168"/>
      <c r="S1396" s="168"/>
      <c r="T1396" s="168"/>
    </row>
    <row r="1397" spans="17:20" x14ac:dyDescent="0.3">
      <c r="Q1397" s="168"/>
      <c r="R1397" s="168"/>
      <c r="S1397" s="168"/>
      <c r="T1397" s="168"/>
    </row>
    <row r="1398" spans="17:20" x14ac:dyDescent="0.3">
      <c r="Q1398" s="168"/>
      <c r="R1398" s="168"/>
      <c r="S1398" s="168"/>
      <c r="T1398" s="168"/>
    </row>
    <row r="1399" spans="17:20" x14ac:dyDescent="0.3">
      <c r="Q1399" s="168"/>
      <c r="R1399" s="168"/>
      <c r="S1399" s="168"/>
      <c r="T1399" s="168"/>
    </row>
    <row r="1400" spans="17:20" x14ac:dyDescent="0.3">
      <c r="Q1400" s="168"/>
      <c r="R1400" s="168"/>
      <c r="S1400" s="168"/>
      <c r="T1400" s="168"/>
    </row>
    <row r="1401" spans="17:20" x14ac:dyDescent="0.3">
      <c r="Q1401" s="168"/>
      <c r="R1401" s="168"/>
      <c r="S1401" s="168"/>
      <c r="T1401" s="168"/>
    </row>
    <row r="1402" spans="17:20" x14ac:dyDescent="0.3">
      <c r="Q1402" s="168"/>
      <c r="R1402" s="168"/>
      <c r="S1402" s="168"/>
      <c r="T1402" s="168"/>
    </row>
    <row r="1403" spans="17:20" x14ac:dyDescent="0.3">
      <c r="Q1403" s="168"/>
      <c r="R1403" s="168"/>
      <c r="S1403" s="168"/>
      <c r="T1403" s="168"/>
    </row>
    <row r="1404" spans="17:20" x14ac:dyDescent="0.3">
      <c r="Q1404" s="168"/>
      <c r="R1404" s="168"/>
      <c r="S1404" s="168"/>
      <c r="T1404" s="168"/>
    </row>
    <row r="1405" spans="17:20" x14ac:dyDescent="0.3">
      <c r="Q1405" s="168"/>
      <c r="R1405" s="168"/>
      <c r="S1405" s="168"/>
      <c r="T1405" s="168"/>
    </row>
    <row r="1406" spans="17:20" x14ac:dyDescent="0.3">
      <c r="Q1406" s="168"/>
      <c r="R1406" s="168"/>
      <c r="S1406" s="168"/>
      <c r="T1406" s="168"/>
    </row>
    <row r="1407" spans="17:20" x14ac:dyDescent="0.3">
      <c r="Q1407" s="168"/>
      <c r="R1407" s="168"/>
      <c r="S1407" s="168"/>
      <c r="T1407" s="168"/>
    </row>
    <row r="1408" spans="17:20" x14ac:dyDescent="0.3">
      <c r="Q1408" s="168"/>
      <c r="R1408" s="168"/>
      <c r="S1408" s="168"/>
      <c r="T1408" s="168"/>
    </row>
    <row r="1409" spans="16:20" x14ac:dyDescent="0.3">
      <c r="Q1409" s="168"/>
      <c r="R1409" s="168"/>
      <c r="S1409" s="168"/>
      <c r="T1409" s="168"/>
    </row>
    <row r="1410" spans="16:20" x14ac:dyDescent="0.3">
      <c r="Q1410" s="168"/>
      <c r="R1410" s="168"/>
      <c r="S1410" s="168"/>
      <c r="T1410" s="168"/>
    </row>
    <row r="1411" spans="16:20" x14ac:dyDescent="0.3">
      <c r="Q1411" s="168"/>
      <c r="R1411" s="168"/>
      <c r="S1411" s="168"/>
      <c r="T1411" s="168"/>
    </row>
    <row r="1412" spans="16:20" x14ac:dyDescent="0.3">
      <c r="Q1412" s="168"/>
      <c r="R1412" s="168"/>
      <c r="S1412" s="168"/>
      <c r="T1412" s="168"/>
    </row>
    <row r="1413" spans="16:20" x14ac:dyDescent="0.3">
      <c r="Q1413" s="168"/>
      <c r="R1413" s="168"/>
      <c r="S1413" s="168"/>
      <c r="T1413" s="168"/>
    </row>
    <row r="1414" spans="16:20" x14ac:dyDescent="0.3">
      <c r="Q1414" s="168"/>
      <c r="R1414" s="168"/>
      <c r="S1414" s="168"/>
      <c r="T1414" s="168"/>
    </row>
    <row r="1415" spans="16:20" x14ac:dyDescent="0.3">
      <c r="Q1415" s="168"/>
      <c r="R1415" s="168"/>
      <c r="S1415" s="168"/>
      <c r="T1415" s="168"/>
    </row>
    <row r="1416" spans="16:20" x14ac:dyDescent="0.3">
      <c r="Q1416" s="168"/>
      <c r="R1416" s="168"/>
      <c r="S1416" s="168"/>
      <c r="T1416" s="168"/>
    </row>
    <row r="1417" spans="16:20" x14ac:dyDescent="0.3">
      <c r="Q1417" s="168"/>
      <c r="R1417" s="168"/>
      <c r="S1417" s="168"/>
      <c r="T1417" s="168"/>
    </row>
    <row r="1418" spans="16:20" x14ac:dyDescent="0.3">
      <c r="Q1418" s="168"/>
      <c r="R1418" s="168"/>
      <c r="S1418" s="168"/>
      <c r="T1418" s="168"/>
    </row>
    <row r="1419" spans="16:20" x14ac:dyDescent="0.3">
      <c r="Q1419" s="168"/>
      <c r="R1419" s="168"/>
      <c r="S1419" s="168"/>
      <c r="T1419" s="168"/>
    </row>
    <row r="1420" spans="16:20" x14ac:dyDescent="0.3">
      <c r="Q1420" s="168"/>
      <c r="R1420" s="168"/>
      <c r="S1420" s="168"/>
      <c r="T1420" s="168"/>
    </row>
    <row r="1421" spans="16:20" x14ac:dyDescent="0.3">
      <c r="Q1421" s="168"/>
      <c r="R1421" s="168"/>
      <c r="S1421" s="168"/>
      <c r="T1421" s="168"/>
    </row>
    <row r="1422" spans="16:20" x14ac:dyDescent="0.3">
      <c r="Q1422" s="168"/>
      <c r="R1422" s="168"/>
      <c r="S1422" s="168"/>
      <c r="T1422" s="168"/>
    </row>
    <row r="1423" spans="16:20" x14ac:dyDescent="0.3">
      <c r="Q1423" s="168"/>
      <c r="R1423" s="168"/>
      <c r="S1423" s="168"/>
      <c r="T1423" s="168"/>
    </row>
    <row r="1424" spans="16:20" x14ac:dyDescent="0.3">
      <c r="P1424" s="99"/>
      <c r="Q1424" s="168"/>
      <c r="R1424" s="168"/>
      <c r="S1424" s="168"/>
      <c r="T1424" s="168"/>
    </row>
    <row r="1425" spans="16:20" x14ac:dyDescent="0.3">
      <c r="Q1425" s="168"/>
      <c r="R1425" s="168"/>
      <c r="S1425" s="168"/>
      <c r="T1425" s="168"/>
    </row>
    <row r="1426" spans="16:20" x14ac:dyDescent="0.3">
      <c r="Q1426" s="168"/>
      <c r="R1426" s="168"/>
      <c r="S1426" s="168"/>
      <c r="T1426" s="168"/>
    </row>
    <row r="1427" spans="16:20" x14ac:dyDescent="0.3">
      <c r="Q1427" s="168"/>
      <c r="R1427" s="168"/>
      <c r="S1427" s="168"/>
      <c r="T1427" s="168"/>
    </row>
    <row r="1428" spans="16:20" x14ac:dyDescent="0.3">
      <c r="Q1428" s="168"/>
      <c r="R1428" s="168"/>
      <c r="S1428" s="168"/>
      <c r="T1428" s="168"/>
    </row>
    <row r="1429" spans="16:20" x14ac:dyDescent="0.3">
      <c r="Q1429" s="168"/>
      <c r="R1429" s="168"/>
      <c r="S1429" s="168"/>
      <c r="T1429" s="168"/>
    </row>
    <row r="1430" spans="16:20" x14ac:dyDescent="0.3">
      <c r="P1430" s="98"/>
      <c r="Q1430" s="168"/>
      <c r="R1430" s="168"/>
      <c r="S1430" s="168"/>
      <c r="T1430" s="168"/>
    </row>
    <row r="1431" spans="16:20" x14ac:dyDescent="0.3">
      <c r="P1431" s="98"/>
      <c r="Q1431" s="168"/>
      <c r="R1431" s="168"/>
      <c r="S1431" s="168"/>
      <c r="T1431" s="168"/>
    </row>
    <row r="1432" spans="16:20" x14ac:dyDescent="0.3">
      <c r="P1432" s="98"/>
      <c r="Q1432" s="168"/>
      <c r="R1432" s="168"/>
      <c r="S1432" s="168"/>
      <c r="T1432" s="168"/>
    </row>
    <row r="1433" spans="16:20" x14ac:dyDescent="0.3">
      <c r="P1433" s="98"/>
      <c r="Q1433" s="168"/>
      <c r="R1433" s="168"/>
      <c r="S1433" s="168"/>
      <c r="T1433" s="168"/>
    </row>
    <row r="1434" spans="16:20" x14ac:dyDescent="0.3">
      <c r="P1434" s="98"/>
      <c r="Q1434" s="168"/>
      <c r="R1434" s="168"/>
      <c r="S1434" s="168"/>
      <c r="T1434" s="168"/>
    </row>
    <row r="1435" spans="16:20" x14ac:dyDescent="0.3">
      <c r="P1435" s="98"/>
      <c r="Q1435" s="168"/>
      <c r="R1435" s="168"/>
      <c r="S1435" s="168"/>
      <c r="T1435" s="168"/>
    </row>
    <row r="1436" spans="16:20" x14ac:dyDescent="0.3">
      <c r="P1436" s="98"/>
      <c r="Q1436" s="168"/>
      <c r="R1436" s="168"/>
      <c r="S1436" s="168"/>
      <c r="T1436" s="168"/>
    </row>
    <row r="1437" spans="16:20" x14ac:dyDescent="0.3">
      <c r="P1437" s="98"/>
      <c r="Q1437" s="168"/>
      <c r="R1437" s="168"/>
      <c r="S1437" s="168"/>
      <c r="T1437" s="168"/>
    </row>
    <row r="1438" spans="16:20" x14ac:dyDescent="0.3">
      <c r="P1438" s="98"/>
      <c r="Q1438" s="168"/>
      <c r="R1438" s="168"/>
      <c r="S1438" s="168"/>
      <c r="T1438" s="168"/>
    </row>
    <row r="1439" spans="16:20" x14ac:dyDescent="0.3">
      <c r="P1439" s="99"/>
      <c r="Q1439" s="168"/>
      <c r="R1439" s="168"/>
      <c r="S1439" s="168"/>
      <c r="T1439" s="168"/>
    </row>
    <row r="1440" spans="16:20" x14ac:dyDescent="0.3">
      <c r="P1440" s="99"/>
      <c r="Q1440" s="168"/>
      <c r="R1440" s="168"/>
      <c r="S1440" s="168"/>
      <c r="T1440" s="168"/>
    </row>
    <row r="1441" spans="16:20" x14ac:dyDescent="0.3">
      <c r="P1441" s="99"/>
      <c r="Q1441" s="168"/>
      <c r="R1441" s="168"/>
      <c r="S1441" s="168"/>
      <c r="T1441" s="168"/>
    </row>
    <row r="1442" spans="16:20" x14ac:dyDescent="0.3">
      <c r="P1442" s="99"/>
      <c r="Q1442" s="168"/>
      <c r="R1442" s="168"/>
      <c r="S1442" s="168"/>
      <c r="T1442" s="168"/>
    </row>
    <row r="1443" spans="16:20" x14ac:dyDescent="0.3">
      <c r="P1443" s="99"/>
      <c r="Q1443" s="168"/>
      <c r="R1443" s="168"/>
      <c r="S1443" s="168"/>
      <c r="T1443" s="168"/>
    </row>
    <row r="1444" spans="16:20" x14ac:dyDescent="0.3">
      <c r="P1444" s="99"/>
      <c r="Q1444" s="168"/>
      <c r="R1444" s="168"/>
      <c r="S1444" s="168"/>
      <c r="T1444" s="168"/>
    </row>
    <row r="1445" spans="16:20" x14ac:dyDescent="0.3">
      <c r="P1445" s="99"/>
      <c r="Q1445" s="168"/>
      <c r="R1445" s="168"/>
      <c r="S1445" s="168"/>
      <c r="T1445" s="168"/>
    </row>
    <row r="1446" spans="16:20" x14ac:dyDescent="0.3">
      <c r="P1446" s="99"/>
      <c r="Q1446" s="168"/>
      <c r="R1446" s="168"/>
      <c r="S1446" s="168"/>
      <c r="T1446" s="168"/>
    </row>
    <row r="1447" spans="16:20" x14ac:dyDescent="0.3">
      <c r="P1447" s="99"/>
      <c r="Q1447" s="168"/>
      <c r="R1447" s="168"/>
      <c r="S1447" s="168"/>
      <c r="T1447" s="168"/>
    </row>
    <row r="1448" spans="16:20" x14ac:dyDescent="0.3">
      <c r="P1448" s="99"/>
      <c r="Q1448" s="168"/>
      <c r="R1448" s="168"/>
      <c r="S1448" s="168"/>
      <c r="T1448" s="168"/>
    </row>
    <row r="1449" spans="16:20" x14ac:dyDescent="0.3">
      <c r="P1449" s="99"/>
      <c r="Q1449" s="168"/>
      <c r="R1449" s="168"/>
      <c r="S1449" s="168"/>
      <c r="T1449" s="168"/>
    </row>
    <row r="1450" spans="16:20" x14ac:dyDescent="0.3">
      <c r="P1450" s="99"/>
      <c r="Q1450" s="168"/>
      <c r="R1450" s="168"/>
      <c r="S1450" s="168"/>
      <c r="T1450" s="168"/>
    </row>
    <row r="1451" spans="16:20" x14ac:dyDescent="0.3">
      <c r="P1451" s="99"/>
      <c r="Q1451" s="168"/>
      <c r="R1451" s="168"/>
      <c r="S1451" s="168"/>
      <c r="T1451" s="168"/>
    </row>
    <row r="1452" spans="16:20" x14ac:dyDescent="0.3">
      <c r="P1452" s="99"/>
      <c r="Q1452" s="168"/>
      <c r="R1452" s="168"/>
      <c r="S1452" s="168"/>
      <c r="T1452" s="168"/>
    </row>
    <row r="1453" spans="16:20" x14ac:dyDescent="0.3">
      <c r="P1453" s="99"/>
      <c r="Q1453" s="168"/>
      <c r="R1453" s="168"/>
      <c r="S1453" s="168"/>
      <c r="T1453" s="168"/>
    </row>
    <row r="1454" spans="16:20" x14ac:dyDescent="0.3">
      <c r="P1454" s="99"/>
      <c r="Q1454" s="168"/>
      <c r="R1454" s="168"/>
      <c r="S1454" s="168"/>
      <c r="T1454" s="168"/>
    </row>
    <row r="1455" spans="16:20" x14ac:dyDescent="0.3">
      <c r="P1455" s="99"/>
      <c r="Q1455" s="168"/>
      <c r="R1455" s="168"/>
      <c r="S1455" s="168"/>
      <c r="T1455" s="168"/>
    </row>
    <row r="1456" spans="16:20" x14ac:dyDescent="0.3">
      <c r="P1456" s="99"/>
      <c r="Q1456" s="168"/>
      <c r="R1456" s="168"/>
      <c r="S1456" s="168"/>
      <c r="T1456" s="168"/>
    </row>
    <row r="1457" spans="16:20" x14ac:dyDescent="0.3">
      <c r="P1457" s="99"/>
      <c r="Q1457" s="168"/>
      <c r="R1457" s="168"/>
      <c r="S1457" s="168"/>
      <c r="T1457" s="168"/>
    </row>
    <row r="1458" spans="16:20" x14ac:dyDescent="0.3">
      <c r="P1458" s="99"/>
      <c r="Q1458" s="168"/>
      <c r="R1458" s="168"/>
      <c r="S1458" s="168"/>
      <c r="T1458" s="168"/>
    </row>
    <row r="1459" spans="16:20" x14ac:dyDescent="0.3">
      <c r="Q1459" s="168"/>
      <c r="R1459" s="168"/>
      <c r="S1459" s="168"/>
      <c r="T1459" s="168"/>
    </row>
    <row r="1460" spans="16:20" x14ac:dyDescent="0.3">
      <c r="Q1460" s="168"/>
      <c r="R1460" s="168"/>
      <c r="S1460" s="168"/>
      <c r="T1460" s="168"/>
    </row>
    <row r="1461" spans="16:20" x14ac:dyDescent="0.3">
      <c r="Q1461" s="168"/>
      <c r="R1461" s="168"/>
      <c r="S1461" s="168"/>
      <c r="T1461" s="168"/>
    </row>
    <row r="1462" spans="16:20" x14ac:dyDescent="0.3">
      <c r="Q1462" s="168"/>
      <c r="R1462" s="168"/>
      <c r="S1462" s="168"/>
      <c r="T1462" s="168"/>
    </row>
    <row r="1463" spans="16:20" x14ac:dyDescent="0.3">
      <c r="Q1463" s="168"/>
      <c r="R1463" s="168"/>
      <c r="S1463" s="168"/>
      <c r="T1463" s="168"/>
    </row>
    <row r="1464" spans="16:20" x14ac:dyDescent="0.3">
      <c r="Q1464" s="168"/>
      <c r="R1464" s="168"/>
      <c r="S1464" s="168"/>
      <c r="T1464" s="168"/>
    </row>
    <row r="1465" spans="16:20" x14ac:dyDescent="0.3">
      <c r="Q1465" s="168"/>
      <c r="R1465" s="168"/>
      <c r="S1465" s="168"/>
      <c r="T1465" s="168"/>
    </row>
    <row r="1466" spans="16:20" x14ac:dyDescent="0.3">
      <c r="Q1466" s="168"/>
      <c r="R1466" s="168"/>
      <c r="S1466" s="168"/>
      <c r="T1466" s="168"/>
    </row>
    <row r="1467" spans="16:20" x14ac:dyDescent="0.3">
      <c r="Q1467" s="168"/>
      <c r="R1467" s="168"/>
      <c r="S1467" s="168"/>
      <c r="T1467" s="168"/>
    </row>
    <row r="1468" spans="16:20" x14ac:dyDescent="0.3">
      <c r="Q1468" s="168"/>
      <c r="R1468" s="168"/>
      <c r="S1468" s="168"/>
      <c r="T1468" s="168"/>
    </row>
    <row r="1469" spans="16:20" x14ac:dyDescent="0.3">
      <c r="Q1469" s="168"/>
      <c r="R1469" s="168"/>
      <c r="S1469" s="168"/>
      <c r="T1469" s="168"/>
    </row>
    <row r="1470" spans="16:20" x14ac:dyDescent="0.3">
      <c r="Q1470" s="168"/>
      <c r="R1470" s="168"/>
      <c r="S1470" s="168"/>
      <c r="T1470" s="168"/>
    </row>
    <row r="1471" spans="16:20" x14ac:dyDescent="0.3">
      <c r="Q1471" s="168"/>
      <c r="R1471" s="168"/>
      <c r="S1471" s="168"/>
      <c r="T1471" s="168"/>
    </row>
    <row r="1472" spans="16:20" x14ac:dyDescent="0.3">
      <c r="Q1472" s="168"/>
      <c r="R1472" s="168"/>
      <c r="S1472" s="168"/>
      <c r="T1472" s="168"/>
    </row>
    <row r="1473" spans="17:20" x14ac:dyDescent="0.3">
      <c r="Q1473" s="168"/>
      <c r="R1473" s="168"/>
      <c r="S1473" s="168"/>
      <c r="T1473" s="168"/>
    </row>
    <row r="1474" spans="17:20" x14ac:dyDescent="0.3">
      <c r="Q1474" s="168"/>
      <c r="R1474" s="168"/>
      <c r="S1474" s="168"/>
      <c r="T1474" s="168"/>
    </row>
    <row r="1475" spans="17:20" x14ac:dyDescent="0.3">
      <c r="Q1475" s="168"/>
      <c r="R1475" s="168"/>
      <c r="S1475" s="168"/>
      <c r="T1475" s="168"/>
    </row>
    <row r="1476" spans="17:20" x14ac:dyDescent="0.3">
      <c r="Q1476" s="168"/>
      <c r="R1476" s="168"/>
      <c r="S1476" s="168"/>
      <c r="T1476" s="168"/>
    </row>
    <row r="1477" spans="17:20" x14ac:dyDescent="0.3">
      <c r="Q1477" s="168"/>
      <c r="R1477" s="168"/>
      <c r="S1477" s="168"/>
      <c r="T1477" s="168"/>
    </row>
    <row r="1478" spans="17:20" x14ac:dyDescent="0.3">
      <c r="Q1478" s="168"/>
      <c r="R1478" s="168"/>
      <c r="S1478" s="168"/>
      <c r="T1478" s="168"/>
    </row>
    <row r="1479" spans="17:20" x14ac:dyDescent="0.3">
      <c r="Q1479" s="168"/>
      <c r="R1479" s="168"/>
      <c r="S1479" s="168"/>
      <c r="T1479" s="168"/>
    </row>
    <row r="1480" spans="17:20" x14ac:dyDescent="0.3">
      <c r="Q1480" s="168"/>
      <c r="R1480" s="168"/>
      <c r="S1480" s="168"/>
      <c r="T1480" s="168"/>
    </row>
    <row r="1481" spans="17:20" x14ac:dyDescent="0.3">
      <c r="Q1481" s="168"/>
      <c r="R1481" s="168"/>
      <c r="S1481" s="168"/>
      <c r="T1481" s="168"/>
    </row>
    <row r="1482" spans="17:20" x14ac:dyDescent="0.3">
      <c r="Q1482" s="168"/>
      <c r="R1482" s="168"/>
      <c r="S1482" s="168"/>
      <c r="T1482" s="168"/>
    </row>
    <row r="1483" spans="17:20" x14ac:dyDescent="0.3">
      <c r="Q1483" s="168"/>
      <c r="R1483" s="168"/>
      <c r="S1483" s="168"/>
      <c r="T1483" s="168"/>
    </row>
    <row r="1484" spans="17:20" x14ac:dyDescent="0.3">
      <c r="Q1484" s="168"/>
      <c r="R1484" s="168"/>
      <c r="S1484" s="168"/>
      <c r="T1484" s="168"/>
    </row>
    <row r="1485" spans="17:20" x14ac:dyDescent="0.3">
      <c r="Q1485" s="168"/>
      <c r="R1485" s="168"/>
      <c r="S1485" s="168"/>
      <c r="T1485" s="168"/>
    </row>
    <row r="1486" spans="17:20" x14ac:dyDescent="0.3">
      <c r="Q1486" s="168"/>
      <c r="R1486" s="168"/>
      <c r="S1486" s="168"/>
      <c r="T1486" s="168"/>
    </row>
    <row r="1487" spans="17:20" x14ac:dyDescent="0.3">
      <c r="Q1487" s="168"/>
      <c r="R1487" s="168"/>
      <c r="S1487" s="168"/>
      <c r="T1487" s="168"/>
    </row>
    <row r="1488" spans="17:20" x14ac:dyDescent="0.3">
      <c r="Q1488" s="168"/>
      <c r="R1488" s="168"/>
      <c r="S1488" s="168"/>
      <c r="T1488" s="168"/>
    </row>
    <row r="1489" spans="16:20" x14ac:dyDescent="0.3">
      <c r="Q1489" s="168"/>
      <c r="R1489" s="168"/>
      <c r="S1489" s="168"/>
      <c r="T1489" s="168"/>
    </row>
    <row r="1490" spans="16:20" x14ac:dyDescent="0.3">
      <c r="Q1490" s="168"/>
      <c r="R1490" s="168"/>
      <c r="S1490" s="168"/>
      <c r="T1490" s="168"/>
    </row>
    <row r="1491" spans="16:20" x14ac:dyDescent="0.3">
      <c r="Q1491" s="168"/>
      <c r="R1491" s="168"/>
      <c r="S1491" s="168"/>
      <c r="T1491" s="168"/>
    </row>
    <row r="1492" spans="16:20" x14ac:dyDescent="0.3">
      <c r="Q1492" s="168"/>
      <c r="R1492" s="168"/>
      <c r="S1492" s="168"/>
      <c r="T1492" s="168"/>
    </row>
    <row r="1493" spans="16:20" x14ac:dyDescent="0.3">
      <c r="P1493" s="98"/>
      <c r="Q1493" s="168"/>
      <c r="R1493" s="168"/>
      <c r="S1493" s="168"/>
      <c r="T1493" s="168"/>
    </row>
    <row r="1494" spans="16:20" x14ac:dyDescent="0.3">
      <c r="P1494" s="98"/>
      <c r="Q1494" s="168"/>
      <c r="R1494" s="168"/>
      <c r="S1494" s="168"/>
      <c r="T1494" s="168"/>
    </row>
    <row r="1495" spans="16:20" x14ac:dyDescent="0.3">
      <c r="P1495" s="98"/>
      <c r="Q1495" s="168"/>
      <c r="R1495" s="168"/>
      <c r="S1495" s="168"/>
      <c r="T1495" s="168"/>
    </row>
    <row r="1496" spans="16:20" x14ac:dyDescent="0.3">
      <c r="P1496" s="98"/>
      <c r="Q1496" s="168"/>
      <c r="R1496" s="168"/>
      <c r="S1496" s="168"/>
      <c r="T1496" s="168"/>
    </row>
    <row r="1497" spans="16:20" x14ac:dyDescent="0.3">
      <c r="P1497" s="98"/>
      <c r="Q1497" s="168"/>
      <c r="R1497" s="168"/>
      <c r="S1497" s="168"/>
      <c r="T1497" s="168"/>
    </row>
    <row r="1498" spans="16:20" x14ac:dyDescent="0.3">
      <c r="P1498" s="98"/>
      <c r="Q1498" s="168"/>
      <c r="R1498" s="168"/>
      <c r="S1498" s="168"/>
      <c r="T1498" s="168"/>
    </row>
    <row r="1499" spans="16:20" x14ac:dyDescent="0.3">
      <c r="P1499" s="98"/>
      <c r="Q1499" s="168"/>
      <c r="R1499" s="168"/>
      <c r="S1499" s="168"/>
      <c r="T1499" s="168"/>
    </row>
    <row r="1500" spans="16:20" x14ac:dyDescent="0.3">
      <c r="P1500" s="98"/>
      <c r="Q1500" s="168"/>
      <c r="R1500" s="168"/>
      <c r="S1500" s="168"/>
      <c r="T1500" s="168"/>
    </row>
    <row r="1501" spans="16:20" x14ac:dyDescent="0.3">
      <c r="P1501" s="98"/>
      <c r="Q1501" s="168"/>
      <c r="R1501" s="168"/>
      <c r="S1501" s="168"/>
      <c r="T1501" s="168"/>
    </row>
    <row r="1502" spans="16:20" x14ac:dyDescent="0.3">
      <c r="P1502" s="98"/>
      <c r="Q1502" s="168"/>
      <c r="R1502" s="168"/>
      <c r="S1502" s="168"/>
      <c r="T1502" s="168"/>
    </row>
    <row r="1503" spans="16:20" x14ac:dyDescent="0.3">
      <c r="P1503" s="98"/>
      <c r="Q1503" s="168"/>
      <c r="R1503" s="168"/>
      <c r="S1503" s="168"/>
      <c r="T1503" s="168"/>
    </row>
    <row r="1504" spans="16:20" x14ac:dyDescent="0.3">
      <c r="P1504" s="98"/>
      <c r="Q1504" s="168"/>
      <c r="R1504" s="168"/>
      <c r="S1504" s="168"/>
      <c r="T1504" s="168"/>
    </row>
    <row r="1505" spans="16:20" x14ac:dyDescent="0.3">
      <c r="P1505" s="98"/>
      <c r="Q1505" s="168"/>
      <c r="R1505" s="168"/>
      <c r="S1505" s="168"/>
      <c r="T1505" s="168"/>
    </row>
    <row r="1506" spans="16:20" x14ac:dyDescent="0.3">
      <c r="P1506" s="98"/>
      <c r="Q1506" s="168"/>
      <c r="R1506" s="168"/>
      <c r="S1506" s="168"/>
      <c r="T1506" s="168"/>
    </row>
    <row r="1507" spans="16:20" x14ac:dyDescent="0.3">
      <c r="P1507" s="98"/>
      <c r="Q1507" s="168"/>
      <c r="R1507" s="168"/>
      <c r="S1507" s="168"/>
      <c r="T1507" s="168"/>
    </row>
    <row r="1508" spans="16:20" x14ac:dyDescent="0.3">
      <c r="P1508" s="98"/>
      <c r="Q1508" s="168"/>
      <c r="R1508" s="168"/>
      <c r="S1508" s="168"/>
      <c r="T1508" s="168"/>
    </row>
    <row r="1509" spans="16:20" x14ac:dyDescent="0.3">
      <c r="P1509" s="98"/>
      <c r="Q1509" s="168"/>
      <c r="R1509" s="168"/>
      <c r="S1509" s="168"/>
      <c r="T1509" s="168"/>
    </row>
    <row r="1510" spans="16:20" x14ac:dyDescent="0.3">
      <c r="P1510" s="98"/>
      <c r="Q1510" s="168"/>
      <c r="R1510" s="168"/>
      <c r="S1510" s="168"/>
      <c r="T1510" s="168"/>
    </row>
    <row r="1511" spans="16:20" x14ac:dyDescent="0.3">
      <c r="P1511" s="98"/>
      <c r="Q1511" s="168"/>
      <c r="R1511" s="168"/>
      <c r="S1511" s="168"/>
      <c r="T1511" s="168"/>
    </row>
    <row r="1512" spans="16:20" x14ac:dyDescent="0.3">
      <c r="P1512" s="98"/>
      <c r="Q1512" s="168"/>
      <c r="R1512" s="168"/>
      <c r="S1512" s="168"/>
      <c r="T1512" s="168"/>
    </row>
    <row r="1513" spans="16:20" x14ac:dyDescent="0.3">
      <c r="P1513" s="98"/>
      <c r="Q1513" s="168"/>
      <c r="R1513" s="168"/>
      <c r="S1513" s="168"/>
      <c r="T1513" s="168"/>
    </row>
    <row r="1514" spans="16:20" x14ac:dyDescent="0.3">
      <c r="P1514" s="98"/>
      <c r="Q1514" s="168"/>
      <c r="R1514" s="168"/>
      <c r="S1514" s="168"/>
      <c r="T1514" s="168"/>
    </row>
    <row r="1515" spans="16:20" x14ac:dyDescent="0.3">
      <c r="P1515" s="98"/>
      <c r="Q1515" s="168"/>
      <c r="R1515" s="168"/>
      <c r="S1515" s="168"/>
      <c r="T1515" s="168"/>
    </row>
    <row r="1516" spans="16:20" x14ac:dyDescent="0.3">
      <c r="P1516" s="98"/>
      <c r="Q1516" s="168"/>
      <c r="R1516" s="168"/>
      <c r="S1516" s="168"/>
      <c r="T1516" s="168"/>
    </row>
    <row r="1517" spans="16:20" x14ac:dyDescent="0.3">
      <c r="P1517" s="98"/>
      <c r="Q1517" s="168"/>
      <c r="R1517" s="168"/>
      <c r="S1517" s="168"/>
      <c r="T1517" s="168"/>
    </row>
    <row r="1518" spans="16:20" x14ac:dyDescent="0.3">
      <c r="P1518" s="98"/>
      <c r="Q1518" s="168"/>
      <c r="R1518" s="168"/>
      <c r="S1518" s="168"/>
      <c r="T1518" s="168"/>
    </row>
    <row r="1519" spans="16:20" x14ac:dyDescent="0.3">
      <c r="P1519" s="98"/>
      <c r="Q1519" s="168"/>
      <c r="R1519" s="168"/>
      <c r="S1519" s="168"/>
      <c r="T1519" s="168"/>
    </row>
    <row r="1520" spans="16:20" x14ac:dyDescent="0.3">
      <c r="P1520" s="98"/>
      <c r="Q1520" s="168"/>
      <c r="R1520" s="168"/>
      <c r="S1520" s="168"/>
      <c r="T1520" s="168"/>
    </row>
    <row r="1521" spans="16:20" x14ac:dyDescent="0.3">
      <c r="P1521" s="98"/>
      <c r="Q1521" s="168"/>
      <c r="R1521" s="168"/>
      <c r="S1521" s="168"/>
      <c r="T1521" s="168"/>
    </row>
    <row r="1522" spans="16:20" x14ac:dyDescent="0.3">
      <c r="P1522" s="98"/>
      <c r="Q1522" s="168"/>
      <c r="R1522" s="168"/>
      <c r="S1522" s="168"/>
      <c r="T1522" s="168"/>
    </row>
    <row r="1523" spans="16:20" x14ac:dyDescent="0.3">
      <c r="P1523" s="98"/>
      <c r="Q1523" s="168"/>
      <c r="R1523" s="168"/>
      <c r="S1523" s="168"/>
      <c r="T1523" s="168"/>
    </row>
    <row r="1524" spans="16:20" x14ac:dyDescent="0.3">
      <c r="P1524" s="98"/>
      <c r="Q1524" s="168"/>
      <c r="R1524" s="168"/>
      <c r="S1524" s="168"/>
      <c r="T1524" s="168"/>
    </row>
    <row r="1525" spans="16:20" x14ac:dyDescent="0.3">
      <c r="P1525" s="98"/>
      <c r="Q1525" s="168"/>
      <c r="R1525" s="168"/>
      <c r="S1525" s="168"/>
      <c r="T1525" s="168"/>
    </row>
    <row r="1526" spans="16:20" x14ac:dyDescent="0.3">
      <c r="P1526" s="98"/>
      <c r="Q1526" s="168"/>
      <c r="R1526" s="168"/>
      <c r="S1526" s="168"/>
      <c r="T1526" s="168"/>
    </row>
    <row r="1527" spans="16:20" x14ac:dyDescent="0.3">
      <c r="P1527" s="98"/>
      <c r="Q1527" s="168"/>
      <c r="R1527" s="168"/>
      <c r="S1527" s="168"/>
      <c r="T1527" s="168"/>
    </row>
    <row r="1528" spans="16:20" x14ac:dyDescent="0.3">
      <c r="P1528" s="98"/>
      <c r="Q1528" s="168"/>
      <c r="R1528" s="168"/>
      <c r="S1528" s="168"/>
      <c r="T1528" s="168"/>
    </row>
    <row r="1529" spans="16:20" x14ac:dyDescent="0.3">
      <c r="P1529" s="98"/>
      <c r="Q1529" s="168"/>
      <c r="R1529" s="168"/>
      <c r="S1529" s="168"/>
      <c r="T1529" s="168"/>
    </row>
    <row r="1530" spans="16:20" x14ac:dyDescent="0.3">
      <c r="P1530" s="98"/>
      <c r="Q1530" s="168"/>
      <c r="R1530" s="168"/>
      <c r="S1530" s="168"/>
      <c r="T1530" s="168"/>
    </row>
    <row r="1531" spans="16:20" x14ac:dyDescent="0.3">
      <c r="P1531" s="98"/>
      <c r="Q1531" s="168"/>
      <c r="R1531" s="168"/>
      <c r="S1531" s="168"/>
      <c r="T1531" s="168"/>
    </row>
    <row r="1532" spans="16:20" x14ac:dyDescent="0.3">
      <c r="P1532" s="98"/>
      <c r="Q1532" s="168"/>
      <c r="R1532" s="168"/>
      <c r="S1532" s="168"/>
      <c r="T1532" s="168"/>
    </row>
    <row r="1533" spans="16:20" x14ac:dyDescent="0.3">
      <c r="P1533" s="98"/>
      <c r="Q1533" s="168"/>
      <c r="R1533" s="168"/>
      <c r="S1533" s="168"/>
      <c r="T1533" s="168"/>
    </row>
    <row r="1534" spans="16:20" x14ac:dyDescent="0.3">
      <c r="P1534" s="98"/>
      <c r="Q1534" s="168"/>
      <c r="R1534" s="168"/>
      <c r="S1534" s="168"/>
      <c r="T1534" s="168"/>
    </row>
    <row r="1535" spans="16:20" x14ac:dyDescent="0.3">
      <c r="P1535" s="98"/>
      <c r="Q1535" s="168"/>
      <c r="R1535" s="168"/>
      <c r="S1535" s="168"/>
      <c r="T1535" s="168"/>
    </row>
    <row r="1536" spans="16:20" x14ac:dyDescent="0.3">
      <c r="P1536" s="98"/>
      <c r="Q1536" s="168"/>
      <c r="R1536" s="168"/>
      <c r="S1536" s="168"/>
      <c r="T1536" s="168"/>
    </row>
    <row r="1537" spans="16:20" x14ac:dyDescent="0.3">
      <c r="P1537" s="98"/>
      <c r="Q1537" s="168"/>
      <c r="R1537" s="168"/>
      <c r="S1537" s="168"/>
      <c r="T1537" s="168"/>
    </row>
    <row r="1538" spans="16:20" x14ac:dyDescent="0.3">
      <c r="P1538" s="98"/>
      <c r="Q1538" s="168"/>
      <c r="R1538" s="168"/>
      <c r="S1538" s="168"/>
      <c r="T1538" s="168"/>
    </row>
    <row r="1539" spans="16:20" x14ac:dyDescent="0.3">
      <c r="P1539" s="98"/>
      <c r="Q1539" s="168"/>
      <c r="R1539" s="168"/>
      <c r="S1539" s="168"/>
      <c r="T1539" s="168"/>
    </row>
    <row r="1540" spans="16:20" x14ac:dyDescent="0.3">
      <c r="P1540" s="98"/>
      <c r="Q1540" s="168"/>
      <c r="R1540" s="168"/>
      <c r="S1540" s="168"/>
      <c r="T1540" s="168"/>
    </row>
    <row r="1541" spans="16:20" x14ac:dyDescent="0.3">
      <c r="P1541" s="98"/>
      <c r="Q1541" s="168"/>
      <c r="R1541" s="168"/>
      <c r="S1541" s="168"/>
      <c r="T1541" s="168"/>
    </row>
    <row r="1542" spans="16:20" x14ac:dyDescent="0.3">
      <c r="P1542" s="98"/>
      <c r="Q1542" s="168"/>
      <c r="R1542" s="168"/>
      <c r="S1542" s="168"/>
      <c r="T1542" s="168"/>
    </row>
    <row r="1543" spans="16:20" x14ac:dyDescent="0.3">
      <c r="P1543" s="98"/>
      <c r="Q1543" s="168"/>
      <c r="R1543" s="168"/>
      <c r="S1543" s="168"/>
      <c r="T1543" s="168"/>
    </row>
    <row r="1544" spans="16:20" x14ac:dyDescent="0.3">
      <c r="P1544" s="98"/>
      <c r="Q1544" s="168"/>
      <c r="R1544" s="168"/>
      <c r="S1544" s="168"/>
      <c r="T1544" s="168"/>
    </row>
    <row r="1545" spans="16:20" x14ac:dyDescent="0.3">
      <c r="P1545" s="98"/>
      <c r="Q1545" s="168"/>
      <c r="R1545" s="168"/>
      <c r="S1545" s="168"/>
      <c r="T1545" s="168"/>
    </row>
    <row r="1546" spans="16:20" x14ac:dyDescent="0.3">
      <c r="P1546" s="98"/>
      <c r="Q1546" s="168"/>
      <c r="R1546" s="168"/>
      <c r="S1546" s="168"/>
      <c r="T1546" s="168"/>
    </row>
    <row r="1547" spans="16:20" x14ac:dyDescent="0.3">
      <c r="P1547" s="98"/>
      <c r="Q1547" s="168"/>
      <c r="R1547" s="168"/>
      <c r="S1547" s="168"/>
      <c r="T1547" s="168"/>
    </row>
    <row r="1548" spans="16:20" x14ac:dyDescent="0.3">
      <c r="P1548" s="98"/>
      <c r="Q1548" s="168"/>
      <c r="R1548" s="168"/>
      <c r="S1548" s="168"/>
      <c r="T1548" s="168"/>
    </row>
    <row r="1549" spans="16:20" x14ac:dyDescent="0.3">
      <c r="P1549" s="98"/>
      <c r="Q1549" s="168"/>
      <c r="R1549" s="168"/>
      <c r="S1549" s="168"/>
      <c r="T1549" s="168"/>
    </row>
    <row r="1550" spans="16:20" x14ac:dyDescent="0.3">
      <c r="P1550" s="98"/>
      <c r="Q1550" s="168"/>
      <c r="R1550" s="168"/>
      <c r="S1550" s="168"/>
      <c r="T1550" s="168"/>
    </row>
    <row r="1551" spans="16:20" x14ac:dyDescent="0.3">
      <c r="P1551" s="98"/>
      <c r="Q1551" s="168"/>
      <c r="R1551" s="168"/>
      <c r="S1551" s="168"/>
      <c r="T1551" s="168"/>
    </row>
    <row r="1552" spans="16:20" x14ac:dyDescent="0.3">
      <c r="P1552" s="98"/>
      <c r="Q1552" s="168"/>
      <c r="R1552" s="168"/>
      <c r="S1552" s="168"/>
      <c r="T1552" s="168"/>
    </row>
    <row r="1553" spans="16:20" x14ac:dyDescent="0.3">
      <c r="P1553" s="98"/>
      <c r="Q1553" s="168"/>
      <c r="R1553" s="168"/>
      <c r="S1553" s="168"/>
      <c r="T1553" s="168"/>
    </row>
    <row r="1554" spans="16:20" x14ac:dyDescent="0.3">
      <c r="P1554" s="98"/>
      <c r="Q1554" s="168"/>
      <c r="R1554" s="168"/>
      <c r="S1554" s="168"/>
      <c r="T1554" s="168"/>
    </row>
    <row r="1555" spans="16:20" x14ac:dyDescent="0.3">
      <c r="P1555" s="98"/>
      <c r="Q1555" s="168"/>
      <c r="R1555" s="168"/>
      <c r="S1555" s="168"/>
      <c r="T1555" s="168"/>
    </row>
    <row r="1556" spans="16:20" x14ac:dyDescent="0.3">
      <c r="P1556" s="98"/>
      <c r="Q1556" s="168"/>
      <c r="R1556" s="168"/>
      <c r="S1556" s="168"/>
      <c r="T1556" s="168"/>
    </row>
    <row r="1557" spans="16:20" x14ac:dyDescent="0.3">
      <c r="P1557" s="98"/>
      <c r="Q1557" s="168"/>
      <c r="R1557" s="168"/>
      <c r="S1557" s="168"/>
      <c r="T1557" s="168"/>
    </row>
    <row r="1558" spans="16:20" x14ac:dyDescent="0.3">
      <c r="P1558" s="98"/>
      <c r="Q1558" s="168"/>
      <c r="R1558" s="168"/>
      <c r="S1558" s="168"/>
      <c r="T1558" s="168"/>
    </row>
    <row r="1559" spans="16:20" x14ac:dyDescent="0.3">
      <c r="P1559" s="98"/>
      <c r="Q1559" s="168"/>
      <c r="R1559" s="168"/>
      <c r="S1559" s="168"/>
      <c r="T1559" s="168"/>
    </row>
    <row r="1560" spans="16:20" x14ac:dyDescent="0.3">
      <c r="P1560" s="99"/>
      <c r="Q1560" s="168"/>
      <c r="R1560" s="168"/>
      <c r="S1560" s="168"/>
      <c r="T1560" s="168"/>
    </row>
    <row r="1561" spans="16:20" x14ac:dyDescent="0.3">
      <c r="P1561" s="99"/>
      <c r="Q1561" s="168"/>
      <c r="R1561" s="168"/>
      <c r="S1561" s="168"/>
      <c r="T1561" s="168"/>
    </row>
    <row r="1562" spans="16:20" x14ac:dyDescent="0.3">
      <c r="P1562" s="99"/>
      <c r="Q1562" s="168"/>
      <c r="R1562" s="168"/>
      <c r="S1562" s="168"/>
      <c r="T1562" s="168"/>
    </row>
    <row r="1563" spans="16:20" x14ac:dyDescent="0.3">
      <c r="P1563" s="99"/>
      <c r="Q1563" s="168"/>
      <c r="R1563" s="168"/>
      <c r="S1563" s="168"/>
      <c r="T1563" s="168"/>
    </row>
    <row r="1564" spans="16:20" x14ac:dyDescent="0.3">
      <c r="P1564" s="99"/>
      <c r="Q1564" s="168"/>
      <c r="R1564" s="168"/>
      <c r="S1564" s="168"/>
      <c r="T1564" s="168"/>
    </row>
    <row r="1565" spans="16:20" x14ac:dyDescent="0.3">
      <c r="P1565" s="99"/>
      <c r="Q1565" s="168"/>
      <c r="R1565" s="168"/>
      <c r="S1565" s="168"/>
      <c r="T1565" s="168"/>
    </row>
    <row r="1566" spans="16:20" x14ac:dyDescent="0.3">
      <c r="P1566" s="99"/>
      <c r="Q1566" s="168"/>
      <c r="R1566" s="168"/>
      <c r="S1566" s="168"/>
      <c r="T1566" s="168"/>
    </row>
    <row r="1567" spans="16:20" x14ac:dyDescent="0.3">
      <c r="P1567" s="99"/>
      <c r="Q1567" s="168"/>
      <c r="R1567" s="168"/>
      <c r="S1567" s="168"/>
      <c r="T1567" s="168"/>
    </row>
    <row r="1568" spans="16:20" x14ac:dyDescent="0.3">
      <c r="P1568" s="99"/>
      <c r="Q1568" s="168"/>
      <c r="R1568" s="168"/>
      <c r="S1568" s="168"/>
      <c r="T1568" s="168"/>
    </row>
    <row r="1569" spans="16:20" x14ac:dyDescent="0.3">
      <c r="P1569" s="99"/>
      <c r="Q1569" s="168"/>
      <c r="R1569" s="168"/>
      <c r="S1569" s="168"/>
      <c r="T1569" s="168"/>
    </row>
    <row r="1570" spans="16:20" x14ac:dyDescent="0.3">
      <c r="P1570" s="99"/>
      <c r="Q1570" s="168"/>
      <c r="R1570" s="168"/>
      <c r="S1570" s="168"/>
      <c r="T1570" s="168"/>
    </row>
    <row r="1571" spans="16:20" x14ac:dyDescent="0.3">
      <c r="P1571" s="99"/>
      <c r="Q1571" s="168"/>
      <c r="R1571" s="168"/>
      <c r="S1571" s="168"/>
      <c r="T1571" s="168"/>
    </row>
    <row r="1572" spans="16:20" x14ac:dyDescent="0.3">
      <c r="P1572" s="99"/>
      <c r="Q1572" s="168"/>
      <c r="R1572" s="168"/>
      <c r="S1572" s="168"/>
      <c r="T1572" s="168"/>
    </row>
    <row r="1573" spans="16:20" x14ac:dyDescent="0.3">
      <c r="P1573" s="99"/>
      <c r="Q1573" s="168"/>
      <c r="R1573" s="168"/>
      <c r="S1573" s="168"/>
      <c r="T1573" s="168"/>
    </row>
    <row r="1574" spans="16:20" x14ac:dyDescent="0.3">
      <c r="P1574" s="99"/>
      <c r="Q1574" s="168"/>
      <c r="R1574" s="168"/>
      <c r="S1574" s="168"/>
      <c r="T1574" s="168"/>
    </row>
    <row r="1575" spans="16:20" x14ac:dyDescent="0.3">
      <c r="P1575" s="99"/>
      <c r="Q1575" s="168"/>
      <c r="R1575" s="168"/>
      <c r="S1575" s="168"/>
      <c r="T1575" s="168"/>
    </row>
    <row r="1576" spans="16:20" x14ac:dyDescent="0.3">
      <c r="P1576" s="99"/>
      <c r="Q1576" s="168"/>
      <c r="R1576" s="168"/>
      <c r="S1576" s="168"/>
      <c r="T1576" s="168"/>
    </row>
    <row r="1577" spans="16:20" x14ac:dyDescent="0.3">
      <c r="P1577" s="99"/>
      <c r="Q1577" s="168"/>
      <c r="R1577" s="168"/>
      <c r="S1577" s="168"/>
      <c r="T1577" s="168"/>
    </row>
    <row r="1578" spans="16:20" x14ac:dyDescent="0.3">
      <c r="P1578" s="99"/>
      <c r="Q1578" s="168"/>
      <c r="R1578" s="168"/>
      <c r="S1578" s="168"/>
      <c r="T1578" s="168"/>
    </row>
    <row r="1579" spans="16:20" x14ac:dyDescent="0.3">
      <c r="P1579" s="99"/>
      <c r="Q1579" s="168"/>
      <c r="R1579" s="168"/>
      <c r="S1579" s="168"/>
      <c r="T1579" s="168"/>
    </row>
    <row r="1580" spans="16:20" x14ac:dyDescent="0.3">
      <c r="P1580" s="99"/>
      <c r="Q1580" s="168"/>
      <c r="R1580" s="168"/>
      <c r="S1580" s="168"/>
      <c r="T1580" s="168"/>
    </row>
    <row r="1581" spans="16:20" x14ac:dyDescent="0.3">
      <c r="P1581" s="99"/>
      <c r="Q1581" s="168"/>
      <c r="R1581" s="168"/>
      <c r="S1581" s="168"/>
      <c r="T1581" s="168"/>
    </row>
    <row r="1582" spans="16:20" x14ac:dyDescent="0.3">
      <c r="P1582" s="99"/>
      <c r="Q1582" s="168"/>
      <c r="R1582" s="168"/>
      <c r="S1582" s="168"/>
      <c r="T1582" s="168"/>
    </row>
    <row r="1583" spans="16:20" x14ac:dyDescent="0.3">
      <c r="P1583" s="99"/>
      <c r="Q1583" s="168"/>
      <c r="R1583" s="168"/>
      <c r="S1583" s="168"/>
      <c r="T1583" s="168"/>
    </row>
    <row r="1584" spans="16:20" x14ac:dyDescent="0.3">
      <c r="P1584" s="99"/>
      <c r="Q1584" s="168"/>
      <c r="R1584" s="168"/>
      <c r="S1584" s="168"/>
      <c r="T1584" s="168"/>
    </row>
    <row r="1585" spans="16:20" x14ac:dyDescent="0.3">
      <c r="P1585" s="99"/>
      <c r="Q1585" s="168"/>
      <c r="R1585" s="168"/>
      <c r="S1585" s="168"/>
      <c r="T1585" s="168"/>
    </row>
    <row r="1586" spans="16:20" x14ac:dyDescent="0.3">
      <c r="P1586" s="99"/>
      <c r="Q1586" s="168"/>
      <c r="R1586" s="168"/>
      <c r="S1586" s="168"/>
      <c r="T1586" s="168"/>
    </row>
    <row r="1587" spans="16:20" x14ac:dyDescent="0.3">
      <c r="P1587" s="99"/>
      <c r="Q1587" s="168"/>
      <c r="R1587" s="168"/>
      <c r="S1587" s="168"/>
      <c r="T1587" s="168"/>
    </row>
    <row r="1588" spans="16:20" x14ac:dyDescent="0.3">
      <c r="P1588" s="99"/>
      <c r="Q1588" s="168"/>
      <c r="R1588" s="168"/>
      <c r="S1588" s="168"/>
      <c r="T1588" s="168"/>
    </row>
    <row r="1589" spans="16:20" x14ac:dyDescent="0.3">
      <c r="P1589" s="99"/>
      <c r="Q1589" s="168"/>
      <c r="R1589" s="168"/>
      <c r="S1589" s="168"/>
      <c r="T1589" s="168"/>
    </row>
    <row r="1590" spans="16:20" x14ac:dyDescent="0.3">
      <c r="P1590" s="99"/>
      <c r="Q1590" s="168"/>
      <c r="R1590" s="168"/>
      <c r="S1590" s="168"/>
      <c r="T1590" s="168"/>
    </row>
    <row r="1591" spans="16:20" x14ac:dyDescent="0.3">
      <c r="P1591" s="99"/>
      <c r="Q1591" s="168"/>
      <c r="R1591" s="168"/>
      <c r="S1591" s="168"/>
      <c r="T1591" s="168"/>
    </row>
    <row r="1592" spans="16:20" x14ac:dyDescent="0.3">
      <c r="P1592" s="99"/>
      <c r="Q1592" s="168"/>
      <c r="R1592" s="168"/>
      <c r="S1592" s="168"/>
      <c r="T1592" s="168"/>
    </row>
    <row r="1593" spans="16:20" x14ac:dyDescent="0.3">
      <c r="P1593" s="99"/>
      <c r="Q1593" s="168"/>
      <c r="R1593" s="168"/>
      <c r="S1593" s="168"/>
      <c r="T1593" s="168"/>
    </row>
    <row r="1594" spans="16:20" x14ac:dyDescent="0.3">
      <c r="P1594" s="99"/>
      <c r="Q1594" s="168"/>
      <c r="R1594" s="168"/>
      <c r="S1594" s="168"/>
      <c r="T1594" s="168"/>
    </row>
    <row r="1595" spans="16:20" x14ac:dyDescent="0.3">
      <c r="P1595" s="99"/>
      <c r="Q1595" s="168"/>
      <c r="R1595" s="168"/>
      <c r="S1595" s="168"/>
      <c r="T1595" s="168"/>
    </row>
    <row r="1596" spans="16:20" x14ac:dyDescent="0.3">
      <c r="P1596" s="99"/>
      <c r="Q1596" s="168"/>
      <c r="R1596" s="168"/>
      <c r="S1596" s="168"/>
      <c r="T1596" s="168"/>
    </row>
    <row r="1597" spans="16:20" x14ac:dyDescent="0.3">
      <c r="P1597" s="99"/>
      <c r="Q1597" s="168"/>
      <c r="R1597" s="168"/>
      <c r="S1597" s="168"/>
      <c r="T1597" s="168"/>
    </row>
    <row r="1598" spans="16:20" x14ac:dyDescent="0.3">
      <c r="P1598" s="99"/>
      <c r="Q1598" s="168"/>
      <c r="R1598" s="168"/>
      <c r="S1598" s="168"/>
      <c r="T1598" s="168"/>
    </row>
    <row r="1599" spans="16:20" x14ac:dyDescent="0.3">
      <c r="P1599" s="99"/>
      <c r="Q1599" s="168"/>
      <c r="R1599" s="168"/>
      <c r="S1599" s="168"/>
      <c r="T1599" s="168"/>
    </row>
    <row r="1600" spans="16:20" x14ac:dyDescent="0.3">
      <c r="P1600" s="99"/>
      <c r="Q1600" s="168"/>
      <c r="R1600" s="168"/>
      <c r="S1600" s="168"/>
      <c r="T1600" s="168"/>
    </row>
    <row r="1601" spans="16:20" x14ac:dyDescent="0.3">
      <c r="P1601" s="99"/>
      <c r="Q1601" s="168"/>
      <c r="R1601" s="168"/>
      <c r="S1601" s="168"/>
      <c r="T1601" s="168"/>
    </row>
    <row r="1602" spans="16:20" x14ac:dyDescent="0.3">
      <c r="P1602" s="99"/>
      <c r="Q1602" s="168"/>
      <c r="R1602" s="168"/>
      <c r="S1602" s="168"/>
      <c r="T1602" s="168"/>
    </row>
    <row r="1603" spans="16:20" x14ac:dyDescent="0.3">
      <c r="P1603" s="99"/>
      <c r="Q1603" s="168"/>
      <c r="R1603" s="168"/>
      <c r="S1603" s="168"/>
      <c r="T1603" s="168"/>
    </row>
    <row r="1604" spans="16:20" x14ac:dyDescent="0.3">
      <c r="P1604" s="99"/>
      <c r="Q1604" s="168"/>
      <c r="R1604" s="168"/>
      <c r="S1604" s="168"/>
      <c r="T1604" s="168"/>
    </row>
    <row r="1605" spans="16:20" x14ac:dyDescent="0.3">
      <c r="P1605" s="99"/>
      <c r="Q1605" s="168"/>
      <c r="R1605" s="168"/>
      <c r="S1605" s="168"/>
      <c r="T1605" s="168"/>
    </row>
    <row r="1606" spans="16:20" x14ac:dyDescent="0.3">
      <c r="P1606" s="99"/>
      <c r="Q1606" s="168"/>
      <c r="R1606" s="168"/>
      <c r="S1606" s="168"/>
      <c r="T1606" s="168"/>
    </row>
    <row r="1607" spans="16:20" x14ac:dyDescent="0.3">
      <c r="P1607" s="99"/>
      <c r="Q1607" s="168"/>
      <c r="R1607" s="168"/>
      <c r="S1607" s="168"/>
      <c r="T1607" s="168"/>
    </row>
    <row r="1608" spans="16:20" x14ac:dyDescent="0.3">
      <c r="P1608" s="99"/>
      <c r="Q1608" s="168"/>
      <c r="R1608" s="168"/>
      <c r="S1608" s="168"/>
      <c r="T1608" s="168"/>
    </row>
    <row r="1609" spans="16:20" x14ac:dyDescent="0.3">
      <c r="P1609" s="99"/>
      <c r="Q1609" s="168"/>
      <c r="R1609" s="168"/>
      <c r="S1609" s="168"/>
      <c r="T1609" s="168"/>
    </row>
    <row r="1610" spans="16:20" x14ac:dyDescent="0.3">
      <c r="P1610" s="99"/>
      <c r="Q1610" s="168"/>
      <c r="R1610" s="168"/>
      <c r="S1610" s="168"/>
      <c r="T1610" s="168"/>
    </row>
    <row r="1611" spans="16:20" x14ac:dyDescent="0.3">
      <c r="P1611" s="99"/>
      <c r="Q1611" s="168"/>
      <c r="R1611" s="168"/>
      <c r="S1611" s="168"/>
      <c r="T1611" s="168"/>
    </row>
    <row r="1612" spans="16:20" x14ac:dyDescent="0.3">
      <c r="P1612" s="99"/>
      <c r="Q1612" s="168"/>
      <c r="R1612" s="168"/>
      <c r="S1612" s="168"/>
      <c r="T1612" s="168"/>
    </row>
    <row r="1613" spans="16:20" x14ac:dyDescent="0.3">
      <c r="P1613" s="99"/>
      <c r="Q1613" s="168"/>
      <c r="R1613" s="168"/>
      <c r="S1613" s="168"/>
      <c r="T1613" s="168"/>
    </row>
    <row r="1614" spans="16:20" x14ac:dyDescent="0.3">
      <c r="P1614" s="99"/>
      <c r="Q1614" s="168"/>
      <c r="R1614" s="168"/>
      <c r="S1614" s="168"/>
      <c r="T1614" s="168"/>
    </row>
    <row r="1615" spans="16:20" x14ac:dyDescent="0.3">
      <c r="P1615" s="99"/>
      <c r="Q1615" s="168"/>
      <c r="R1615" s="168"/>
      <c r="S1615" s="168"/>
      <c r="T1615" s="168"/>
    </row>
    <row r="1616" spans="16:20" x14ac:dyDescent="0.3">
      <c r="P1616" s="99"/>
      <c r="Q1616" s="168"/>
      <c r="R1616" s="168"/>
      <c r="S1616" s="168"/>
      <c r="T1616" s="168"/>
    </row>
    <row r="1617" spans="16:20" x14ac:dyDescent="0.3">
      <c r="P1617" s="99"/>
      <c r="Q1617" s="168"/>
      <c r="R1617" s="168"/>
      <c r="S1617" s="168"/>
      <c r="T1617" s="168"/>
    </row>
    <row r="1618" spans="16:20" x14ac:dyDescent="0.3">
      <c r="P1618" s="99"/>
      <c r="Q1618" s="168"/>
      <c r="R1618" s="168"/>
      <c r="S1618" s="168"/>
      <c r="T1618" s="168"/>
    </row>
    <row r="1619" spans="16:20" x14ac:dyDescent="0.3">
      <c r="P1619" s="99"/>
      <c r="Q1619" s="168"/>
      <c r="R1619" s="168"/>
      <c r="S1619" s="168"/>
      <c r="T1619" s="168"/>
    </row>
    <row r="1620" spans="16:20" x14ac:dyDescent="0.3">
      <c r="P1620" s="99"/>
      <c r="Q1620" s="168"/>
      <c r="R1620" s="168"/>
      <c r="S1620" s="168"/>
      <c r="T1620" s="168"/>
    </row>
    <row r="1621" spans="16:20" x14ac:dyDescent="0.3">
      <c r="P1621" s="99"/>
      <c r="Q1621" s="168"/>
      <c r="R1621" s="168"/>
      <c r="S1621" s="168"/>
      <c r="T1621" s="168"/>
    </row>
    <row r="1622" spans="16:20" x14ac:dyDescent="0.3">
      <c r="P1622" s="99"/>
      <c r="Q1622" s="168"/>
      <c r="R1622" s="168"/>
      <c r="S1622" s="168"/>
      <c r="T1622" s="168"/>
    </row>
    <row r="1623" spans="16:20" x14ac:dyDescent="0.3">
      <c r="P1623" s="99"/>
      <c r="Q1623" s="168"/>
      <c r="R1623" s="168"/>
      <c r="S1623" s="168"/>
      <c r="T1623" s="168"/>
    </row>
    <row r="1624" spans="16:20" x14ac:dyDescent="0.3">
      <c r="P1624" s="99"/>
      <c r="Q1624" s="168"/>
      <c r="R1624" s="168"/>
      <c r="S1624" s="168"/>
      <c r="T1624" s="168"/>
    </row>
    <row r="1625" spans="16:20" x14ac:dyDescent="0.3">
      <c r="P1625" s="99"/>
      <c r="Q1625" s="168"/>
      <c r="R1625" s="168"/>
      <c r="S1625" s="168"/>
      <c r="T1625" s="168"/>
    </row>
    <row r="1626" spans="16:20" x14ac:dyDescent="0.3">
      <c r="P1626" s="99"/>
      <c r="Q1626" s="168"/>
      <c r="R1626" s="168"/>
      <c r="S1626" s="168"/>
      <c r="T1626" s="168"/>
    </row>
    <row r="1627" spans="16:20" x14ac:dyDescent="0.3">
      <c r="P1627" s="99"/>
      <c r="Q1627" s="168"/>
      <c r="R1627" s="168"/>
      <c r="S1627" s="168"/>
      <c r="T1627" s="168"/>
    </row>
    <row r="1628" spans="16:20" x14ac:dyDescent="0.3">
      <c r="P1628" s="99"/>
      <c r="Q1628" s="168"/>
      <c r="R1628" s="168"/>
      <c r="S1628" s="168"/>
      <c r="T1628" s="168"/>
    </row>
    <row r="1629" spans="16:20" x14ac:dyDescent="0.3">
      <c r="P1629" s="99"/>
      <c r="Q1629" s="168"/>
      <c r="R1629" s="168"/>
      <c r="S1629" s="168"/>
      <c r="T1629" s="168"/>
    </row>
    <row r="1630" spans="16:20" x14ac:dyDescent="0.3">
      <c r="P1630" s="99"/>
      <c r="Q1630" s="168"/>
      <c r="R1630" s="168"/>
      <c r="S1630" s="168"/>
      <c r="T1630" s="168"/>
    </row>
    <row r="1631" spans="16:20" x14ac:dyDescent="0.3">
      <c r="Q1631" s="168"/>
      <c r="R1631" s="168"/>
      <c r="S1631" s="168"/>
      <c r="T1631" s="168"/>
    </row>
    <row r="1632" spans="16:20" x14ac:dyDescent="0.3">
      <c r="Q1632" s="168"/>
      <c r="R1632" s="168"/>
      <c r="S1632" s="168"/>
      <c r="T1632" s="168"/>
    </row>
    <row r="1633" spans="17:20" x14ac:dyDescent="0.3">
      <c r="Q1633" s="168"/>
      <c r="R1633" s="168"/>
      <c r="S1633" s="168"/>
      <c r="T1633" s="168"/>
    </row>
    <row r="1634" spans="17:20" x14ac:dyDescent="0.3">
      <c r="Q1634" s="168"/>
      <c r="R1634" s="168"/>
      <c r="S1634" s="168"/>
      <c r="T1634" s="168"/>
    </row>
    <row r="1635" spans="17:20" x14ac:dyDescent="0.3">
      <c r="Q1635" s="168"/>
      <c r="R1635" s="168"/>
      <c r="S1635" s="168"/>
      <c r="T1635" s="168"/>
    </row>
    <row r="1636" spans="17:20" x14ac:dyDescent="0.3">
      <c r="Q1636" s="168"/>
      <c r="R1636" s="168"/>
      <c r="S1636" s="168"/>
      <c r="T1636" s="168"/>
    </row>
    <row r="1637" spans="17:20" x14ac:dyDescent="0.3">
      <c r="Q1637" s="168"/>
      <c r="R1637" s="168"/>
      <c r="S1637" s="168"/>
      <c r="T1637" s="168"/>
    </row>
    <row r="1638" spans="17:20" x14ac:dyDescent="0.3">
      <c r="Q1638" s="168"/>
      <c r="R1638" s="168"/>
      <c r="S1638" s="168"/>
      <c r="T1638" s="168"/>
    </row>
    <row r="1639" spans="17:20" x14ac:dyDescent="0.3">
      <c r="Q1639" s="168"/>
      <c r="R1639" s="168"/>
      <c r="S1639" s="168"/>
      <c r="T1639" s="168"/>
    </row>
    <row r="1640" spans="17:20" x14ac:dyDescent="0.3">
      <c r="Q1640" s="168"/>
      <c r="R1640" s="168"/>
      <c r="S1640" s="168"/>
      <c r="T1640" s="168"/>
    </row>
    <row r="1641" spans="17:20" x14ac:dyDescent="0.3">
      <c r="Q1641" s="168"/>
      <c r="R1641" s="168"/>
      <c r="S1641" s="168"/>
      <c r="T1641" s="168"/>
    </row>
    <row r="1642" spans="17:20" x14ac:dyDescent="0.3">
      <c r="Q1642" s="168"/>
      <c r="R1642" s="168"/>
      <c r="S1642" s="168"/>
      <c r="T1642" s="168"/>
    </row>
    <row r="1643" spans="17:20" x14ac:dyDescent="0.3">
      <c r="Q1643" s="168"/>
      <c r="R1643" s="168"/>
      <c r="S1643" s="168"/>
      <c r="T1643" s="168"/>
    </row>
    <row r="1644" spans="17:20" x14ac:dyDescent="0.3">
      <c r="Q1644" s="168"/>
      <c r="R1644" s="168"/>
      <c r="S1644" s="168"/>
      <c r="T1644" s="168"/>
    </row>
    <row r="1645" spans="17:20" x14ac:dyDescent="0.3">
      <c r="Q1645" s="168"/>
      <c r="R1645" s="168"/>
      <c r="S1645" s="168"/>
      <c r="T1645" s="168"/>
    </row>
    <row r="1646" spans="17:20" x14ac:dyDescent="0.3">
      <c r="Q1646" s="168"/>
      <c r="R1646" s="168"/>
      <c r="S1646" s="168"/>
      <c r="T1646" s="168"/>
    </row>
    <row r="1647" spans="17:20" x14ac:dyDescent="0.3">
      <c r="Q1647" s="168"/>
      <c r="R1647" s="168"/>
      <c r="S1647" s="168"/>
      <c r="T1647" s="168"/>
    </row>
    <row r="1648" spans="17:20" x14ac:dyDescent="0.3">
      <c r="Q1648" s="168"/>
      <c r="R1648" s="168"/>
      <c r="S1648" s="168"/>
      <c r="T1648" s="168"/>
    </row>
    <row r="1649" spans="17:20" x14ac:dyDescent="0.3">
      <c r="Q1649" s="168"/>
      <c r="R1649" s="168"/>
      <c r="S1649" s="168"/>
      <c r="T1649" s="168"/>
    </row>
    <row r="1650" spans="17:20" x14ac:dyDescent="0.3">
      <c r="Q1650" s="168"/>
      <c r="R1650" s="168"/>
      <c r="S1650" s="168"/>
      <c r="T1650" s="168"/>
    </row>
    <row r="1651" spans="17:20" x14ac:dyDescent="0.3">
      <c r="Q1651" s="168"/>
      <c r="R1651" s="168"/>
      <c r="S1651" s="168"/>
      <c r="T1651" s="168"/>
    </row>
    <row r="1652" spans="17:20" x14ac:dyDescent="0.3">
      <c r="Q1652" s="168"/>
      <c r="R1652" s="168"/>
      <c r="S1652" s="168"/>
      <c r="T1652" s="168"/>
    </row>
    <row r="1653" spans="17:20" x14ac:dyDescent="0.3">
      <c r="Q1653" s="168"/>
      <c r="R1653" s="168"/>
      <c r="S1653" s="168"/>
      <c r="T1653" s="168"/>
    </row>
    <row r="1654" spans="17:20" x14ac:dyDescent="0.3">
      <c r="Q1654" s="168"/>
      <c r="R1654" s="168"/>
      <c r="S1654" s="168"/>
      <c r="T1654" s="168"/>
    </row>
    <row r="1655" spans="17:20" x14ac:dyDescent="0.3">
      <c r="Q1655" s="168"/>
      <c r="R1655" s="168"/>
      <c r="S1655" s="168"/>
      <c r="T1655" s="168"/>
    </row>
    <row r="1656" spans="17:20" x14ac:dyDescent="0.3">
      <c r="Q1656" s="168"/>
      <c r="R1656" s="168"/>
      <c r="S1656" s="168"/>
      <c r="T1656" s="168"/>
    </row>
    <row r="1657" spans="17:20" x14ac:dyDescent="0.3">
      <c r="Q1657" s="168"/>
      <c r="R1657" s="168"/>
      <c r="S1657" s="168"/>
      <c r="T1657" s="168"/>
    </row>
    <row r="1658" spans="17:20" x14ac:dyDescent="0.3">
      <c r="Q1658" s="168"/>
      <c r="R1658" s="168"/>
      <c r="S1658" s="168"/>
      <c r="T1658" s="168"/>
    </row>
    <row r="1659" spans="17:20" x14ac:dyDescent="0.3">
      <c r="Q1659" s="168"/>
      <c r="R1659" s="168"/>
      <c r="S1659" s="168"/>
      <c r="T1659" s="168"/>
    </row>
    <row r="1660" spans="17:20" x14ac:dyDescent="0.3">
      <c r="Q1660" s="168"/>
      <c r="R1660" s="168"/>
      <c r="S1660" s="168"/>
      <c r="T1660" s="168"/>
    </row>
    <row r="1661" spans="17:20" x14ac:dyDescent="0.3">
      <c r="Q1661" s="168"/>
      <c r="R1661" s="168"/>
      <c r="S1661" s="168"/>
      <c r="T1661" s="168"/>
    </row>
    <row r="1662" spans="17:20" x14ac:dyDescent="0.3">
      <c r="Q1662" s="168"/>
      <c r="R1662" s="168"/>
      <c r="S1662" s="168"/>
      <c r="T1662" s="168"/>
    </row>
    <row r="1663" spans="17:20" x14ac:dyDescent="0.3">
      <c r="Q1663" s="168"/>
      <c r="R1663" s="168"/>
      <c r="S1663" s="168"/>
      <c r="T1663" s="168"/>
    </row>
    <row r="1664" spans="17:20" x14ac:dyDescent="0.3">
      <c r="Q1664" s="168"/>
      <c r="R1664" s="168"/>
      <c r="S1664" s="168"/>
      <c r="T1664" s="168"/>
    </row>
    <row r="1665" spans="17:20" x14ac:dyDescent="0.3">
      <c r="Q1665" s="168"/>
      <c r="R1665" s="168"/>
      <c r="S1665" s="168"/>
      <c r="T1665" s="168"/>
    </row>
    <row r="1666" spans="17:20" x14ac:dyDescent="0.3">
      <c r="Q1666" s="168"/>
      <c r="R1666" s="168"/>
      <c r="S1666" s="168"/>
      <c r="T1666" s="168"/>
    </row>
    <row r="1667" spans="17:20" x14ac:dyDescent="0.3">
      <c r="Q1667" s="168"/>
      <c r="R1667" s="168"/>
      <c r="S1667" s="168"/>
      <c r="T1667" s="168"/>
    </row>
    <row r="1668" spans="17:20" x14ac:dyDescent="0.3">
      <c r="Q1668" s="168"/>
      <c r="R1668" s="168"/>
      <c r="S1668" s="168"/>
      <c r="T1668" s="168"/>
    </row>
    <row r="1669" spans="17:20" x14ac:dyDescent="0.3">
      <c r="Q1669" s="168"/>
      <c r="R1669" s="168"/>
      <c r="S1669" s="168"/>
      <c r="T1669" s="168"/>
    </row>
    <row r="1670" spans="17:20" x14ac:dyDescent="0.3">
      <c r="Q1670" s="168"/>
      <c r="R1670" s="168"/>
      <c r="S1670" s="168"/>
      <c r="T1670" s="168"/>
    </row>
    <row r="1671" spans="17:20" x14ac:dyDescent="0.3">
      <c r="Q1671" s="168"/>
      <c r="R1671" s="168"/>
      <c r="S1671" s="168"/>
      <c r="T1671" s="168"/>
    </row>
    <row r="1672" spans="17:20" x14ac:dyDescent="0.3">
      <c r="Q1672" s="168"/>
      <c r="R1672" s="168"/>
      <c r="S1672" s="168"/>
      <c r="T1672" s="168"/>
    </row>
    <row r="1673" spans="17:20" x14ac:dyDescent="0.3">
      <c r="Q1673" s="168"/>
      <c r="R1673" s="168"/>
      <c r="S1673" s="168"/>
      <c r="T1673" s="168"/>
    </row>
    <row r="1674" spans="17:20" x14ac:dyDescent="0.3">
      <c r="Q1674" s="168"/>
      <c r="R1674" s="168"/>
      <c r="S1674" s="168"/>
      <c r="T1674" s="168"/>
    </row>
    <row r="1675" spans="17:20" x14ac:dyDescent="0.3">
      <c r="Q1675" s="168"/>
      <c r="R1675" s="168"/>
      <c r="S1675" s="168"/>
      <c r="T1675" s="168"/>
    </row>
    <row r="1676" spans="17:20" x14ac:dyDescent="0.3">
      <c r="Q1676" s="168"/>
      <c r="R1676" s="168"/>
      <c r="S1676" s="168"/>
      <c r="T1676" s="168"/>
    </row>
    <row r="1677" spans="17:20" x14ac:dyDescent="0.3">
      <c r="Q1677" s="168"/>
      <c r="R1677" s="168"/>
      <c r="S1677" s="168"/>
      <c r="T1677" s="168"/>
    </row>
    <row r="1678" spans="17:20" x14ac:dyDescent="0.3">
      <c r="Q1678" s="168"/>
      <c r="R1678" s="168"/>
      <c r="S1678" s="168"/>
      <c r="T1678" s="168"/>
    </row>
    <row r="1679" spans="17:20" x14ac:dyDescent="0.3">
      <c r="Q1679" s="168"/>
      <c r="R1679" s="168"/>
      <c r="S1679" s="168"/>
      <c r="T1679" s="168"/>
    </row>
    <row r="1680" spans="17:20" x14ac:dyDescent="0.3">
      <c r="Q1680" s="168"/>
      <c r="R1680" s="168"/>
      <c r="S1680" s="168"/>
      <c r="T1680" s="168"/>
    </row>
    <row r="1681" spans="17:20" x14ac:dyDescent="0.3">
      <c r="Q1681" s="168"/>
      <c r="R1681" s="168"/>
      <c r="S1681" s="168"/>
      <c r="T1681" s="168"/>
    </row>
    <row r="1682" spans="17:20" x14ac:dyDescent="0.3">
      <c r="Q1682" s="168"/>
      <c r="R1682" s="168"/>
      <c r="S1682" s="168"/>
      <c r="T1682" s="168"/>
    </row>
    <row r="1683" spans="17:20" x14ac:dyDescent="0.3">
      <c r="Q1683" s="168"/>
      <c r="R1683" s="168"/>
      <c r="S1683" s="168"/>
      <c r="T1683" s="168"/>
    </row>
    <row r="1684" spans="17:20" x14ac:dyDescent="0.3">
      <c r="Q1684" s="168"/>
      <c r="R1684" s="168"/>
      <c r="S1684" s="168"/>
      <c r="T1684" s="168"/>
    </row>
    <row r="1685" spans="17:20" x14ac:dyDescent="0.3">
      <c r="Q1685" s="168"/>
      <c r="R1685" s="168"/>
      <c r="S1685" s="168"/>
      <c r="T1685" s="168"/>
    </row>
    <row r="1686" spans="17:20" x14ac:dyDescent="0.3">
      <c r="Q1686" s="168"/>
      <c r="R1686" s="168"/>
      <c r="S1686" s="168"/>
      <c r="T1686" s="168"/>
    </row>
    <row r="1687" spans="17:20" x14ac:dyDescent="0.3">
      <c r="Q1687" s="168"/>
      <c r="R1687" s="168"/>
      <c r="S1687" s="168"/>
      <c r="T1687" s="168"/>
    </row>
    <row r="1688" spans="17:20" x14ac:dyDescent="0.3">
      <c r="Q1688" s="168"/>
      <c r="R1688" s="168"/>
      <c r="S1688" s="168"/>
      <c r="T1688" s="168"/>
    </row>
    <row r="1689" spans="17:20" x14ac:dyDescent="0.3">
      <c r="Q1689" s="168"/>
      <c r="R1689" s="168"/>
      <c r="S1689" s="168"/>
      <c r="T1689" s="168"/>
    </row>
    <row r="1690" spans="17:20" x14ac:dyDescent="0.3">
      <c r="Q1690" s="168"/>
      <c r="R1690" s="168"/>
      <c r="S1690" s="168"/>
      <c r="T1690" s="168"/>
    </row>
    <row r="1691" spans="17:20" x14ac:dyDescent="0.3">
      <c r="Q1691" s="168"/>
      <c r="R1691" s="168"/>
      <c r="S1691" s="168"/>
      <c r="T1691" s="168"/>
    </row>
    <row r="1692" spans="17:20" x14ac:dyDescent="0.3">
      <c r="Q1692" s="168"/>
      <c r="R1692" s="168"/>
      <c r="S1692" s="168"/>
      <c r="T1692" s="168"/>
    </row>
    <row r="1693" spans="17:20" x14ac:dyDescent="0.3">
      <c r="Q1693" s="168"/>
      <c r="R1693" s="168"/>
      <c r="S1693" s="168"/>
      <c r="T1693" s="168"/>
    </row>
    <row r="1694" spans="17:20" x14ac:dyDescent="0.3">
      <c r="Q1694" s="168"/>
      <c r="R1694" s="168"/>
      <c r="S1694" s="168"/>
      <c r="T1694" s="168"/>
    </row>
    <row r="1695" spans="17:20" x14ac:dyDescent="0.3">
      <c r="Q1695" s="168"/>
      <c r="R1695" s="168"/>
      <c r="S1695" s="168"/>
      <c r="T1695" s="168"/>
    </row>
    <row r="1696" spans="17:20" x14ac:dyDescent="0.3">
      <c r="Q1696" s="168"/>
      <c r="R1696" s="168"/>
      <c r="S1696" s="168"/>
      <c r="T1696" s="168"/>
    </row>
    <row r="1697" spans="16:20" x14ac:dyDescent="0.3">
      <c r="Q1697" s="168"/>
      <c r="R1697" s="168"/>
      <c r="S1697" s="168"/>
      <c r="T1697" s="168"/>
    </row>
    <row r="1698" spans="16:20" x14ac:dyDescent="0.3">
      <c r="P1698" s="98"/>
      <c r="Q1698" s="168"/>
      <c r="R1698" s="168"/>
      <c r="S1698" s="168"/>
      <c r="T1698" s="168"/>
    </row>
    <row r="1699" spans="16:20" x14ac:dyDescent="0.3">
      <c r="P1699" s="98"/>
      <c r="Q1699" s="168"/>
      <c r="R1699" s="168"/>
      <c r="S1699" s="168"/>
      <c r="T1699" s="168"/>
    </row>
    <row r="1700" spans="16:20" x14ac:dyDescent="0.3">
      <c r="P1700" s="98"/>
      <c r="Q1700" s="168"/>
      <c r="R1700" s="168"/>
      <c r="S1700" s="168"/>
      <c r="T1700" s="168"/>
    </row>
    <row r="1701" spans="16:20" x14ac:dyDescent="0.3">
      <c r="P1701" s="98"/>
      <c r="Q1701" s="168"/>
      <c r="R1701" s="168"/>
      <c r="S1701" s="168"/>
      <c r="T1701" s="168"/>
    </row>
    <row r="1702" spans="16:20" x14ac:dyDescent="0.3">
      <c r="P1702" s="98"/>
      <c r="Q1702" s="168"/>
      <c r="R1702" s="168"/>
      <c r="S1702" s="168"/>
      <c r="T1702" s="168"/>
    </row>
    <row r="1703" spans="16:20" x14ac:dyDescent="0.3">
      <c r="P1703" s="98"/>
      <c r="Q1703" s="168"/>
      <c r="R1703" s="168"/>
      <c r="S1703" s="168"/>
      <c r="T1703" s="168"/>
    </row>
    <row r="1704" spans="16:20" x14ac:dyDescent="0.3">
      <c r="P1704" s="99"/>
      <c r="Q1704" s="168"/>
      <c r="R1704" s="168"/>
      <c r="S1704" s="168"/>
      <c r="T1704" s="168"/>
    </row>
    <row r="1705" spans="16:20" x14ac:dyDescent="0.3">
      <c r="P1705" s="99"/>
      <c r="Q1705" s="168"/>
      <c r="R1705" s="168"/>
      <c r="S1705" s="168"/>
      <c r="T1705" s="168"/>
    </row>
    <row r="1706" spans="16:20" x14ac:dyDescent="0.3">
      <c r="P1706" s="99"/>
      <c r="Q1706" s="168"/>
      <c r="R1706" s="168"/>
      <c r="S1706" s="168"/>
      <c r="T1706" s="168"/>
    </row>
    <row r="1707" spans="16:20" x14ac:dyDescent="0.3">
      <c r="P1707" s="99"/>
      <c r="Q1707" s="168"/>
      <c r="R1707" s="168"/>
      <c r="S1707" s="168"/>
      <c r="T1707" s="168"/>
    </row>
    <row r="1708" spans="16:20" x14ac:dyDescent="0.3">
      <c r="P1708" s="99"/>
      <c r="Q1708" s="168"/>
      <c r="R1708" s="168"/>
      <c r="S1708" s="168"/>
      <c r="T1708" s="168"/>
    </row>
    <row r="1709" spans="16:20" x14ac:dyDescent="0.3">
      <c r="P1709" s="99"/>
      <c r="Q1709" s="168"/>
      <c r="R1709" s="168"/>
      <c r="S1709" s="168"/>
      <c r="T1709" s="168"/>
    </row>
    <row r="1710" spans="16:20" x14ac:dyDescent="0.3">
      <c r="P1710" s="99"/>
      <c r="Q1710" s="168"/>
      <c r="R1710" s="168"/>
      <c r="S1710" s="168"/>
      <c r="T1710" s="168"/>
    </row>
    <row r="1711" spans="16:20" x14ac:dyDescent="0.3">
      <c r="P1711" s="99"/>
      <c r="Q1711" s="168"/>
      <c r="R1711" s="168"/>
      <c r="S1711" s="168"/>
      <c r="T1711" s="168"/>
    </row>
    <row r="1712" spans="16:20" x14ac:dyDescent="0.3">
      <c r="P1712" s="99"/>
      <c r="Q1712" s="168"/>
      <c r="R1712" s="168"/>
      <c r="S1712" s="168"/>
      <c r="T1712" s="168"/>
    </row>
    <row r="1713" spans="16:20" x14ac:dyDescent="0.3">
      <c r="P1713" s="99"/>
      <c r="Q1713" s="168"/>
      <c r="R1713" s="168"/>
      <c r="S1713" s="168"/>
      <c r="T1713" s="168"/>
    </row>
    <row r="1714" spans="16:20" x14ac:dyDescent="0.3">
      <c r="P1714" s="99"/>
      <c r="Q1714" s="168"/>
      <c r="R1714" s="168"/>
      <c r="S1714" s="168"/>
      <c r="T1714" s="168"/>
    </row>
    <row r="1715" spans="16:20" x14ac:dyDescent="0.3">
      <c r="P1715" s="99"/>
      <c r="Q1715" s="168"/>
      <c r="R1715" s="168"/>
      <c r="S1715" s="168"/>
      <c r="T1715" s="168"/>
    </row>
    <row r="1716" spans="16:20" x14ac:dyDescent="0.3">
      <c r="P1716" s="99"/>
      <c r="Q1716" s="168"/>
      <c r="R1716" s="168"/>
      <c r="S1716" s="168"/>
      <c r="T1716" s="168"/>
    </row>
    <row r="1717" spans="16:20" x14ac:dyDescent="0.3">
      <c r="Q1717" s="168"/>
      <c r="R1717" s="168"/>
      <c r="S1717" s="168"/>
      <c r="T1717" s="168"/>
    </row>
    <row r="1718" spans="16:20" x14ac:dyDescent="0.3">
      <c r="Q1718" s="168"/>
      <c r="R1718" s="168"/>
      <c r="S1718" s="168"/>
      <c r="T1718" s="168"/>
    </row>
    <row r="1719" spans="16:20" x14ac:dyDescent="0.3">
      <c r="Q1719" s="168"/>
      <c r="R1719" s="168"/>
      <c r="S1719" s="168"/>
      <c r="T1719" s="168"/>
    </row>
    <row r="1720" spans="16:20" x14ac:dyDescent="0.3">
      <c r="Q1720" s="168"/>
      <c r="R1720" s="168"/>
      <c r="S1720" s="168"/>
      <c r="T1720" s="168"/>
    </row>
    <row r="1721" spans="16:20" x14ac:dyDescent="0.3">
      <c r="Q1721" s="168"/>
      <c r="R1721" s="168"/>
      <c r="S1721" s="168"/>
      <c r="T1721" s="168"/>
    </row>
    <row r="1722" spans="16:20" x14ac:dyDescent="0.3">
      <c r="Q1722" s="168"/>
      <c r="R1722" s="168"/>
      <c r="S1722" s="168"/>
      <c r="T1722" s="168"/>
    </row>
    <row r="1723" spans="16:20" x14ac:dyDescent="0.3">
      <c r="Q1723" s="168"/>
      <c r="R1723" s="168"/>
      <c r="S1723" s="168"/>
      <c r="T1723" s="168"/>
    </row>
    <row r="1724" spans="16:20" x14ac:dyDescent="0.3">
      <c r="Q1724" s="168"/>
      <c r="R1724" s="168"/>
      <c r="S1724" s="168"/>
      <c r="T1724" s="168"/>
    </row>
    <row r="1725" spans="16:20" x14ac:dyDescent="0.3">
      <c r="Q1725" s="168"/>
      <c r="R1725" s="168"/>
      <c r="S1725" s="168"/>
      <c r="T1725" s="168"/>
    </row>
    <row r="1726" spans="16:20" x14ac:dyDescent="0.3">
      <c r="Q1726" s="168"/>
      <c r="R1726" s="168"/>
      <c r="S1726" s="168"/>
      <c r="T1726" s="168"/>
    </row>
    <row r="1727" spans="16:20" x14ac:dyDescent="0.3">
      <c r="Q1727" s="168"/>
      <c r="R1727" s="168"/>
      <c r="S1727" s="168"/>
      <c r="T1727" s="168"/>
    </row>
    <row r="1728" spans="16:20" x14ac:dyDescent="0.3">
      <c r="Q1728" s="168"/>
      <c r="R1728" s="168"/>
      <c r="S1728" s="168"/>
      <c r="T1728" s="168"/>
    </row>
    <row r="1729" spans="16:20" x14ac:dyDescent="0.3">
      <c r="Q1729" s="168"/>
      <c r="R1729" s="168"/>
      <c r="S1729" s="168"/>
      <c r="T1729" s="168"/>
    </row>
    <row r="1730" spans="16:20" x14ac:dyDescent="0.3">
      <c r="Q1730" s="168"/>
      <c r="R1730" s="168"/>
      <c r="S1730" s="168"/>
      <c r="T1730" s="168"/>
    </row>
    <row r="1731" spans="16:20" x14ac:dyDescent="0.3">
      <c r="Q1731" s="168"/>
      <c r="R1731" s="168"/>
      <c r="S1731" s="168"/>
      <c r="T1731" s="168"/>
    </row>
    <row r="1732" spans="16:20" x14ac:dyDescent="0.3">
      <c r="Q1732" s="168"/>
      <c r="R1732" s="168"/>
      <c r="S1732" s="168"/>
      <c r="T1732" s="168"/>
    </row>
    <row r="1733" spans="16:20" x14ac:dyDescent="0.3">
      <c r="Q1733" s="168"/>
      <c r="R1733" s="168"/>
      <c r="S1733" s="168"/>
      <c r="T1733" s="168"/>
    </row>
    <row r="1734" spans="16:20" x14ac:dyDescent="0.3">
      <c r="Q1734" s="168"/>
      <c r="R1734" s="168"/>
      <c r="S1734" s="168"/>
      <c r="T1734" s="168"/>
    </row>
    <row r="1735" spans="16:20" x14ac:dyDescent="0.3">
      <c r="Q1735" s="168"/>
      <c r="R1735" s="168"/>
      <c r="S1735" s="168"/>
      <c r="T1735" s="168"/>
    </row>
    <row r="1736" spans="16:20" x14ac:dyDescent="0.3">
      <c r="Q1736" s="168"/>
      <c r="R1736" s="168"/>
      <c r="S1736" s="168"/>
      <c r="T1736" s="168"/>
    </row>
    <row r="1737" spans="16:20" x14ac:dyDescent="0.3">
      <c r="Q1737" s="168"/>
      <c r="R1737" s="168"/>
      <c r="S1737" s="168"/>
      <c r="T1737" s="168"/>
    </row>
    <row r="1738" spans="16:20" x14ac:dyDescent="0.3">
      <c r="Q1738" s="168"/>
      <c r="R1738" s="168"/>
      <c r="S1738" s="168"/>
      <c r="T1738" s="168"/>
    </row>
    <row r="1739" spans="16:20" x14ac:dyDescent="0.3">
      <c r="Q1739" s="168"/>
      <c r="R1739" s="168"/>
      <c r="S1739" s="168"/>
      <c r="T1739" s="168"/>
    </row>
    <row r="1740" spans="16:20" x14ac:dyDescent="0.3">
      <c r="Q1740" s="168"/>
      <c r="R1740" s="168"/>
      <c r="S1740" s="168"/>
      <c r="T1740" s="168"/>
    </row>
    <row r="1741" spans="16:20" x14ac:dyDescent="0.3">
      <c r="P1741" s="98"/>
      <c r="Q1741" s="168"/>
      <c r="R1741" s="168"/>
      <c r="S1741" s="168"/>
      <c r="T1741" s="168"/>
    </row>
    <row r="1742" spans="16:20" x14ac:dyDescent="0.3">
      <c r="P1742" s="98"/>
      <c r="Q1742" s="168"/>
      <c r="R1742" s="168"/>
      <c r="S1742" s="168"/>
      <c r="T1742" s="168"/>
    </row>
    <row r="1743" spans="16:20" x14ac:dyDescent="0.3">
      <c r="P1743" s="98"/>
      <c r="Q1743" s="168"/>
      <c r="R1743" s="168"/>
      <c r="S1743" s="168"/>
      <c r="T1743" s="168"/>
    </row>
    <row r="1744" spans="16:20" x14ac:dyDescent="0.3">
      <c r="P1744" s="98"/>
      <c r="Q1744" s="168"/>
      <c r="R1744" s="168"/>
      <c r="S1744" s="168"/>
      <c r="T1744" s="168"/>
    </row>
    <row r="1745" spans="16:20" x14ac:dyDescent="0.3">
      <c r="P1745" s="98"/>
      <c r="Q1745" s="168"/>
      <c r="R1745" s="168"/>
      <c r="S1745" s="168"/>
      <c r="T1745" s="168"/>
    </row>
    <row r="1746" spans="16:20" x14ac:dyDescent="0.3">
      <c r="P1746" s="98"/>
      <c r="Q1746" s="168"/>
      <c r="R1746" s="168"/>
      <c r="S1746" s="168"/>
      <c r="T1746" s="168"/>
    </row>
    <row r="1747" spans="16:20" x14ac:dyDescent="0.3">
      <c r="P1747" s="98"/>
      <c r="Q1747" s="168"/>
      <c r="R1747" s="168"/>
      <c r="S1747" s="168"/>
      <c r="T1747" s="168"/>
    </row>
    <row r="1748" spans="16:20" x14ac:dyDescent="0.3">
      <c r="P1748" s="98"/>
      <c r="Q1748" s="168"/>
      <c r="R1748" s="168"/>
      <c r="S1748" s="168"/>
      <c r="T1748" s="168"/>
    </row>
    <row r="1749" spans="16:20" x14ac:dyDescent="0.3">
      <c r="P1749" s="98"/>
      <c r="Q1749" s="168"/>
      <c r="R1749" s="168"/>
      <c r="S1749" s="168"/>
      <c r="T1749" s="168"/>
    </row>
    <row r="1750" spans="16:20" x14ac:dyDescent="0.3">
      <c r="P1750" s="98"/>
      <c r="Q1750" s="168"/>
      <c r="R1750" s="168"/>
      <c r="S1750" s="168"/>
      <c r="T1750" s="168"/>
    </row>
    <row r="1751" spans="16:20" x14ac:dyDescent="0.3">
      <c r="P1751" s="98"/>
      <c r="Q1751" s="168"/>
      <c r="R1751" s="168"/>
      <c r="S1751" s="168"/>
      <c r="T1751" s="168"/>
    </row>
    <row r="1752" spans="16:20" x14ac:dyDescent="0.3">
      <c r="P1752" s="98"/>
      <c r="Q1752" s="168"/>
      <c r="R1752" s="168"/>
      <c r="S1752" s="168"/>
      <c r="T1752" s="168"/>
    </row>
    <row r="1753" spans="16:20" x14ac:dyDescent="0.3">
      <c r="P1753" s="98"/>
      <c r="Q1753" s="168"/>
      <c r="R1753" s="168"/>
      <c r="S1753" s="168"/>
      <c r="T1753" s="168"/>
    </row>
    <row r="1754" spans="16:20" x14ac:dyDescent="0.3">
      <c r="P1754" s="98"/>
      <c r="Q1754" s="168"/>
      <c r="R1754" s="168"/>
      <c r="S1754" s="168"/>
      <c r="T1754" s="168"/>
    </row>
    <row r="1755" spans="16:20" x14ac:dyDescent="0.3">
      <c r="P1755" s="98"/>
      <c r="Q1755" s="168"/>
      <c r="R1755" s="168"/>
      <c r="S1755" s="168"/>
      <c r="T1755" s="168"/>
    </row>
    <row r="1756" spans="16:20" x14ac:dyDescent="0.3">
      <c r="P1756" s="98"/>
      <c r="Q1756" s="168"/>
      <c r="R1756" s="168"/>
      <c r="S1756" s="168"/>
      <c r="T1756" s="168"/>
    </row>
    <row r="1757" spans="16:20" x14ac:dyDescent="0.3">
      <c r="P1757" s="98"/>
      <c r="Q1757" s="168"/>
      <c r="R1757" s="168"/>
      <c r="S1757" s="168"/>
      <c r="T1757" s="168"/>
    </row>
    <row r="1758" spans="16:20" x14ac:dyDescent="0.3">
      <c r="P1758" s="98"/>
      <c r="Q1758" s="168"/>
      <c r="R1758" s="168"/>
      <c r="S1758" s="168"/>
      <c r="T1758" s="168"/>
    </row>
    <row r="1759" spans="16:20" x14ac:dyDescent="0.3">
      <c r="P1759" s="98"/>
      <c r="Q1759" s="168"/>
      <c r="R1759" s="168"/>
      <c r="S1759" s="168"/>
      <c r="T1759" s="168"/>
    </row>
    <row r="1760" spans="16:20" x14ac:dyDescent="0.3">
      <c r="P1760" s="98"/>
      <c r="Q1760" s="168"/>
      <c r="R1760" s="168"/>
      <c r="S1760" s="168"/>
      <c r="T1760" s="168"/>
    </row>
    <row r="1761" spans="16:20" x14ac:dyDescent="0.3">
      <c r="P1761" s="98"/>
      <c r="Q1761" s="168"/>
      <c r="R1761" s="168"/>
      <c r="S1761" s="168"/>
      <c r="T1761" s="168"/>
    </row>
    <row r="1762" spans="16:20" x14ac:dyDescent="0.3">
      <c r="P1762" s="98"/>
      <c r="Q1762" s="168"/>
      <c r="R1762" s="168"/>
      <c r="S1762" s="168"/>
      <c r="T1762" s="168"/>
    </row>
    <row r="1763" spans="16:20" x14ac:dyDescent="0.3">
      <c r="P1763" s="98"/>
      <c r="Q1763" s="168"/>
      <c r="R1763" s="168"/>
      <c r="S1763" s="168"/>
      <c r="T1763" s="168"/>
    </row>
    <row r="1764" spans="16:20" x14ac:dyDescent="0.3">
      <c r="P1764" s="98"/>
      <c r="Q1764" s="168"/>
      <c r="R1764" s="168"/>
      <c r="S1764" s="168"/>
      <c r="T1764" s="168"/>
    </row>
    <row r="1765" spans="16:20" x14ac:dyDescent="0.3">
      <c r="P1765" s="98"/>
      <c r="Q1765" s="168"/>
      <c r="R1765" s="168"/>
      <c r="S1765" s="168"/>
      <c r="T1765" s="168"/>
    </row>
    <row r="1766" spans="16:20" x14ac:dyDescent="0.3">
      <c r="P1766" s="98"/>
      <c r="Q1766" s="168"/>
      <c r="R1766" s="168"/>
      <c r="S1766" s="168"/>
      <c r="T1766" s="168"/>
    </row>
    <row r="1767" spans="16:20" x14ac:dyDescent="0.3">
      <c r="P1767" s="98"/>
      <c r="Q1767" s="168"/>
      <c r="R1767" s="168"/>
      <c r="S1767" s="168"/>
      <c r="T1767" s="168"/>
    </row>
    <row r="1768" spans="16:20" x14ac:dyDescent="0.3">
      <c r="P1768" s="98"/>
      <c r="Q1768" s="168"/>
      <c r="R1768" s="168"/>
      <c r="S1768" s="168"/>
      <c r="T1768" s="168"/>
    </row>
    <row r="1769" spans="16:20" x14ac:dyDescent="0.3">
      <c r="P1769" s="98"/>
      <c r="Q1769" s="168"/>
      <c r="R1769" s="168"/>
      <c r="S1769" s="168"/>
      <c r="T1769" s="168"/>
    </row>
    <row r="1770" spans="16:20" x14ac:dyDescent="0.3">
      <c r="P1770" s="98"/>
      <c r="Q1770" s="168"/>
      <c r="R1770" s="168"/>
      <c r="S1770" s="168"/>
      <c r="T1770" s="168"/>
    </row>
    <row r="1771" spans="16:20" x14ac:dyDescent="0.3">
      <c r="P1771" s="98"/>
      <c r="Q1771" s="168"/>
      <c r="R1771" s="168"/>
      <c r="S1771" s="168"/>
      <c r="T1771" s="168"/>
    </row>
    <row r="1772" spans="16:20" x14ac:dyDescent="0.3">
      <c r="P1772" s="98"/>
      <c r="Q1772" s="168"/>
      <c r="R1772" s="168"/>
      <c r="S1772" s="168"/>
      <c r="T1772" s="168"/>
    </row>
    <row r="1773" spans="16:20" x14ac:dyDescent="0.3">
      <c r="P1773" s="98"/>
      <c r="Q1773" s="168"/>
      <c r="R1773" s="168"/>
      <c r="S1773" s="168"/>
      <c r="T1773" s="168"/>
    </row>
    <row r="1774" spans="16:20" x14ac:dyDescent="0.3">
      <c r="P1774" s="98"/>
      <c r="Q1774" s="168"/>
      <c r="R1774" s="168"/>
      <c r="S1774" s="168"/>
      <c r="T1774" s="168"/>
    </row>
    <row r="1775" spans="16:20" x14ac:dyDescent="0.3">
      <c r="P1775" s="98"/>
      <c r="Q1775" s="168"/>
      <c r="R1775" s="168"/>
      <c r="S1775" s="168"/>
      <c r="T1775" s="168"/>
    </row>
    <row r="1776" spans="16:20" x14ac:dyDescent="0.3">
      <c r="P1776" s="98"/>
      <c r="Q1776" s="168"/>
      <c r="R1776" s="168"/>
      <c r="S1776" s="168"/>
      <c r="T1776" s="168"/>
    </row>
    <row r="1777" spans="16:20" x14ac:dyDescent="0.3">
      <c r="P1777" s="98"/>
      <c r="Q1777" s="168"/>
      <c r="R1777" s="168"/>
      <c r="S1777" s="168"/>
      <c r="T1777" s="168"/>
    </row>
    <row r="1778" spans="16:20" x14ac:dyDescent="0.3">
      <c r="P1778" s="98"/>
      <c r="Q1778" s="168"/>
      <c r="R1778" s="168"/>
      <c r="S1778" s="168"/>
      <c r="T1778" s="168"/>
    </row>
    <row r="1779" spans="16:20" x14ac:dyDescent="0.3">
      <c r="P1779" s="98"/>
      <c r="Q1779" s="168"/>
      <c r="R1779" s="168"/>
      <c r="S1779" s="168"/>
      <c r="T1779" s="168"/>
    </row>
    <row r="1780" spans="16:20" x14ac:dyDescent="0.3">
      <c r="P1780" s="98"/>
      <c r="Q1780" s="168"/>
      <c r="R1780" s="168"/>
      <c r="S1780" s="168"/>
      <c r="T1780" s="168"/>
    </row>
    <row r="1781" spans="16:20" x14ac:dyDescent="0.3">
      <c r="P1781" s="98"/>
      <c r="Q1781" s="168"/>
      <c r="R1781" s="168"/>
      <c r="S1781" s="168"/>
      <c r="T1781" s="168"/>
    </row>
    <row r="1782" spans="16:20" x14ac:dyDescent="0.3">
      <c r="P1782" s="98"/>
      <c r="Q1782" s="168"/>
      <c r="R1782" s="168"/>
      <c r="S1782" s="168"/>
      <c r="T1782" s="168"/>
    </row>
    <row r="1783" spans="16:20" x14ac:dyDescent="0.3">
      <c r="P1783" s="98"/>
      <c r="Q1783" s="168"/>
      <c r="R1783" s="168"/>
      <c r="S1783" s="168"/>
      <c r="T1783" s="168"/>
    </row>
    <row r="1784" spans="16:20" x14ac:dyDescent="0.3">
      <c r="P1784" s="98"/>
      <c r="Q1784" s="168"/>
      <c r="R1784" s="168"/>
      <c r="S1784" s="168"/>
      <c r="T1784" s="168"/>
    </row>
    <row r="1785" spans="16:20" x14ac:dyDescent="0.3">
      <c r="P1785" s="98"/>
      <c r="Q1785" s="168"/>
      <c r="R1785" s="168"/>
      <c r="S1785" s="168"/>
      <c r="T1785" s="168"/>
    </row>
    <row r="1786" spans="16:20" x14ac:dyDescent="0.3">
      <c r="P1786" s="98"/>
      <c r="Q1786" s="168"/>
      <c r="R1786" s="168"/>
      <c r="S1786" s="168"/>
      <c r="T1786" s="168"/>
    </row>
    <row r="1787" spans="16:20" x14ac:dyDescent="0.3">
      <c r="P1787" s="98"/>
      <c r="Q1787" s="168"/>
      <c r="R1787" s="168"/>
      <c r="S1787" s="168"/>
      <c r="T1787" s="168"/>
    </row>
    <row r="1788" spans="16:20" x14ac:dyDescent="0.3">
      <c r="P1788" s="98"/>
      <c r="Q1788" s="168"/>
      <c r="R1788" s="168"/>
      <c r="S1788" s="168"/>
      <c r="T1788" s="168"/>
    </row>
    <row r="1789" spans="16:20" x14ac:dyDescent="0.3">
      <c r="P1789" s="98"/>
      <c r="Q1789" s="168"/>
      <c r="R1789" s="168"/>
      <c r="S1789" s="168"/>
      <c r="T1789" s="168"/>
    </row>
    <row r="1790" spans="16:20" x14ac:dyDescent="0.3">
      <c r="P1790" s="98"/>
      <c r="Q1790" s="168"/>
      <c r="R1790" s="168"/>
      <c r="S1790" s="168"/>
      <c r="T1790" s="168"/>
    </row>
    <row r="1791" spans="16:20" x14ac:dyDescent="0.3">
      <c r="P1791" s="98"/>
      <c r="Q1791" s="168"/>
      <c r="R1791" s="168"/>
      <c r="S1791" s="168"/>
      <c r="T1791" s="168"/>
    </row>
    <row r="1792" spans="16:20" x14ac:dyDescent="0.3">
      <c r="P1792" s="98"/>
      <c r="Q1792" s="168"/>
      <c r="R1792" s="168"/>
      <c r="S1792" s="168"/>
      <c r="T1792" s="168"/>
    </row>
    <row r="1793" spans="16:20" x14ac:dyDescent="0.3">
      <c r="P1793" s="98"/>
      <c r="Q1793" s="168"/>
      <c r="R1793" s="168"/>
      <c r="S1793" s="168"/>
      <c r="T1793" s="168"/>
    </row>
    <row r="1794" spans="16:20" x14ac:dyDescent="0.3">
      <c r="P1794" s="98"/>
      <c r="Q1794" s="168"/>
      <c r="R1794" s="168"/>
      <c r="S1794" s="168"/>
      <c r="T1794" s="168"/>
    </row>
    <row r="1795" spans="16:20" x14ac:dyDescent="0.3">
      <c r="P1795" s="98"/>
      <c r="Q1795" s="168"/>
      <c r="R1795" s="168"/>
      <c r="S1795" s="168"/>
      <c r="T1795" s="168"/>
    </row>
    <row r="1796" spans="16:20" x14ac:dyDescent="0.3">
      <c r="P1796" s="98"/>
      <c r="Q1796" s="168"/>
      <c r="R1796" s="168"/>
      <c r="S1796" s="168"/>
      <c r="T1796" s="168"/>
    </row>
    <row r="1797" spans="16:20" x14ac:dyDescent="0.3">
      <c r="P1797" s="98"/>
      <c r="Q1797" s="168"/>
      <c r="R1797" s="168"/>
      <c r="S1797" s="168"/>
      <c r="T1797" s="168"/>
    </row>
    <row r="1798" spans="16:20" x14ac:dyDescent="0.3">
      <c r="P1798" s="99"/>
      <c r="Q1798" s="168"/>
      <c r="R1798" s="168"/>
      <c r="S1798" s="168"/>
      <c r="T1798" s="168"/>
    </row>
    <row r="1799" spans="16:20" x14ac:dyDescent="0.3">
      <c r="P1799" s="109"/>
      <c r="Q1799" s="168"/>
      <c r="R1799" s="168"/>
      <c r="S1799" s="168"/>
      <c r="T1799" s="168"/>
    </row>
    <row r="1800" spans="16:20" x14ac:dyDescent="0.3">
      <c r="P1800" s="109"/>
      <c r="Q1800" s="168"/>
      <c r="R1800" s="168"/>
      <c r="S1800" s="168"/>
      <c r="T1800" s="168"/>
    </row>
    <row r="1801" spans="16:20" x14ac:dyDescent="0.3">
      <c r="P1801" s="109"/>
      <c r="Q1801" s="168"/>
      <c r="R1801" s="168"/>
      <c r="S1801" s="168"/>
      <c r="T1801" s="168"/>
    </row>
    <row r="1802" spans="16:20" x14ac:dyDescent="0.3">
      <c r="P1802" s="109"/>
      <c r="Q1802" s="168"/>
      <c r="R1802" s="168"/>
      <c r="S1802" s="168"/>
      <c r="T1802" s="168"/>
    </row>
    <row r="1803" spans="16:20" x14ac:dyDescent="0.3">
      <c r="P1803" s="109"/>
      <c r="Q1803" s="168"/>
      <c r="R1803" s="168"/>
      <c r="S1803" s="168"/>
      <c r="T1803" s="168"/>
    </row>
    <row r="1804" spans="16:20" x14ac:dyDescent="0.3">
      <c r="P1804" s="109"/>
      <c r="Q1804" s="168"/>
      <c r="R1804" s="168"/>
      <c r="S1804" s="168"/>
      <c r="T1804" s="168"/>
    </row>
    <row r="1805" spans="16:20" x14ac:dyDescent="0.3">
      <c r="P1805" s="109"/>
      <c r="Q1805" s="168"/>
      <c r="R1805" s="168"/>
      <c r="S1805" s="168"/>
      <c r="T1805" s="168"/>
    </row>
    <row r="1806" spans="16:20" x14ac:dyDescent="0.3">
      <c r="P1806" s="109"/>
      <c r="Q1806" s="168"/>
      <c r="R1806" s="168"/>
      <c r="S1806" s="168"/>
      <c r="T1806" s="168"/>
    </row>
    <row r="1807" spans="16:20" x14ac:dyDescent="0.3">
      <c r="P1807" s="109"/>
      <c r="Q1807" s="168"/>
      <c r="R1807" s="168"/>
      <c r="S1807" s="168"/>
      <c r="T1807" s="168"/>
    </row>
    <row r="1808" spans="16:20" x14ac:dyDescent="0.3">
      <c r="P1808" s="109"/>
      <c r="Q1808" s="168"/>
      <c r="R1808" s="168"/>
      <c r="S1808" s="168"/>
      <c r="T1808" s="168"/>
    </row>
    <row r="1809" spans="16:20" x14ac:dyDescent="0.3">
      <c r="P1809" s="109"/>
      <c r="Q1809" s="168"/>
      <c r="R1809" s="168"/>
      <c r="S1809" s="168"/>
      <c r="T1809" s="168"/>
    </row>
    <row r="1810" spans="16:20" x14ac:dyDescent="0.3">
      <c r="P1810" s="109"/>
      <c r="Q1810" s="168"/>
      <c r="R1810" s="168"/>
      <c r="S1810" s="168"/>
      <c r="T1810" s="168"/>
    </row>
    <row r="1811" spans="16:20" x14ac:dyDescent="0.3">
      <c r="P1811" s="109"/>
      <c r="Q1811" s="168"/>
      <c r="R1811" s="168"/>
      <c r="S1811" s="168"/>
      <c r="T1811" s="168"/>
    </row>
    <row r="1812" spans="16:20" x14ac:dyDescent="0.3">
      <c r="P1812" s="109"/>
      <c r="Q1812" s="168"/>
      <c r="R1812" s="168"/>
      <c r="S1812" s="168"/>
      <c r="T1812" s="168"/>
    </row>
    <row r="1813" spans="16:20" x14ac:dyDescent="0.3">
      <c r="P1813" s="109"/>
      <c r="Q1813" s="168"/>
      <c r="R1813" s="168"/>
      <c r="S1813" s="168"/>
      <c r="T1813" s="168"/>
    </row>
    <row r="1814" spans="16:20" x14ac:dyDescent="0.3">
      <c r="P1814" s="109"/>
      <c r="Q1814" s="168"/>
      <c r="R1814" s="168"/>
      <c r="S1814" s="168"/>
      <c r="T1814" s="168"/>
    </row>
    <row r="1815" spans="16:20" x14ac:dyDescent="0.3">
      <c r="P1815" s="109"/>
      <c r="Q1815" s="168"/>
      <c r="R1815" s="168"/>
      <c r="S1815" s="168"/>
      <c r="T1815" s="168"/>
    </row>
    <row r="1816" spans="16:20" x14ac:dyDescent="0.3">
      <c r="P1816" s="109"/>
      <c r="Q1816" s="168"/>
      <c r="R1816" s="168"/>
      <c r="S1816" s="168"/>
      <c r="T1816" s="168"/>
    </row>
    <row r="1817" spans="16:20" x14ac:dyDescent="0.3">
      <c r="P1817" s="111"/>
      <c r="Q1817" s="168"/>
      <c r="R1817" s="168"/>
      <c r="S1817" s="168"/>
      <c r="T1817" s="168"/>
    </row>
    <row r="1818" spans="16:20" x14ac:dyDescent="0.3">
      <c r="P1818" s="111"/>
      <c r="Q1818" s="168"/>
      <c r="R1818" s="168"/>
      <c r="S1818" s="168"/>
      <c r="T1818" s="168"/>
    </row>
    <row r="1819" spans="16:20" x14ac:dyDescent="0.3">
      <c r="P1819" s="109"/>
      <c r="Q1819" s="168"/>
      <c r="R1819" s="168"/>
      <c r="S1819" s="168"/>
      <c r="T1819" s="168"/>
    </row>
    <row r="1820" spans="16:20" x14ac:dyDescent="0.3">
      <c r="P1820" s="109"/>
      <c r="Q1820" s="168"/>
      <c r="R1820" s="168"/>
      <c r="S1820" s="168"/>
      <c r="T1820" s="168"/>
    </row>
    <row r="1821" spans="16:20" x14ac:dyDescent="0.3">
      <c r="P1821" s="109"/>
      <c r="Q1821" s="168"/>
      <c r="R1821" s="168"/>
      <c r="S1821" s="168"/>
      <c r="T1821" s="168"/>
    </row>
    <row r="1822" spans="16:20" x14ac:dyDescent="0.3">
      <c r="P1822" s="109"/>
      <c r="Q1822" s="168"/>
      <c r="R1822" s="168"/>
      <c r="S1822" s="168"/>
      <c r="T1822" s="168"/>
    </row>
    <row r="1823" spans="16:20" x14ac:dyDescent="0.3">
      <c r="P1823" s="109"/>
      <c r="Q1823" s="168"/>
      <c r="R1823" s="168"/>
      <c r="S1823" s="168"/>
      <c r="T1823" s="168"/>
    </row>
    <row r="1824" spans="16:20" x14ac:dyDescent="0.3">
      <c r="P1824" s="111"/>
      <c r="Q1824" s="168"/>
      <c r="R1824" s="168"/>
      <c r="S1824" s="168"/>
      <c r="T1824" s="168"/>
    </row>
    <row r="1825" spans="16:20" x14ac:dyDescent="0.3">
      <c r="P1825" s="110"/>
      <c r="Q1825" s="168"/>
      <c r="R1825" s="168"/>
      <c r="S1825" s="168"/>
      <c r="T1825" s="168"/>
    </row>
    <row r="1826" spans="16:20" x14ac:dyDescent="0.3">
      <c r="P1826" s="110"/>
      <c r="Q1826" s="168"/>
      <c r="R1826" s="168"/>
      <c r="S1826" s="168"/>
      <c r="T1826" s="168"/>
    </row>
    <row r="1827" spans="16:20" x14ac:dyDescent="0.3">
      <c r="P1827" s="110"/>
      <c r="Q1827" s="168"/>
      <c r="R1827" s="168"/>
      <c r="S1827" s="168"/>
      <c r="T1827" s="168"/>
    </row>
    <row r="1828" spans="16:20" x14ac:dyDescent="0.3">
      <c r="P1828" s="110"/>
      <c r="Q1828" s="168"/>
      <c r="R1828" s="168"/>
      <c r="S1828" s="168"/>
      <c r="T1828" s="168"/>
    </row>
    <row r="1829" spans="16:20" x14ac:dyDescent="0.3">
      <c r="P1829" s="110"/>
      <c r="Q1829" s="168"/>
      <c r="R1829" s="168"/>
      <c r="S1829" s="168"/>
      <c r="T1829" s="168"/>
    </row>
    <row r="1830" spans="16:20" x14ac:dyDescent="0.3">
      <c r="P1830" s="112"/>
      <c r="Q1830" s="168"/>
      <c r="R1830" s="168"/>
      <c r="S1830" s="168"/>
      <c r="T1830" s="168"/>
    </row>
    <row r="1831" spans="16:20" x14ac:dyDescent="0.3">
      <c r="P1831" s="110"/>
      <c r="Q1831" s="168"/>
      <c r="R1831" s="168"/>
      <c r="S1831" s="168"/>
      <c r="T1831" s="168"/>
    </row>
    <row r="1832" spans="16:20" x14ac:dyDescent="0.3">
      <c r="P1832" s="110"/>
      <c r="Q1832" s="168"/>
      <c r="R1832" s="168"/>
      <c r="S1832" s="168"/>
      <c r="T1832" s="168"/>
    </row>
    <row r="1833" spans="16:20" x14ac:dyDescent="0.3">
      <c r="P1833" s="110"/>
      <c r="Q1833" s="168"/>
      <c r="R1833" s="168"/>
      <c r="S1833" s="168"/>
      <c r="T1833" s="168"/>
    </row>
    <row r="1834" spans="16:20" x14ac:dyDescent="0.3">
      <c r="P1834" s="110"/>
      <c r="Q1834" s="168"/>
      <c r="R1834" s="168"/>
      <c r="S1834" s="168"/>
      <c r="T1834" s="168"/>
    </row>
    <row r="1835" spans="16:20" x14ac:dyDescent="0.3">
      <c r="P1835" s="110"/>
      <c r="Q1835" s="168"/>
      <c r="R1835" s="168"/>
      <c r="S1835" s="168"/>
      <c r="T1835" s="168"/>
    </row>
    <row r="1836" spans="16:20" x14ac:dyDescent="0.3">
      <c r="P1836" s="110"/>
      <c r="Q1836" s="168"/>
      <c r="R1836" s="168"/>
      <c r="S1836" s="168"/>
      <c r="T1836" s="168"/>
    </row>
    <row r="1837" spans="16:20" x14ac:dyDescent="0.3">
      <c r="P1837" s="110"/>
      <c r="Q1837" s="168"/>
      <c r="R1837" s="168"/>
      <c r="S1837" s="168"/>
      <c r="T1837" s="168"/>
    </row>
    <row r="1838" spans="16:20" x14ac:dyDescent="0.3">
      <c r="P1838" s="110"/>
      <c r="Q1838" s="168"/>
      <c r="R1838" s="168"/>
      <c r="S1838" s="168"/>
      <c r="T1838" s="168"/>
    </row>
    <row r="1839" spans="16:20" x14ac:dyDescent="0.3">
      <c r="P1839" s="110"/>
      <c r="Q1839" s="168"/>
      <c r="R1839" s="168"/>
      <c r="S1839" s="168"/>
      <c r="T1839" s="168"/>
    </row>
    <row r="1840" spans="16:20" x14ac:dyDescent="0.3">
      <c r="P1840" s="168"/>
      <c r="Q1840" s="168"/>
      <c r="R1840" s="168"/>
      <c r="S1840" s="168"/>
      <c r="T1840" s="168"/>
    </row>
    <row r="1841" spans="16:20" x14ac:dyDescent="0.3">
      <c r="P1841" s="168"/>
      <c r="Q1841" s="168"/>
      <c r="R1841" s="168"/>
      <c r="S1841" s="168"/>
      <c r="T1841" s="168"/>
    </row>
    <row r="1842" spans="16:20" x14ac:dyDescent="0.3">
      <c r="P1842" s="168"/>
      <c r="Q1842" s="168"/>
      <c r="R1842" s="168"/>
      <c r="S1842" s="168"/>
      <c r="T1842" s="168"/>
    </row>
    <row r="1843" spans="16:20" x14ac:dyDescent="0.3">
      <c r="P1843" s="168"/>
      <c r="Q1843" s="168"/>
      <c r="R1843" s="168"/>
      <c r="S1843" s="168"/>
      <c r="T1843" s="168"/>
    </row>
    <row r="1844" spans="16:20" x14ac:dyDescent="0.3">
      <c r="P1844" s="168"/>
      <c r="Q1844" s="168"/>
      <c r="R1844" s="168"/>
      <c r="S1844" s="168"/>
      <c r="T1844" s="168"/>
    </row>
    <row r="1845" spans="16:20" x14ac:dyDescent="0.3">
      <c r="P1845" s="168"/>
      <c r="Q1845" s="168"/>
      <c r="R1845" s="168"/>
      <c r="S1845" s="168"/>
      <c r="T1845" s="168"/>
    </row>
    <row r="1846" spans="16:20" x14ac:dyDescent="0.3">
      <c r="P1846" s="168"/>
      <c r="Q1846" s="168"/>
      <c r="R1846" s="168"/>
      <c r="S1846" s="168"/>
      <c r="T1846" s="168"/>
    </row>
    <row r="1847" spans="16:20" x14ac:dyDescent="0.3">
      <c r="P1847" s="168"/>
      <c r="Q1847" s="168"/>
      <c r="R1847" s="168"/>
      <c r="S1847" s="168"/>
      <c r="T1847" s="168"/>
    </row>
    <row r="1848" spans="16:20" x14ac:dyDescent="0.3">
      <c r="P1848" s="168"/>
      <c r="Q1848" s="168"/>
      <c r="R1848" s="168"/>
      <c r="S1848" s="168"/>
      <c r="T1848" s="168"/>
    </row>
    <row r="1849" spans="16:20" x14ac:dyDescent="0.3">
      <c r="P1849" s="168"/>
      <c r="Q1849" s="168"/>
      <c r="R1849" s="168"/>
      <c r="S1849" s="168"/>
      <c r="T1849" s="168"/>
    </row>
    <row r="1850" spans="16:20" x14ac:dyDescent="0.3">
      <c r="P1850" s="168"/>
      <c r="Q1850" s="168"/>
      <c r="R1850" s="168"/>
      <c r="S1850" s="168"/>
      <c r="T1850" s="168"/>
    </row>
    <row r="1851" spans="16:20" x14ac:dyDescent="0.3">
      <c r="P1851" s="168"/>
      <c r="Q1851" s="168"/>
      <c r="R1851" s="168"/>
      <c r="S1851" s="168"/>
      <c r="T1851" s="168"/>
    </row>
    <row r="1852" spans="16:20" x14ac:dyDescent="0.3">
      <c r="P1852" s="168"/>
      <c r="Q1852" s="168"/>
      <c r="R1852" s="168"/>
      <c r="S1852" s="168"/>
      <c r="T1852" s="168"/>
    </row>
    <row r="1853" spans="16:20" x14ac:dyDescent="0.3">
      <c r="P1853" s="168"/>
      <c r="Q1853" s="168"/>
      <c r="R1853" s="168"/>
      <c r="S1853" s="168"/>
      <c r="T1853" s="168"/>
    </row>
    <row r="1854" spans="16:20" x14ac:dyDescent="0.3">
      <c r="P1854" s="168"/>
      <c r="Q1854" s="168"/>
      <c r="R1854" s="168"/>
      <c r="S1854" s="168"/>
      <c r="T1854" s="168"/>
    </row>
    <row r="1855" spans="16:20" x14ac:dyDescent="0.3">
      <c r="P1855" s="168"/>
      <c r="Q1855" s="168"/>
      <c r="R1855" s="168"/>
      <c r="S1855" s="168"/>
      <c r="T1855" s="168"/>
    </row>
    <row r="1856" spans="16:20" x14ac:dyDescent="0.3">
      <c r="P1856" s="168"/>
      <c r="Q1856" s="168"/>
      <c r="R1856" s="168"/>
      <c r="S1856" s="168"/>
      <c r="T1856" s="168"/>
    </row>
    <row r="1857" spans="16:20" x14ac:dyDescent="0.3">
      <c r="P1857" s="168"/>
      <c r="Q1857" s="168"/>
      <c r="R1857" s="168"/>
      <c r="S1857" s="168"/>
      <c r="T1857" s="168"/>
    </row>
    <row r="1858" spans="16:20" x14ac:dyDescent="0.3">
      <c r="P1858" s="168"/>
      <c r="Q1858" s="168"/>
      <c r="R1858" s="168"/>
      <c r="S1858" s="168"/>
      <c r="T1858" s="168"/>
    </row>
    <row r="1859" spans="16:20" x14ac:dyDescent="0.3">
      <c r="P1859" s="168"/>
      <c r="Q1859" s="168"/>
      <c r="R1859" s="168"/>
      <c r="S1859" s="168"/>
      <c r="T1859" s="168"/>
    </row>
    <row r="1860" spans="16:20" x14ac:dyDescent="0.3">
      <c r="P1860" s="168"/>
      <c r="Q1860" s="168"/>
      <c r="R1860" s="168"/>
      <c r="S1860" s="168"/>
      <c r="T1860" s="168"/>
    </row>
    <row r="1861" spans="16:20" x14ac:dyDescent="0.3">
      <c r="P1861" s="168"/>
      <c r="Q1861" s="168"/>
      <c r="R1861" s="168"/>
      <c r="S1861" s="168"/>
      <c r="T1861" s="168"/>
    </row>
    <row r="1862" spans="16:20" x14ac:dyDescent="0.3">
      <c r="P1862" s="168"/>
      <c r="Q1862" s="168"/>
      <c r="R1862" s="168"/>
      <c r="S1862" s="168"/>
      <c r="T1862" s="168"/>
    </row>
    <row r="1863" spans="16:20" x14ac:dyDescent="0.3">
      <c r="P1863" s="109"/>
      <c r="Q1863" s="168"/>
      <c r="R1863" s="168"/>
      <c r="S1863" s="168"/>
      <c r="T1863" s="168"/>
    </row>
    <row r="1864" spans="16:20" x14ac:dyDescent="0.3">
      <c r="P1864" s="109"/>
      <c r="Q1864" s="168"/>
      <c r="R1864" s="168"/>
      <c r="S1864" s="168"/>
      <c r="T1864" s="168"/>
    </row>
    <row r="1865" spans="16:20" x14ac:dyDescent="0.3">
      <c r="P1865" s="109"/>
      <c r="Q1865" s="168"/>
      <c r="R1865" s="168"/>
      <c r="S1865" s="168"/>
      <c r="T1865" s="168"/>
    </row>
    <row r="1866" spans="16:20" x14ac:dyDescent="0.3">
      <c r="P1866" s="109"/>
      <c r="Q1866" s="168"/>
      <c r="R1866" s="168"/>
      <c r="S1866" s="168"/>
      <c r="T1866" s="168"/>
    </row>
    <row r="1867" spans="16:20" x14ac:dyDescent="0.3">
      <c r="P1867" s="109"/>
      <c r="Q1867" s="168"/>
      <c r="R1867" s="168"/>
      <c r="S1867" s="168"/>
      <c r="T1867" s="168"/>
    </row>
    <row r="1868" spans="16:20" x14ac:dyDescent="0.3">
      <c r="P1868" s="109"/>
      <c r="Q1868" s="168"/>
      <c r="R1868" s="168"/>
      <c r="S1868" s="168"/>
      <c r="T1868" s="168"/>
    </row>
    <row r="1869" spans="16:20" x14ac:dyDescent="0.3">
      <c r="P1869" s="109"/>
      <c r="Q1869" s="168"/>
      <c r="R1869" s="168"/>
      <c r="S1869" s="168"/>
      <c r="T1869" s="168"/>
    </row>
    <row r="1870" spans="16:20" x14ac:dyDescent="0.3">
      <c r="P1870" s="109"/>
      <c r="Q1870" s="168"/>
      <c r="R1870" s="168"/>
      <c r="S1870" s="168"/>
      <c r="T1870" s="168"/>
    </row>
    <row r="1871" spans="16:20" x14ac:dyDescent="0.3">
      <c r="P1871" s="109"/>
      <c r="Q1871" s="168"/>
      <c r="R1871" s="168"/>
      <c r="S1871" s="168"/>
      <c r="T1871" s="168"/>
    </row>
    <row r="1872" spans="16:20" x14ac:dyDescent="0.3">
      <c r="P1872" s="109"/>
      <c r="Q1872" s="168"/>
      <c r="R1872" s="168"/>
      <c r="S1872" s="168"/>
      <c r="T1872" s="168"/>
    </row>
    <row r="1873" spans="16:20" x14ac:dyDescent="0.3">
      <c r="P1873" s="109"/>
      <c r="Q1873" s="168"/>
      <c r="R1873" s="168"/>
      <c r="S1873" s="168"/>
      <c r="T1873" s="168"/>
    </row>
    <row r="1874" spans="16:20" x14ac:dyDescent="0.3">
      <c r="P1874" s="109"/>
      <c r="Q1874" s="168"/>
      <c r="R1874" s="168"/>
      <c r="S1874" s="168"/>
      <c r="T1874" s="168"/>
    </row>
    <row r="1875" spans="16:20" x14ac:dyDescent="0.3">
      <c r="P1875" s="109"/>
      <c r="Q1875" s="168"/>
      <c r="R1875" s="168"/>
      <c r="S1875" s="168"/>
      <c r="T1875" s="168"/>
    </row>
    <row r="1876" spans="16:20" x14ac:dyDescent="0.3">
      <c r="P1876" s="109"/>
      <c r="Q1876" s="168"/>
      <c r="R1876" s="168"/>
      <c r="S1876" s="168"/>
      <c r="T1876" s="168"/>
    </row>
    <row r="1877" spans="16:20" x14ac:dyDescent="0.3">
      <c r="P1877" s="109"/>
      <c r="Q1877" s="168"/>
      <c r="R1877" s="168"/>
      <c r="S1877" s="168"/>
      <c r="T1877" s="168"/>
    </row>
    <row r="1878" spans="16:20" x14ac:dyDescent="0.3">
      <c r="P1878" s="109"/>
      <c r="Q1878" s="168"/>
      <c r="R1878" s="168"/>
      <c r="S1878" s="168"/>
      <c r="T1878" s="168"/>
    </row>
    <row r="1879" spans="16:20" x14ac:dyDescent="0.3">
      <c r="P1879" s="109"/>
      <c r="Q1879" s="168"/>
      <c r="R1879" s="168"/>
      <c r="S1879" s="168"/>
      <c r="T1879" s="168"/>
    </row>
    <row r="1880" spans="16:20" x14ac:dyDescent="0.3">
      <c r="P1880" s="109"/>
      <c r="Q1880" s="168"/>
      <c r="R1880" s="168"/>
      <c r="S1880" s="168"/>
      <c r="T1880" s="168"/>
    </row>
    <row r="1881" spans="16:20" x14ac:dyDescent="0.3">
      <c r="P1881" s="111"/>
      <c r="Q1881" s="168"/>
      <c r="R1881" s="168"/>
      <c r="S1881" s="168"/>
      <c r="T1881" s="168"/>
    </row>
    <row r="1882" spans="16:20" x14ac:dyDescent="0.3">
      <c r="P1882" s="111"/>
      <c r="Q1882" s="168"/>
      <c r="R1882" s="168"/>
      <c r="S1882" s="168"/>
      <c r="T1882" s="168"/>
    </row>
    <row r="1883" spans="16:20" x14ac:dyDescent="0.3">
      <c r="P1883" s="109"/>
      <c r="Q1883" s="168"/>
      <c r="R1883" s="168"/>
      <c r="S1883" s="168"/>
      <c r="T1883" s="168"/>
    </row>
    <row r="1884" spans="16:20" x14ac:dyDescent="0.3">
      <c r="P1884" s="109"/>
      <c r="Q1884" s="168"/>
      <c r="R1884" s="168"/>
      <c r="S1884" s="168"/>
      <c r="T1884" s="168"/>
    </row>
    <row r="1885" spans="16:20" x14ac:dyDescent="0.3">
      <c r="P1885" s="109"/>
      <c r="Q1885" s="168"/>
      <c r="R1885" s="168"/>
      <c r="S1885" s="168"/>
      <c r="T1885" s="168"/>
    </row>
    <row r="1886" spans="16:20" x14ac:dyDescent="0.3">
      <c r="P1886" s="109"/>
      <c r="Q1886" s="168"/>
      <c r="R1886" s="168"/>
      <c r="S1886" s="168"/>
      <c r="T1886" s="168"/>
    </row>
    <row r="1887" spans="16:20" x14ac:dyDescent="0.3">
      <c r="P1887" s="109"/>
      <c r="Q1887" s="168"/>
      <c r="R1887" s="168"/>
      <c r="S1887" s="168"/>
      <c r="T1887" s="168"/>
    </row>
    <row r="1888" spans="16:20" x14ac:dyDescent="0.3">
      <c r="P1888" s="111"/>
      <c r="Q1888" s="168"/>
      <c r="R1888" s="168"/>
      <c r="S1888" s="168"/>
      <c r="T1888" s="168"/>
    </row>
    <row r="1889" spans="16:20" x14ac:dyDescent="0.3">
      <c r="P1889" s="109"/>
      <c r="Q1889" s="168"/>
      <c r="R1889" s="168"/>
      <c r="S1889" s="168"/>
      <c r="T1889" s="168"/>
    </row>
    <row r="1890" spans="16:20" x14ac:dyDescent="0.3">
      <c r="P1890" s="109"/>
      <c r="Q1890" s="168"/>
      <c r="R1890" s="168"/>
      <c r="S1890" s="168"/>
      <c r="T1890" s="168"/>
    </row>
    <row r="1891" spans="16:20" x14ac:dyDescent="0.3">
      <c r="P1891" s="109"/>
      <c r="Q1891" s="168"/>
      <c r="R1891" s="168"/>
      <c r="S1891" s="168"/>
      <c r="T1891" s="168"/>
    </row>
    <row r="1892" spans="16:20" x14ac:dyDescent="0.3">
      <c r="P1892" s="109"/>
      <c r="Q1892" s="168"/>
      <c r="R1892" s="168"/>
      <c r="S1892" s="168"/>
      <c r="T1892" s="168"/>
    </row>
    <row r="1893" spans="16:20" x14ac:dyDescent="0.3">
      <c r="P1893" s="109"/>
      <c r="Q1893" s="168"/>
      <c r="R1893" s="168"/>
      <c r="S1893" s="168"/>
      <c r="T1893" s="168"/>
    </row>
    <row r="1894" spans="16:20" x14ac:dyDescent="0.3">
      <c r="P1894" s="111"/>
      <c r="Q1894" s="168"/>
      <c r="R1894" s="168"/>
      <c r="S1894" s="168"/>
      <c r="T1894" s="168"/>
    </row>
    <row r="1895" spans="16:20" x14ac:dyDescent="0.3">
      <c r="P1895" s="109"/>
      <c r="Q1895" s="168"/>
      <c r="R1895" s="168"/>
      <c r="S1895" s="168"/>
      <c r="T1895" s="168"/>
    </row>
    <row r="1896" spans="16:20" x14ac:dyDescent="0.3">
      <c r="P1896" s="109"/>
      <c r="Q1896" s="168"/>
      <c r="R1896" s="168"/>
      <c r="S1896" s="168"/>
      <c r="T1896" s="168"/>
    </row>
    <row r="1897" spans="16:20" x14ac:dyDescent="0.3">
      <c r="P1897" s="109"/>
      <c r="Q1897" s="168"/>
      <c r="R1897" s="168"/>
      <c r="S1897" s="168"/>
      <c r="T1897" s="168"/>
    </row>
    <row r="1898" spans="16:20" x14ac:dyDescent="0.3">
      <c r="P1898" s="109"/>
      <c r="Q1898" s="168"/>
      <c r="R1898" s="168"/>
      <c r="S1898" s="168"/>
      <c r="T1898" s="168"/>
    </row>
    <row r="1899" spans="16:20" x14ac:dyDescent="0.3">
      <c r="P1899" s="109"/>
      <c r="Q1899" s="168"/>
      <c r="R1899" s="168"/>
      <c r="S1899" s="168"/>
      <c r="T1899" s="168"/>
    </row>
    <row r="1900" spans="16:20" x14ac:dyDescent="0.3">
      <c r="P1900" s="109"/>
      <c r="Q1900" s="168"/>
      <c r="R1900" s="168"/>
      <c r="S1900" s="168"/>
      <c r="T1900" s="168"/>
    </row>
    <row r="1901" spans="16:20" x14ac:dyDescent="0.3">
      <c r="P1901" s="109"/>
      <c r="Q1901" s="168"/>
      <c r="R1901" s="168"/>
      <c r="S1901" s="168"/>
      <c r="T1901" s="168"/>
    </row>
    <row r="1902" spans="16:20" x14ac:dyDescent="0.3">
      <c r="P1902" s="109"/>
      <c r="Q1902" s="168"/>
      <c r="R1902" s="168"/>
      <c r="S1902" s="168"/>
      <c r="T1902" s="168"/>
    </row>
    <row r="1903" spans="16:20" x14ac:dyDescent="0.3">
      <c r="P1903" s="109"/>
      <c r="Q1903" s="168"/>
      <c r="R1903" s="168"/>
      <c r="S1903" s="168"/>
      <c r="T1903" s="168"/>
    </row>
    <row r="1904" spans="16:20" x14ac:dyDescent="0.3">
      <c r="P1904" s="109"/>
      <c r="Q1904" s="168"/>
      <c r="R1904" s="168"/>
      <c r="S1904" s="168"/>
      <c r="T1904" s="168"/>
    </row>
    <row r="1905" spans="16:20" x14ac:dyDescent="0.3">
      <c r="P1905" s="109"/>
      <c r="Q1905" s="168"/>
      <c r="R1905" s="168"/>
      <c r="S1905" s="168"/>
      <c r="T1905" s="168"/>
    </row>
    <row r="1906" spans="16:20" x14ac:dyDescent="0.3">
      <c r="P1906" s="109"/>
      <c r="Q1906" s="168"/>
      <c r="R1906" s="168"/>
      <c r="S1906" s="168"/>
      <c r="T1906" s="168"/>
    </row>
    <row r="1907" spans="16:20" x14ac:dyDescent="0.3">
      <c r="P1907" s="109"/>
      <c r="Q1907" s="168"/>
      <c r="R1907" s="168"/>
      <c r="S1907" s="168"/>
      <c r="T1907" s="168"/>
    </row>
    <row r="1908" spans="16:20" x14ac:dyDescent="0.3">
      <c r="P1908" s="109"/>
      <c r="Q1908" s="168"/>
      <c r="R1908" s="168"/>
      <c r="S1908" s="168"/>
      <c r="T1908" s="168"/>
    </row>
    <row r="1909" spans="16:20" x14ac:dyDescent="0.3">
      <c r="P1909" s="109"/>
      <c r="Q1909" s="168"/>
      <c r="R1909" s="168"/>
      <c r="S1909" s="168"/>
      <c r="T1909" s="168"/>
    </row>
    <row r="1910" spans="16:20" x14ac:dyDescent="0.3">
      <c r="P1910" s="109"/>
      <c r="Q1910" s="168"/>
      <c r="R1910" s="168"/>
      <c r="S1910" s="168"/>
      <c r="T1910" s="168"/>
    </row>
    <row r="1911" spans="16:20" x14ac:dyDescent="0.3">
      <c r="P1911" s="109"/>
      <c r="Q1911" s="168"/>
      <c r="R1911" s="168"/>
      <c r="S1911" s="168"/>
      <c r="T1911" s="168"/>
    </row>
    <row r="1912" spans="16:20" x14ac:dyDescent="0.3">
      <c r="P1912" s="109"/>
      <c r="Q1912" s="168"/>
      <c r="R1912" s="168"/>
      <c r="S1912" s="168"/>
      <c r="T1912" s="168"/>
    </row>
    <row r="1913" spans="16:20" x14ac:dyDescent="0.3">
      <c r="P1913" s="110"/>
      <c r="Q1913" s="168"/>
      <c r="R1913" s="168"/>
      <c r="S1913" s="168"/>
      <c r="T1913" s="168"/>
    </row>
    <row r="1914" spans="16:20" x14ac:dyDescent="0.3">
      <c r="P1914" s="110"/>
      <c r="Q1914" s="168"/>
      <c r="R1914" s="168"/>
      <c r="S1914" s="168"/>
      <c r="T1914" s="168"/>
    </row>
    <row r="1915" spans="16:20" x14ac:dyDescent="0.3">
      <c r="P1915" s="110"/>
      <c r="Q1915" s="168"/>
      <c r="R1915" s="168"/>
      <c r="S1915" s="168"/>
      <c r="T1915" s="168"/>
    </row>
    <row r="1916" spans="16:20" x14ac:dyDescent="0.3">
      <c r="P1916" s="110"/>
      <c r="Q1916" s="168"/>
      <c r="R1916" s="168"/>
      <c r="S1916" s="168"/>
      <c r="T1916" s="168"/>
    </row>
    <row r="1917" spans="16:20" x14ac:dyDescent="0.3">
      <c r="P1917" s="110"/>
      <c r="Q1917" s="168"/>
      <c r="R1917" s="168"/>
      <c r="S1917" s="168"/>
      <c r="T1917" s="168"/>
    </row>
    <row r="1918" spans="16:20" x14ac:dyDescent="0.3">
      <c r="P1918" s="110"/>
      <c r="Q1918" s="168"/>
      <c r="R1918" s="168"/>
      <c r="S1918" s="168"/>
      <c r="T1918" s="168"/>
    </row>
    <row r="1919" spans="16:20" x14ac:dyDescent="0.3">
      <c r="P1919" s="110"/>
      <c r="Q1919" s="168"/>
      <c r="R1919" s="168"/>
      <c r="S1919" s="168"/>
      <c r="T1919" s="168"/>
    </row>
    <row r="1920" spans="16:20" x14ac:dyDescent="0.3">
      <c r="P1920" s="110"/>
      <c r="Q1920" s="168"/>
      <c r="R1920" s="168"/>
      <c r="S1920" s="168"/>
      <c r="T1920" s="168"/>
    </row>
    <row r="1921" spans="16:20" x14ac:dyDescent="0.3">
      <c r="P1921" s="110"/>
      <c r="Q1921" s="168"/>
      <c r="R1921" s="168"/>
      <c r="S1921" s="168"/>
      <c r="T1921" s="168"/>
    </row>
    <row r="1922" spans="16:20" x14ac:dyDescent="0.3">
      <c r="P1922" s="110"/>
      <c r="Q1922" s="168"/>
      <c r="R1922" s="168"/>
      <c r="S1922" s="168"/>
      <c r="T1922" s="168"/>
    </row>
    <row r="1923" spans="16:20" x14ac:dyDescent="0.3">
      <c r="P1923" s="110"/>
      <c r="Q1923" s="168"/>
      <c r="R1923" s="168"/>
      <c r="S1923" s="168"/>
      <c r="T1923" s="168"/>
    </row>
    <row r="1924" spans="16:20" x14ac:dyDescent="0.3">
      <c r="P1924" s="110"/>
      <c r="Q1924" s="168"/>
      <c r="R1924" s="168"/>
      <c r="S1924" s="168"/>
      <c r="T1924" s="168"/>
    </row>
    <row r="1925" spans="16:20" x14ac:dyDescent="0.3">
      <c r="P1925" s="110"/>
      <c r="Q1925" s="168"/>
      <c r="R1925" s="168"/>
      <c r="S1925" s="168"/>
      <c r="T1925" s="168"/>
    </row>
    <row r="1926" spans="16:20" x14ac:dyDescent="0.3">
      <c r="P1926" s="110"/>
      <c r="Q1926" s="168"/>
      <c r="R1926" s="168"/>
      <c r="S1926" s="168"/>
      <c r="T1926" s="168"/>
    </row>
    <row r="1927" spans="16:20" x14ac:dyDescent="0.3">
      <c r="P1927" s="110"/>
      <c r="Q1927" s="168"/>
      <c r="R1927" s="168"/>
      <c r="S1927" s="168"/>
      <c r="T1927" s="168"/>
    </row>
    <row r="1928" spans="16:20" x14ac:dyDescent="0.3">
      <c r="P1928" s="110"/>
      <c r="Q1928" s="168"/>
      <c r="R1928" s="168"/>
      <c r="S1928" s="168"/>
      <c r="T1928" s="168"/>
    </row>
    <row r="1929" spans="16:20" x14ac:dyDescent="0.3">
      <c r="P1929" s="110"/>
      <c r="Q1929" s="168"/>
      <c r="R1929" s="168"/>
      <c r="S1929" s="168"/>
      <c r="T1929" s="168"/>
    </row>
    <row r="1930" spans="16:20" x14ac:dyDescent="0.3">
      <c r="P1930" s="110"/>
      <c r="Q1930" s="168"/>
      <c r="R1930" s="168"/>
      <c r="S1930" s="168"/>
      <c r="T1930" s="168"/>
    </row>
    <row r="1931" spans="16:20" x14ac:dyDescent="0.3">
      <c r="P1931" s="110"/>
      <c r="Q1931" s="168"/>
      <c r="R1931" s="168"/>
      <c r="S1931" s="168"/>
      <c r="T1931" s="168"/>
    </row>
    <row r="1932" spans="16:20" x14ac:dyDescent="0.3">
      <c r="P1932" s="110"/>
      <c r="Q1932" s="168"/>
      <c r="R1932" s="168"/>
      <c r="S1932" s="168"/>
      <c r="T1932" s="168"/>
    </row>
    <row r="1933" spans="16:20" x14ac:dyDescent="0.3">
      <c r="P1933" s="110"/>
      <c r="Q1933" s="168"/>
      <c r="R1933" s="168"/>
      <c r="S1933" s="168"/>
      <c r="T1933" s="168"/>
    </row>
    <row r="1934" spans="16:20" x14ac:dyDescent="0.3">
      <c r="P1934" s="110"/>
      <c r="Q1934" s="168"/>
      <c r="R1934" s="168"/>
      <c r="S1934" s="168"/>
      <c r="T1934" s="168"/>
    </row>
    <row r="1935" spans="16:20" x14ac:dyDescent="0.3">
      <c r="P1935" s="110"/>
      <c r="Q1935" s="168"/>
      <c r="R1935" s="168"/>
      <c r="S1935" s="168"/>
      <c r="T1935" s="168"/>
    </row>
    <row r="1936" spans="16:20" x14ac:dyDescent="0.3">
      <c r="P1936" s="110"/>
      <c r="Q1936" s="168"/>
      <c r="R1936" s="168"/>
      <c r="S1936" s="168"/>
      <c r="T1936" s="168"/>
    </row>
    <row r="1937" spans="16:20" x14ac:dyDescent="0.3">
      <c r="P1937" s="110"/>
      <c r="Q1937" s="168"/>
      <c r="R1937" s="168"/>
      <c r="S1937" s="168"/>
      <c r="T1937" s="168"/>
    </row>
    <row r="1938" spans="16:20" x14ac:dyDescent="0.3">
      <c r="P1938" s="110"/>
      <c r="Q1938" s="168"/>
      <c r="R1938" s="168"/>
      <c r="S1938" s="168"/>
      <c r="T1938" s="168"/>
    </row>
    <row r="1939" spans="16:20" x14ac:dyDescent="0.3">
      <c r="P1939" s="110"/>
      <c r="Q1939" s="168"/>
      <c r="R1939" s="168"/>
      <c r="S1939" s="168"/>
      <c r="T1939" s="168"/>
    </row>
    <row r="1940" spans="16:20" x14ac:dyDescent="0.3">
      <c r="P1940" s="110"/>
      <c r="Q1940" s="168"/>
      <c r="R1940" s="168"/>
      <c r="S1940" s="168"/>
      <c r="T1940" s="168"/>
    </row>
    <row r="1941" spans="16:20" x14ac:dyDescent="0.3">
      <c r="P1941" s="110"/>
      <c r="Q1941" s="168"/>
      <c r="R1941" s="168"/>
      <c r="S1941" s="168"/>
      <c r="T1941" s="168"/>
    </row>
    <row r="1942" spans="16:20" x14ac:dyDescent="0.3">
      <c r="P1942" s="110"/>
      <c r="Q1942" s="168"/>
      <c r="R1942" s="168"/>
      <c r="S1942" s="168"/>
      <c r="T1942" s="168"/>
    </row>
    <row r="1943" spans="16:20" x14ac:dyDescent="0.3">
      <c r="P1943" s="110"/>
      <c r="Q1943" s="168"/>
      <c r="R1943" s="168"/>
      <c r="S1943" s="168"/>
      <c r="T1943" s="168"/>
    </row>
    <row r="1944" spans="16:20" x14ac:dyDescent="0.3">
      <c r="P1944" s="110"/>
      <c r="Q1944" s="168"/>
      <c r="R1944" s="168"/>
      <c r="S1944" s="168"/>
      <c r="T1944" s="168"/>
    </row>
    <row r="1945" spans="16:20" x14ac:dyDescent="0.3">
      <c r="P1945" s="110"/>
      <c r="Q1945" s="168"/>
      <c r="R1945" s="168"/>
      <c r="S1945" s="168"/>
      <c r="T1945" s="168"/>
    </row>
    <row r="1946" spans="16:20" x14ac:dyDescent="0.3">
      <c r="P1946" s="110"/>
      <c r="Q1946" s="168"/>
      <c r="R1946" s="168"/>
      <c r="S1946" s="168"/>
      <c r="T1946" s="168"/>
    </row>
    <row r="1947" spans="16:20" x14ac:dyDescent="0.3">
      <c r="P1947" s="110"/>
      <c r="Q1947" s="168"/>
      <c r="R1947" s="168"/>
      <c r="S1947" s="168"/>
      <c r="T1947" s="168"/>
    </row>
    <row r="1948" spans="16:20" x14ac:dyDescent="0.3">
      <c r="P1948" s="110"/>
      <c r="Q1948" s="168"/>
      <c r="R1948" s="168"/>
      <c r="S1948" s="168"/>
      <c r="T1948" s="168"/>
    </row>
    <row r="1949" spans="16:20" x14ac:dyDescent="0.3">
      <c r="P1949" s="110"/>
      <c r="Q1949" s="168"/>
      <c r="R1949" s="168"/>
      <c r="S1949" s="168"/>
      <c r="T1949" s="168"/>
    </row>
    <row r="1950" spans="16:20" x14ac:dyDescent="0.3">
      <c r="P1950" s="110"/>
      <c r="Q1950" s="168"/>
      <c r="R1950" s="168"/>
      <c r="S1950" s="168"/>
      <c r="T1950" s="168"/>
    </row>
    <row r="1951" spans="16:20" x14ac:dyDescent="0.3">
      <c r="P1951" s="110"/>
      <c r="Q1951" s="168"/>
      <c r="R1951" s="168"/>
      <c r="S1951" s="168"/>
      <c r="T1951" s="168"/>
    </row>
    <row r="1952" spans="16:20" x14ac:dyDescent="0.3">
      <c r="P1952" s="110"/>
      <c r="Q1952" s="168"/>
      <c r="R1952" s="168"/>
      <c r="S1952" s="168"/>
      <c r="T1952" s="168"/>
    </row>
    <row r="1953" spans="16:20" x14ac:dyDescent="0.3">
      <c r="P1953" s="110"/>
      <c r="Q1953" s="168"/>
      <c r="R1953" s="168"/>
      <c r="S1953" s="168"/>
      <c r="T1953" s="168"/>
    </row>
    <row r="1954" spans="16:20" x14ac:dyDescent="0.3">
      <c r="P1954" s="110"/>
      <c r="Q1954" s="168"/>
      <c r="R1954" s="168"/>
      <c r="S1954" s="168"/>
      <c r="T1954" s="168"/>
    </row>
    <row r="1955" spans="16:20" x14ac:dyDescent="0.3">
      <c r="P1955" s="110"/>
      <c r="Q1955" s="168"/>
      <c r="R1955" s="168"/>
      <c r="S1955" s="168"/>
      <c r="T1955" s="168"/>
    </row>
    <row r="1956" spans="16:20" x14ac:dyDescent="0.3">
      <c r="P1956" s="110"/>
      <c r="Q1956" s="168"/>
      <c r="R1956" s="168"/>
      <c r="S1956" s="168"/>
      <c r="T1956" s="168"/>
    </row>
    <row r="1957" spans="16:20" x14ac:dyDescent="0.3">
      <c r="P1957" s="110"/>
      <c r="Q1957" s="168"/>
      <c r="R1957" s="168"/>
      <c r="S1957" s="168"/>
      <c r="T1957" s="168"/>
    </row>
    <row r="1958" spans="16:20" x14ac:dyDescent="0.3">
      <c r="P1958" s="110"/>
      <c r="Q1958" s="168"/>
      <c r="R1958" s="168"/>
      <c r="S1958" s="168"/>
      <c r="T1958" s="168"/>
    </row>
    <row r="1959" spans="16:20" x14ac:dyDescent="0.3">
      <c r="P1959" s="110"/>
      <c r="Q1959" s="168"/>
      <c r="R1959" s="168"/>
      <c r="S1959" s="168"/>
      <c r="T1959" s="168"/>
    </row>
    <row r="1960" spans="16:20" x14ac:dyDescent="0.3">
      <c r="P1960" s="110"/>
      <c r="Q1960" s="168"/>
      <c r="R1960" s="168"/>
      <c r="S1960" s="168"/>
      <c r="T1960" s="168"/>
    </row>
    <row r="1961" spans="16:20" x14ac:dyDescent="0.3">
      <c r="P1961" s="110"/>
      <c r="Q1961" s="168"/>
      <c r="R1961" s="168"/>
      <c r="S1961" s="168"/>
      <c r="T1961" s="168"/>
    </row>
    <row r="1962" spans="16:20" x14ac:dyDescent="0.3">
      <c r="P1962" s="110"/>
      <c r="Q1962" s="168"/>
      <c r="R1962" s="168"/>
      <c r="S1962" s="168"/>
      <c r="T1962" s="168"/>
    </row>
    <row r="1963" spans="16:20" x14ac:dyDescent="0.3">
      <c r="P1963" s="110"/>
      <c r="Q1963" s="168"/>
      <c r="R1963" s="168"/>
      <c r="S1963" s="168"/>
      <c r="T1963" s="168"/>
    </row>
    <row r="1964" spans="16:20" x14ac:dyDescent="0.3">
      <c r="P1964" s="110"/>
      <c r="Q1964" s="168"/>
      <c r="R1964" s="168"/>
      <c r="S1964" s="168"/>
      <c r="T1964" s="168"/>
    </row>
    <row r="1965" spans="16:20" x14ac:dyDescent="0.3">
      <c r="P1965" s="110"/>
      <c r="Q1965" s="168"/>
      <c r="R1965" s="168"/>
      <c r="S1965" s="168"/>
      <c r="T1965" s="168"/>
    </row>
    <row r="1966" spans="16:20" x14ac:dyDescent="0.3">
      <c r="P1966" s="110"/>
      <c r="Q1966" s="168"/>
      <c r="R1966" s="168"/>
      <c r="S1966" s="168"/>
      <c r="T1966" s="168"/>
    </row>
    <row r="1967" spans="16:20" x14ac:dyDescent="0.3">
      <c r="P1967" s="168"/>
      <c r="Q1967" s="168"/>
      <c r="R1967" s="168"/>
      <c r="S1967" s="168"/>
      <c r="T1967" s="168"/>
    </row>
    <row r="1968" spans="16:20" x14ac:dyDescent="0.3">
      <c r="P1968" s="168"/>
      <c r="Q1968" s="168"/>
      <c r="R1968" s="168"/>
      <c r="S1968" s="168"/>
      <c r="T1968" s="168"/>
    </row>
    <row r="1969" spans="16:20" x14ac:dyDescent="0.3">
      <c r="P1969" s="168"/>
      <c r="Q1969" s="168"/>
      <c r="R1969" s="168"/>
      <c r="S1969" s="168"/>
      <c r="T1969" s="168"/>
    </row>
    <row r="1970" spans="16:20" x14ac:dyDescent="0.3">
      <c r="P1970" s="168"/>
      <c r="Q1970" s="168"/>
      <c r="R1970" s="168"/>
      <c r="S1970" s="168"/>
      <c r="T1970" s="168"/>
    </row>
    <row r="1971" spans="16:20" x14ac:dyDescent="0.3">
      <c r="P1971" s="168"/>
      <c r="Q1971" s="168"/>
      <c r="R1971" s="168"/>
      <c r="S1971" s="168"/>
      <c r="T1971" s="168"/>
    </row>
    <row r="1972" spans="16:20" x14ac:dyDescent="0.3">
      <c r="P1972" s="168"/>
      <c r="Q1972" s="168"/>
      <c r="R1972" s="168"/>
      <c r="S1972" s="168"/>
      <c r="T1972" s="168"/>
    </row>
    <row r="1973" spans="16:20" x14ac:dyDescent="0.3">
      <c r="P1973" s="168"/>
      <c r="Q1973" s="168"/>
      <c r="R1973" s="168"/>
      <c r="S1973" s="168"/>
      <c r="T1973" s="168"/>
    </row>
    <row r="1974" spans="16:20" x14ac:dyDescent="0.3">
      <c r="P1974" s="168"/>
      <c r="Q1974" s="168"/>
      <c r="R1974" s="168"/>
      <c r="S1974" s="168"/>
      <c r="T1974" s="168"/>
    </row>
    <row r="1975" spans="16:20" x14ac:dyDescent="0.3">
      <c r="P1975" s="168"/>
      <c r="Q1975" s="168"/>
      <c r="R1975" s="168"/>
      <c r="S1975" s="168"/>
      <c r="T1975" s="168"/>
    </row>
    <row r="1976" spans="16:20" x14ac:dyDescent="0.3">
      <c r="P1976" s="168"/>
      <c r="Q1976" s="168"/>
      <c r="R1976" s="168"/>
      <c r="S1976" s="168"/>
      <c r="T1976" s="168"/>
    </row>
    <row r="1977" spans="16:20" x14ac:dyDescent="0.3">
      <c r="P1977" s="168"/>
      <c r="Q1977" s="168"/>
      <c r="R1977" s="168"/>
      <c r="S1977" s="168"/>
      <c r="T1977" s="168"/>
    </row>
    <row r="1978" spans="16:20" x14ac:dyDescent="0.3">
      <c r="P1978" s="168"/>
      <c r="Q1978" s="168"/>
      <c r="R1978" s="168"/>
      <c r="S1978" s="168"/>
      <c r="T1978" s="168"/>
    </row>
    <row r="1979" spans="16:20" x14ac:dyDescent="0.3">
      <c r="P1979" s="168"/>
      <c r="Q1979" s="168"/>
      <c r="R1979" s="168"/>
      <c r="S1979" s="168"/>
      <c r="T1979" s="168"/>
    </row>
    <row r="1980" spans="16:20" x14ac:dyDescent="0.3">
      <c r="P1980" s="168"/>
      <c r="Q1980" s="168"/>
      <c r="R1980" s="168"/>
      <c r="S1980" s="168"/>
      <c r="T1980" s="168"/>
    </row>
    <row r="1981" spans="16:20" x14ac:dyDescent="0.3">
      <c r="P1981" s="168"/>
      <c r="Q1981" s="168"/>
      <c r="R1981" s="168"/>
      <c r="S1981" s="168"/>
      <c r="T1981" s="168"/>
    </row>
    <row r="1982" spans="16:20" x14ac:dyDescent="0.3">
      <c r="P1982" s="168"/>
      <c r="Q1982" s="168"/>
      <c r="R1982" s="168"/>
      <c r="S1982" s="168"/>
      <c r="T1982" s="168"/>
    </row>
    <row r="1983" spans="16:20" x14ac:dyDescent="0.3">
      <c r="P1983" s="168"/>
      <c r="Q1983" s="168"/>
      <c r="R1983" s="168"/>
      <c r="S1983" s="168"/>
      <c r="T1983" s="168"/>
    </row>
    <row r="1984" spans="16:20" x14ac:dyDescent="0.3">
      <c r="P1984" s="168"/>
      <c r="Q1984" s="168"/>
      <c r="R1984" s="168"/>
      <c r="S1984" s="168"/>
      <c r="T1984" s="168"/>
    </row>
    <row r="1985" spans="16:20" x14ac:dyDescent="0.3">
      <c r="P1985" s="168"/>
      <c r="Q1985" s="168"/>
      <c r="R1985" s="168"/>
      <c r="S1985" s="168"/>
      <c r="T1985" s="168"/>
    </row>
    <row r="1986" spans="16:20" x14ac:dyDescent="0.3">
      <c r="P1986" s="168"/>
      <c r="Q1986" s="168"/>
      <c r="R1986" s="168"/>
      <c r="S1986" s="168"/>
      <c r="T1986" s="168"/>
    </row>
    <row r="1987" spans="16:20" x14ac:dyDescent="0.3">
      <c r="P1987" s="168"/>
      <c r="Q1987" s="168"/>
      <c r="R1987" s="168"/>
      <c r="S1987" s="168"/>
      <c r="T1987" s="168"/>
    </row>
    <row r="1988" spans="16:20" x14ac:dyDescent="0.3">
      <c r="P1988" s="168"/>
      <c r="Q1988" s="168"/>
      <c r="R1988" s="168"/>
      <c r="S1988" s="168"/>
      <c r="T1988" s="168"/>
    </row>
    <row r="1989" spans="16:20" x14ac:dyDescent="0.3">
      <c r="P1989" s="168"/>
      <c r="Q1989" s="168"/>
      <c r="R1989" s="168"/>
      <c r="S1989" s="168"/>
      <c r="T1989" s="168"/>
    </row>
    <row r="1990" spans="16:20" x14ac:dyDescent="0.3">
      <c r="P1990" s="168"/>
      <c r="Q1990" s="168"/>
      <c r="R1990" s="168"/>
      <c r="S1990" s="168"/>
      <c r="T1990" s="168"/>
    </row>
    <row r="1991" spans="16:20" x14ac:dyDescent="0.3">
      <c r="P1991" s="168"/>
      <c r="Q1991" s="168"/>
      <c r="R1991" s="168"/>
      <c r="S1991" s="168"/>
      <c r="T1991" s="168"/>
    </row>
    <row r="1992" spans="16:20" x14ac:dyDescent="0.3">
      <c r="P1992" s="168"/>
      <c r="Q1992" s="168"/>
      <c r="R1992" s="168"/>
      <c r="S1992" s="168"/>
      <c r="T1992" s="168"/>
    </row>
    <row r="1993" spans="16:20" x14ac:dyDescent="0.3">
      <c r="P1993" s="168"/>
      <c r="Q1993" s="168"/>
      <c r="R1993" s="168"/>
      <c r="S1993" s="168"/>
      <c r="T1993" s="168"/>
    </row>
    <row r="1994" spans="16:20" x14ac:dyDescent="0.3">
      <c r="P1994" s="168"/>
      <c r="Q1994" s="168"/>
      <c r="R1994" s="168"/>
      <c r="S1994" s="168"/>
      <c r="T1994" s="168"/>
    </row>
    <row r="1995" spans="16:20" x14ac:dyDescent="0.3">
      <c r="P1995" s="168"/>
      <c r="Q1995" s="168"/>
      <c r="R1995" s="168"/>
      <c r="S1995" s="168"/>
      <c r="T1995" s="168"/>
    </row>
    <row r="1996" spans="16:20" x14ac:dyDescent="0.3">
      <c r="P1996" s="168"/>
      <c r="Q1996" s="168"/>
      <c r="R1996" s="168"/>
      <c r="S1996" s="168"/>
      <c r="T1996" s="168"/>
    </row>
    <row r="1997" spans="16:20" x14ac:dyDescent="0.3">
      <c r="P1997" s="168"/>
      <c r="Q1997" s="168"/>
      <c r="R1997" s="168"/>
      <c r="S1997" s="168"/>
      <c r="T1997" s="168"/>
    </row>
    <row r="1998" spans="16:20" x14ac:dyDescent="0.3">
      <c r="P1998" s="168"/>
      <c r="Q1998" s="168"/>
      <c r="R1998" s="168"/>
      <c r="S1998" s="168"/>
      <c r="T1998" s="168"/>
    </row>
    <row r="1999" spans="16:20" x14ac:dyDescent="0.3">
      <c r="P1999" s="168"/>
      <c r="Q1999" s="168"/>
      <c r="R1999" s="168"/>
      <c r="S1999" s="168"/>
      <c r="T1999" s="168"/>
    </row>
    <row r="2000" spans="16:20" x14ac:dyDescent="0.3">
      <c r="P2000" s="168"/>
      <c r="Q2000" s="168"/>
      <c r="R2000" s="168"/>
      <c r="S2000" s="168"/>
      <c r="T2000" s="168"/>
    </row>
    <row r="2001" spans="16:20" x14ac:dyDescent="0.3">
      <c r="P2001" s="168"/>
      <c r="Q2001" s="168"/>
      <c r="R2001" s="168"/>
      <c r="S2001" s="168"/>
      <c r="T2001" s="168"/>
    </row>
    <row r="2002" spans="16:20" x14ac:dyDescent="0.3">
      <c r="P2002" s="168"/>
      <c r="Q2002" s="168"/>
      <c r="R2002" s="168"/>
      <c r="S2002" s="168"/>
      <c r="T2002" s="168"/>
    </row>
    <row r="2003" spans="16:20" x14ac:dyDescent="0.3">
      <c r="P2003" s="168"/>
      <c r="Q2003" s="168"/>
      <c r="R2003" s="168"/>
      <c r="S2003" s="168"/>
      <c r="T2003" s="168"/>
    </row>
    <row r="2004" spans="16:20" x14ac:dyDescent="0.3">
      <c r="P2004" s="168"/>
      <c r="Q2004" s="168"/>
      <c r="R2004" s="168"/>
      <c r="S2004" s="168"/>
      <c r="T2004" s="168"/>
    </row>
    <row r="2005" spans="16:20" x14ac:dyDescent="0.3">
      <c r="P2005" s="168"/>
      <c r="Q2005" s="168"/>
      <c r="R2005" s="168"/>
      <c r="S2005" s="168"/>
      <c r="T2005" s="168"/>
    </row>
    <row r="2006" spans="16:20" x14ac:dyDescent="0.3">
      <c r="P2006" s="168"/>
      <c r="Q2006" s="168"/>
      <c r="R2006" s="168"/>
      <c r="S2006" s="168"/>
      <c r="T2006" s="168"/>
    </row>
    <row r="2007" spans="16:20" x14ac:dyDescent="0.3">
      <c r="P2007" s="168"/>
      <c r="Q2007" s="168"/>
      <c r="R2007" s="168"/>
      <c r="S2007" s="168"/>
      <c r="T2007" s="168"/>
    </row>
    <row r="2008" spans="16:20" x14ac:dyDescent="0.3">
      <c r="P2008" s="168"/>
      <c r="Q2008" s="168"/>
      <c r="R2008" s="168"/>
      <c r="S2008" s="168"/>
      <c r="T2008" s="168"/>
    </row>
    <row r="2009" spans="16:20" x14ac:dyDescent="0.3">
      <c r="P2009" s="168"/>
      <c r="Q2009" s="168"/>
      <c r="R2009" s="168"/>
      <c r="S2009" s="168"/>
      <c r="T2009" s="168"/>
    </row>
    <row r="2010" spans="16:20" x14ac:dyDescent="0.3">
      <c r="P2010" s="168"/>
      <c r="Q2010" s="168"/>
      <c r="R2010" s="168"/>
      <c r="S2010" s="168"/>
      <c r="T2010" s="168"/>
    </row>
    <row r="2011" spans="16:20" x14ac:dyDescent="0.3">
      <c r="P2011" s="168"/>
      <c r="Q2011" s="168"/>
      <c r="R2011" s="168"/>
      <c r="S2011" s="168"/>
      <c r="T2011" s="168"/>
    </row>
    <row r="2012" spans="16:20" x14ac:dyDescent="0.3">
      <c r="P2012" s="168"/>
      <c r="Q2012" s="168"/>
      <c r="R2012" s="168"/>
      <c r="S2012" s="168"/>
      <c r="T2012" s="168"/>
    </row>
    <row r="2013" spans="16:20" x14ac:dyDescent="0.3">
      <c r="P2013" s="168"/>
      <c r="Q2013" s="168"/>
      <c r="R2013" s="168"/>
      <c r="S2013" s="168"/>
      <c r="T2013" s="168"/>
    </row>
    <row r="2014" spans="16:20" x14ac:dyDescent="0.3">
      <c r="P2014" s="168"/>
      <c r="Q2014" s="168"/>
      <c r="R2014" s="168"/>
      <c r="S2014" s="168"/>
      <c r="T2014" s="168"/>
    </row>
    <row r="2015" spans="16:20" x14ac:dyDescent="0.3">
      <c r="P2015" s="168"/>
      <c r="Q2015" s="168"/>
      <c r="R2015" s="168"/>
      <c r="S2015" s="168"/>
      <c r="T2015" s="168"/>
    </row>
    <row r="2016" spans="16:20" x14ac:dyDescent="0.3">
      <c r="P2016" s="168"/>
      <c r="Q2016" s="168"/>
      <c r="R2016" s="168"/>
      <c r="S2016" s="168"/>
      <c r="T2016" s="168"/>
    </row>
    <row r="2017" spans="16:20" x14ac:dyDescent="0.3">
      <c r="P2017" s="99"/>
      <c r="Q2017" s="168"/>
      <c r="R2017" s="168"/>
      <c r="S2017" s="168"/>
      <c r="T2017" s="168"/>
    </row>
    <row r="2018" spans="16:20" x14ac:dyDescent="0.3">
      <c r="P2018" s="99"/>
      <c r="Q2018" s="168"/>
      <c r="R2018" s="168"/>
      <c r="S2018" s="168"/>
      <c r="T2018" s="168"/>
    </row>
    <row r="2019" spans="16:20" x14ac:dyDescent="0.3">
      <c r="Q2019" s="168"/>
      <c r="R2019" s="168"/>
      <c r="S2019" s="168"/>
      <c r="T2019" s="168"/>
    </row>
    <row r="2020" spans="16:20" x14ac:dyDescent="0.3">
      <c r="Q2020" s="168"/>
      <c r="R2020" s="168"/>
      <c r="S2020" s="168"/>
      <c r="T2020" s="168"/>
    </row>
    <row r="2021" spans="16:20" x14ac:dyDescent="0.3">
      <c r="Q2021" s="168"/>
      <c r="R2021" s="168"/>
      <c r="S2021" s="168"/>
      <c r="T2021" s="168"/>
    </row>
    <row r="2022" spans="16:20" x14ac:dyDescent="0.3">
      <c r="Q2022" s="168"/>
      <c r="R2022" s="168"/>
      <c r="S2022" s="168"/>
      <c r="T2022" s="168"/>
    </row>
    <row r="2023" spans="16:20" x14ac:dyDescent="0.3">
      <c r="Q2023" s="168"/>
      <c r="R2023" s="168"/>
      <c r="S2023" s="168"/>
      <c r="T2023" s="168"/>
    </row>
    <row r="2024" spans="16:20" x14ac:dyDescent="0.3">
      <c r="Q2024" s="168"/>
      <c r="R2024" s="168"/>
      <c r="S2024" s="168"/>
      <c r="T2024" s="168"/>
    </row>
    <row r="2025" spans="16:20" x14ac:dyDescent="0.3">
      <c r="P2025" s="98"/>
      <c r="Q2025" s="168"/>
      <c r="R2025" s="168"/>
      <c r="S2025" s="168"/>
      <c r="T2025" s="168"/>
    </row>
    <row r="2026" spans="16:20" x14ac:dyDescent="0.3">
      <c r="P2026" s="98"/>
      <c r="Q2026" s="168"/>
      <c r="R2026" s="168"/>
      <c r="S2026" s="168"/>
      <c r="T2026" s="168"/>
    </row>
    <row r="2027" spans="16:20" x14ac:dyDescent="0.3">
      <c r="P2027" s="98"/>
      <c r="Q2027" s="168"/>
      <c r="R2027" s="168"/>
      <c r="S2027" s="168"/>
      <c r="T2027" s="168"/>
    </row>
    <row r="2028" spans="16:20" x14ac:dyDescent="0.3">
      <c r="P2028" s="98"/>
      <c r="Q2028" s="168"/>
      <c r="R2028" s="168"/>
      <c r="S2028" s="168"/>
      <c r="T2028" s="168"/>
    </row>
    <row r="2029" spans="16:20" x14ac:dyDescent="0.3">
      <c r="P2029" s="98"/>
      <c r="Q2029" s="168"/>
      <c r="R2029" s="168"/>
      <c r="S2029" s="168"/>
      <c r="T2029" s="168"/>
    </row>
    <row r="2030" spans="16:20" x14ac:dyDescent="0.3">
      <c r="P2030" s="98"/>
      <c r="Q2030" s="168"/>
      <c r="R2030" s="168"/>
      <c r="S2030" s="168"/>
      <c r="T2030" s="168"/>
    </row>
    <row r="2031" spans="16:20" x14ac:dyDescent="0.3">
      <c r="P2031" s="98"/>
      <c r="Q2031" s="168"/>
      <c r="R2031" s="168"/>
      <c r="S2031" s="168"/>
      <c r="T2031" s="168"/>
    </row>
    <row r="2032" spans="16:20" x14ac:dyDescent="0.3">
      <c r="P2032" s="98"/>
      <c r="Q2032" s="168"/>
      <c r="R2032" s="168"/>
      <c r="S2032" s="168"/>
      <c r="T2032" s="168"/>
    </row>
    <row r="2033" spans="16:20" x14ac:dyDescent="0.3">
      <c r="P2033" s="98"/>
      <c r="Q2033" s="168"/>
      <c r="R2033" s="168"/>
      <c r="S2033" s="168"/>
      <c r="T2033" s="168"/>
    </row>
    <row r="2034" spans="16:20" x14ac:dyDescent="0.3">
      <c r="P2034" s="98"/>
      <c r="Q2034" s="168"/>
      <c r="R2034" s="168"/>
      <c r="S2034" s="168"/>
      <c r="T2034" s="168"/>
    </row>
    <row r="2035" spans="16:20" x14ac:dyDescent="0.3">
      <c r="P2035" s="98"/>
      <c r="Q2035" s="168"/>
      <c r="R2035" s="168"/>
      <c r="S2035" s="168"/>
      <c r="T2035" s="168"/>
    </row>
    <row r="2036" spans="16:20" x14ac:dyDescent="0.3">
      <c r="P2036" s="114"/>
      <c r="Q2036" s="168"/>
      <c r="R2036" s="168"/>
      <c r="S2036" s="168"/>
      <c r="T2036" s="168"/>
    </row>
    <row r="2037" spans="16:20" x14ac:dyDescent="0.3">
      <c r="P2037" s="114"/>
      <c r="Q2037" s="168"/>
      <c r="R2037" s="168"/>
      <c r="S2037" s="168"/>
      <c r="T2037" s="168"/>
    </row>
    <row r="2038" spans="16:20" x14ac:dyDescent="0.3">
      <c r="P2038" s="114"/>
      <c r="Q2038" s="168"/>
      <c r="R2038" s="168"/>
      <c r="S2038" s="168"/>
      <c r="T2038" s="168"/>
    </row>
    <row r="2039" spans="16:20" x14ac:dyDescent="0.3">
      <c r="P2039" s="114"/>
      <c r="Q2039" s="168"/>
      <c r="R2039" s="168"/>
      <c r="S2039" s="168"/>
      <c r="T2039" s="168"/>
    </row>
    <row r="2040" spans="16:20" x14ac:dyDescent="0.3">
      <c r="P2040" s="99"/>
      <c r="Q2040" s="168"/>
      <c r="R2040" s="168"/>
      <c r="S2040" s="168"/>
      <c r="T2040" s="168"/>
    </row>
    <row r="2041" spans="16:20" x14ac:dyDescent="0.3">
      <c r="P2041" s="99"/>
      <c r="Q2041" s="168"/>
      <c r="R2041" s="168"/>
      <c r="S2041" s="168"/>
      <c r="T2041" s="168"/>
    </row>
    <row r="2042" spans="16:20" x14ac:dyDescent="0.3">
      <c r="P2042" s="99"/>
      <c r="Q2042" s="168"/>
      <c r="R2042" s="168"/>
      <c r="S2042" s="168"/>
      <c r="T2042" s="168"/>
    </row>
    <row r="2043" spans="16:20" x14ac:dyDescent="0.3">
      <c r="P2043" s="99"/>
      <c r="Q2043" s="168"/>
      <c r="R2043" s="168"/>
      <c r="S2043" s="168"/>
      <c r="T2043" s="168"/>
    </row>
    <row r="2044" spans="16:20" x14ac:dyDescent="0.3">
      <c r="P2044" s="99"/>
      <c r="Q2044" s="168"/>
      <c r="R2044" s="168"/>
      <c r="S2044" s="168"/>
      <c r="T2044" s="168"/>
    </row>
    <row r="2045" spans="16:20" x14ac:dyDescent="0.3">
      <c r="P2045" s="99"/>
      <c r="Q2045" s="168"/>
      <c r="R2045" s="168"/>
      <c r="S2045" s="168"/>
      <c r="T2045" s="168"/>
    </row>
    <row r="2046" spans="16:20" x14ac:dyDescent="0.3">
      <c r="P2046" s="99"/>
      <c r="Q2046" s="168"/>
      <c r="R2046" s="168"/>
      <c r="S2046" s="168"/>
      <c r="T2046" s="168"/>
    </row>
    <row r="2047" spans="16:20" x14ac:dyDescent="0.3">
      <c r="P2047" s="99"/>
      <c r="Q2047" s="168"/>
      <c r="R2047" s="168"/>
      <c r="S2047" s="168"/>
      <c r="T2047" s="168"/>
    </row>
    <row r="2048" spans="16:20" x14ac:dyDescent="0.3">
      <c r="P2048" s="99"/>
      <c r="Q2048" s="168"/>
      <c r="R2048" s="168"/>
      <c r="S2048" s="168"/>
      <c r="T2048" s="168"/>
    </row>
    <row r="2049" spans="16:20" x14ac:dyDescent="0.3">
      <c r="P2049" s="99"/>
      <c r="Q2049" s="168"/>
      <c r="R2049" s="168"/>
      <c r="S2049" s="168"/>
      <c r="T2049" s="168"/>
    </row>
    <row r="2050" spans="16:20" x14ac:dyDescent="0.3">
      <c r="P2050" s="99"/>
      <c r="Q2050" s="168"/>
      <c r="R2050" s="168"/>
      <c r="S2050" s="168"/>
      <c r="T2050" s="168"/>
    </row>
    <row r="2051" spans="16:20" x14ac:dyDescent="0.3">
      <c r="P2051" s="99"/>
      <c r="Q2051" s="168"/>
      <c r="R2051" s="168"/>
      <c r="S2051" s="168"/>
      <c r="T2051" s="168"/>
    </row>
    <row r="2052" spans="16:20" x14ac:dyDescent="0.3">
      <c r="P2052" s="99"/>
      <c r="Q2052" s="168"/>
      <c r="R2052" s="168"/>
      <c r="S2052" s="168"/>
      <c r="T2052" s="168"/>
    </row>
    <row r="2053" spans="16:20" x14ac:dyDescent="0.3">
      <c r="P2053" s="99"/>
      <c r="Q2053" s="168"/>
      <c r="R2053" s="168"/>
      <c r="S2053" s="168"/>
      <c r="T2053" s="168"/>
    </row>
    <row r="2054" spans="16:20" x14ac:dyDescent="0.3">
      <c r="P2054" s="99"/>
      <c r="Q2054" s="168"/>
      <c r="R2054" s="168"/>
      <c r="S2054" s="168"/>
      <c r="T2054" s="168"/>
    </row>
    <row r="2055" spans="16:20" x14ac:dyDescent="0.3">
      <c r="P2055" s="99"/>
      <c r="Q2055" s="168"/>
      <c r="R2055" s="168"/>
      <c r="S2055" s="168"/>
      <c r="T2055" s="168"/>
    </row>
    <row r="2056" spans="16:20" x14ac:dyDescent="0.3">
      <c r="P2056" s="99"/>
      <c r="Q2056" s="168"/>
      <c r="R2056" s="168"/>
      <c r="S2056" s="168"/>
      <c r="T2056" s="168"/>
    </row>
    <row r="2057" spans="16:20" x14ac:dyDescent="0.3">
      <c r="Q2057" s="168"/>
      <c r="R2057" s="168"/>
      <c r="S2057" s="168"/>
      <c r="T2057" s="168"/>
    </row>
    <row r="2058" spans="16:20" x14ac:dyDescent="0.3">
      <c r="Q2058" s="168"/>
      <c r="R2058" s="168"/>
      <c r="S2058" s="168"/>
      <c r="T2058" s="168"/>
    </row>
    <row r="2059" spans="16:20" x14ac:dyDescent="0.3">
      <c r="Q2059" s="168"/>
      <c r="R2059" s="168"/>
      <c r="S2059" s="168"/>
      <c r="T2059" s="168"/>
    </row>
    <row r="2060" spans="16:20" x14ac:dyDescent="0.3">
      <c r="Q2060" s="168"/>
      <c r="R2060" s="168"/>
      <c r="S2060" s="168"/>
      <c r="T2060" s="168"/>
    </row>
    <row r="2061" spans="16:20" x14ac:dyDescent="0.3">
      <c r="Q2061" s="168"/>
      <c r="R2061" s="168"/>
      <c r="S2061" s="168"/>
      <c r="T2061" s="168"/>
    </row>
    <row r="2062" spans="16:20" x14ac:dyDescent="0.3">
      <c r="Q2062" s="168"/>
      <c r="R2062" s="168"/>
      <c r="S2062" s="168"/>
      <c r="T2062" s="168"/>
    </row>
    <row r="2063" spans="16:20" x14ac:dyDescent="0.3">
      <c r="Q2063" s="168"/>
      <c r="R2063" s="168"/>
      <c r="S2063" s="168"/>
      <c r="T2063" s="168"/>
    </row>
    <row r="2064" spans="16:20" x14ac:dyDescent="0.3">
      <c r="Q2064" s="168"/>
      <c r="R2064" s="168"/>
      <c r="S2064" s="168"/>
      <c r="T2064" s="168"/>
    </row>
    <row r="2065" spans="17:20" x14ac:dyDescent="0.3">
      <c r="Q2065" s="168"/>
      <c r="R2065" s="168"/>
      <c r="S2065" s="168"/>
      <c r="T2065" s="168"/>
    </row>
    <row r="2066" spans="17:20" x14ac:dyDescent="0.3">
      <c r="Q2066" s="168"/>
      <c r="R2066" s="168"/>
      <c r="S2066" s="168"/>
      <c r="T2066" s="168"/>
    </row>
    <row r="2067" spans="17:20" x14ac:dyDescent="0.3">
      <c r="Q2067" s="168"/>
      <c r="R2067" s="168"/>
      <c r="S2067" s="168"/>
      <c r="T2067" s="168"/>
    </row>
    <row r="2068" spans="17:20" x14ac:dyDescent="0.3">
      <c r="Q2068" s="168"/>
      <c r="R2068" s="168"/>
      <c r="S2068" s="168"/>
      <c r="T2068" s="168"/>
    </row>
    <row r="2069" spans="17:20" x14ac:dyDescent="0.3">
      <c r="Q2069" s="168"/>
      <c r="R2069" s="168"/>
      <c r="S2069" s="168"/>
      <c r="T2069" s="168"/>
    </row>
    <row r="2070" spans="17:20" x14ac:dyDescent="0.3">
      <c r="Q2070" s="168"/>
      <c r="R2070" s="168"/>
      <c r="S2070" s="168"/>
      <c r="T2070" s="168"/>
    </row>
    <row r="2071" spans="17:20" x14ac:dyDescent="0.3">
      <c r="Q2071" s="168"/>
      <c r="R2071" s="168"/>
      <c r="S2071" s="168"/>
      <c r="T2071" s="168"/>
    </row>
    <row r="2072" spans="17:20" x14ac:dyDescent="0.3">
      <c r="Q2072" s="168"/>
      <c r="R2072" s="168"/>
      <c r="S2072" s="168"/>
      <c r="T2072" s="168"/>
    </row>
    <row r="2073" spans="17:20" x14ac:dyDescent="0.3">
      <c r="Q2073" s="168"/>
      <c r="R2073" s="168"/>
      <c r="S2073" s="168"/>
      <c r="T2073" s="168"/>
    </row>
    <row r="2074" spans="17:20" x14ac:dyDescent="0.3">
      <c r="Q2074" s="168"/>
      <c r="R2074" s="168"/>
      <c r="S2074" s="168"/>
      <c r="T2074" s="168"/>
    </row>
    <row r="2075" spans="17:20" x14ac:dyDescent="0.3">
      <c r="Q2075" s="168"/>
      <c r="R2075" s="168"/>
      <c r="S2075" s="168"/>
      <c r="T2075" s="168"/>
    </row>
    <row r="2076" spans="17:20" x14ac:dyDescent="0.3">
      <c r="Q2076" s="168"/>
      <c r="R2076" s="168"/>
      <c r="S2076" s="168"/>
      <c r="T2076" s="168"/>
    </row>
    <row r="2077" spans="17:20" x14ac:dyDescent="0.3">
      <c r="Q2077" s="168"/>
      <c r="R2077" s="168"/>
      <c r="S2077" s="168"/>
      <c r="T2077" s="168"/>
    </row>
    <row r="2078" spans="17:20" x14ac:dyDescent="0.3">
      <c r="Q2078" s="168"/>
      <c r="R2078" s="168"/>
      <c r="S2078" s="168"/>
      <c r="T2078" s="168"/>
    </row>
    <row r="2079" spans="17:20" x14ac:dyDescent="0.3">
      <c r="Q2079" s="168"/>
      <c r="R2079" s="168"/>
      <c r="S2079" s="168"/>
      <c r="T2079" s="168"/>
    </row>
    <row r="2080" spans="17:20" x14ac:dyDescent="0.3">
      <c r="Q2080" s="168"/>
      <c r="R2080" s="168"/>
      <c r="S2080" s="168"/>
      <c r="T2080" s="168"/>
    </row>
    <row r="2081" spans="16:20" x14ac:dyDescent="0.3">
      <c r="P2081" s="98"/>
      <c r="Q2081" s="168"/>
      <c r="R2081" s="168"/>
      <c r="S2081" s="168"/>
      <c r="T2081" s="168"/>
    </row>
    <row r="2082" spans="16:20" x14ac:dyDescent="0.3">
      <c r="P2082" s="98"/>
      <c r="Q2082" s="168"/>
      <c r="R2082" s="168"/>
      <c r="S2082" s="168"/>
      <c r="T2082" s="168"/>
    </row>
    <row r="2083" spans="16:20" x14ac:dyDescent="0.3">
      <c r="P2083" s="98"/>
      <c r="Q2083" s="168"/>
      <c r="R2083" s="168"/>
      <c r="S2083" s="168"/>
      <c r="T2083" s="168"/>
    </row>
    <row r="2084" spans="16:20" x14ac:dyDescent="0.3">
      <c r="P2084" s="98"/>
      <c r="Q2084" s="168"/>
      <c r="R2084" s="168"/>
      <c r="S2084" s="168"/>
      <c r="T2084" s="168"/>
    </row>
    <row r="2085" spans="16:20" x14ac:dyDescent="0.3">
      <c r="P2085" s="98"/>
      <c r="Q2085" s="168"/>
      <c r="R2085" s="168"/>
      <c r="S2085" s="168"/>
      <c r="T2085" s="168"/>
    </row>
    <row r="2086" spans="16:20" x14ac:dyDescent="0.3">
      <c r="P2086" s="98"/>
      <c r="Q2086" s="168"/>
      <c r="R2086" s="168"/>
      <c r="S2086" s="168"/>
      <c r="T2086" s="168"/>
    </row>
    <row r="2087" spans="16:20" x14ac:dyDescent="0.3">
      <c r="P2087" s="98"/>
      <c r="Q2087" s="168"/>
      <c r="R2087" s="168"/>
      <c r="S2087" s="168"/>
      <c r="T2087" s="168"/>
    </row>
    <row r="2088" spans="16:20" x14ac:dyDescent="0.3">
      <c r="P2088" s="98"/>
      <c r="Q2088" s="168"/>
      <c r="R2088" s="168"/>
      <c r="S2088" s="168"/>
      <c r="T2088" s="168"/>
    </row>
    <row r="2089" spans="16:20" x14ac:dyDescent="0.3">
      <c r="P2089" s="98"/>
      <c r="Q2089" s="168"/>
      <c r="R2089" s="168"/>
      <c r="S2089" s="168"/>
      <c r="T2089" s="168"/>
    </row>
    <row r="2090" spans="16:20" x14ac:dyDescent="0.3">
      <c r="P2090" s="98"/>
      <c r="Q2090" s="168"/>
      <c r="R2090" s="168"/>
      <c r="S2090" s="168"/>
      <c r="T2090" s="168"/>
    </row>
    <row r="2091" spans="16:20" x14ac:dyDescent="0.3">
      <c r="P2091" s="98"/>
      <c r="Q2091" s="168"/>
      <c r="R2091" s="168"/>
      <c r="S2091" s="168"/>
      <c r="T2091" s="168"/>
    </row>
    <row r="2092" spans="16:20" x14ac:dyDescent="0.3">
      <c r="P2092" s="98"/>
      <c r="Q2092" s="168"/>
      <c r="R2092" s="168"/>
      <c r="S2092" s="168"/>
      <c r="T2092" s="168"/>
    </row>
    <row r="2093" spans="16:20" x14ac:dyDescent="0.3">
      <c r="P2093" s="98"/>
      <c r="Q2093" s="168"/>
      <c r="R2093" s="168"/>
      <c r="S2093" s="168"/>
      <c r="T2093" s="168"/>
    </row>
    <row r="2094" spans="16:20" x14ac:dyDescent="0.3">
      <c r="P2094" s="98"/>
      <c r="Q2094" s="168"/>
      <c r="R2094" s="168"/>
      <c r="S2094" s="168"/>
      <c r="T2094" s="168"/>
    </row>
    <row r="2095" spans="16:20" x14ac:dyDescent="0.3">
      <c r="P2095" s="98"/>
      <c r="Q2095" s="168"/>
      <c r="R2095" s="168"/>
      <c r="S2095" s="168"/>
      <c r="T2095" s="168"/>
    </row>
    <row r="2096" spans="16:20" x14ac:dyDescent="0.3">
      <c r="P2096" s="98"/>
      <c r="Q2096" s="168"/>
      <c r="R2096" s="168"/>
      <c r="S2096" s="168"/>
      <c r="T2096" s="168"/>
    </row>
    <row r="2097" spans="16:20" x14ac:dyDescent="0.3">
      <c r="P2097" s="98"/>
      <c r="Q2097" s="168"/>
      <c r="R2097" s="168"/>
      <c r="S2097" s="168"/>
      <c r="T2097" s="168"/>
    </row>
    <row r="2098" spans="16:20" x14ac:dyDescent="0.3">
      <c r="P2098" s="98"/>
      <c r="Q2098" s="168"/>
      <c r="R2098" s="168"/>
      <c r="S2098" s="168"/>
      <c r="T2098" s="168"/>
    </row>
    <row r="2099" spans="16:20" x14ac:dyDescent="0.3">
      <c r="P2099" s="113"/>
      <c r="Q2099" s="168"/>
      <c r="R2099" s="168"/>
      <c r="S2099" s="168"/>
      <c r="T2099" s="168"/>
    </row>
    <row r="2100" spans="16:20" x14ac:dyDescent="0.3">
      <c r="P2100" s="113"/>
      <c r="Q2100" s="168"/>
      <c r="R2100" s="168"/>
      <c r="S2100" s="168"/>
      <c r="T2100" s="168"/>
    </row>
    <row r="2101" spans="16:20" x14ac:dyDescent="0.3">
      <c r="P2101" s="98"/>
      <c r="Q2101" s="168"/>
      <c r="R2101" s="168"/>
      <c r="S2101" s="168"/>
      <c r="T2101" s="168"/>
    </row>
    <row r="2102" spans="16:20" x14ac:dyDescent="0.3">
      <c r="P2102" s="98"/>
      <c r="Q2102" s="168"/>
      <c r="R2102" s="168"/>
      <c r="S2102" s="168"/>
      <c r="T2102" s="168"/>
    </row>
    <row r="2103" spans="16:20" x14ac:dyDescent="0.3">
      <c r="P2103" s="98"/>
      <c r="Q2103" s="168"/>
      <c r="R2103" s="168"/>
      <c r="S2103" s="168"/>
      <c r="T2103" s="168"/>
    </row>
    <row r="2104" spans="16:20" x14ac:dyDescent="0.3">
      <c r="P2104" s="98"/>
      <c r="Q2104" s="168"/>
      <c r="R2104" s="168"/>
      <c r="S2104" s="168"/>
      <c r="T2104" s="168"/>
    </row>
    <row r="2105" spans="16:20" x14ac:dyDescent="0.3">
      <c r="P2105" s="98"/>
      <c r="Q2105" s="168"/>
      <c r="R2105" s="168"/>
      <c r="S2105" s="168"/>
      <c r="T2105" s="168"/>
    </row>
    <row r="2106" spans="16:20" x14ac:dyDescent="0.3">
      <c r="P2106" s="113"/>
      <c r="Q2106" s="168"/>
      <c r="R2106" s="168"/>
      <c r="S2106" s="168"/>
      <c r="T2106" s="168"/>
    </row>
    <row r="2107" spans="16:20" x14ac:dyDescent="0.3">
      <c r="P2107" s="98"/>
      <c r="Q2107" s="168"/>
      <c r="R2107" s="168"/>
      <c r="S2107" s="168"/>
      <c r="T2107" s="168"/>
    </row>
    <row r="2108" spans="16:20" x14ac:dyDescent="0.3">
      <c r="P2108" s="98"/>
      <c r="Q2108" s="168"/>
      <c r="R2108" s="168"/>
      <c r="S2108" s="168"/>
      <c r="T2108" s="168"/>
    </row>
    <row r="2109" spans="16:20" x14ac:dyDescent="0.3">
      <c r="P2109" s="98"/>
      <c r="Q2109" s="168"/>
      <c r="R2109" s="168"/>
      <c r="S2109" s="168"/>
      <c r="T2109" s="168"/>
    </row>
    <row r="2110" spans="16:20" x14ac:dyDescent="0.3">
      <c r="P2110" s="98"/>
      <c r="Q2110" s="168"/>
      <c r="R2110" s="168"/>
      <c r="S2110" s="168"/>
      <c r="T2110" s="168"/>
    </row>
    <row r="2111" spans="16:20" x14ac:dyDescent="0.3">
      <c r="P2111" s="98"/>
      <c r="Q2111" s="168"/>
      <c r="R2111" s="168"/>
      <c r="S2111" s="168"/>
      <c r="T2111" s="168"/>
    </row>
    <row r="2112" spans="16:20" x14ac:dyDescent="0.3">
      <c r="P2112" s="113"/>
      <c r="Q2112" s="168"/>
      <c r="R2112" s="168"/>
      <c r="S2112" s="168"/>
      <c r="T2112" s="168"/>
    </row>
    <row r="2113" spans="16:20" x14ac:dyDescent="0.3">
      <c r="P2113" s="98"/>
      <c r="Q2113" s="168"/>
      <c r="R2113" s="168"/>
      <c r="S2113" s="168"/>
      <c r="T2113" s="168"/>
    </row>
    <row r="2114" spans="16:20" x14ac:dyDescent="0.3">
      <c r="P2114" s="98"/>
      <c r="Q2114" s="168"/>
      <c r="R2114" s="168"/>
      <c r="S2114" s="168"/>
      <c r="T2114" s="168"/>
    </row>
    <row r="2115" spans="16:20" x14ac:dyDescent="0.3">
      <c r="P2115" s="98"/>
      <c r="Q2115" s="168"/>
      <c r="R2115" s="168"/>
      <c r="S2115" s="168"/>
      <c r="T2115" s="168"/>
    </row>
    <row r="2116" spans="16:20" x14ac:dyDescent="0.3">
      <c r="P2116" s="98"/>
      <c r="Q2116" s="168"/>
      <c r="R2116" s="168"/>
      <c r="S2116" s="168"/>
      <c r="T2116" s="168"/>
    </row>
    <row r="2117" spans="16:20" x14ac:dyDescent="0.3">
      <c r="P2117" s="98"/>
      <c r="Q2117" s="168"/>
      <c r="R2117" s="168"/>
      <c r="S2117" s="168"/>
      <c r="T2117" s="168"/>
    </row>
    <row r="2118" spans="16:20" x14ac:dyDescent="0.3">
      <c r="P2118" s="98"/>
      <c r="Q2118" s="168"/>
      <c r="R2118" s="168"/>
      <c r="S2118" s="168"/>
      <c r="T2118" s="168"/>
    </row>
    <row r="2119" spans="16:20" x14ac:dyDescent="0.3">
      <c r="P2119" s="98"/>
      <c r="Q2119" s="168"/>
      <c r="R2119" s="168"/>
      <c r="S2119" s="168"/>
      <c r="T2119" s="168"/>
    </row>
    <row r="2120" spans="16:20" x14ac:dyDescent="0.3">
      <c r="P2120" s="98"/>
      <c r="Q2120" s="168"/>
      <c r="R2120" s="168"/>
      <c r="S2120" s="168"/>
      <c r="T2120" s="168"/>
    </row>
    <row r="2121" spans="16:20" x14ac:dyDescent="0.3">
      <c r="P2121" s="98"/>
      <c r="Q2121" s="168"/>
      <c r="R2121" s="168"/>
      <c r="S2121" s="168"/>
      <c r="T2121" s="168"/>
    </row>
    <row r="2122" spans="16:20" x14ac:dyDescent="0.3">
      <c r="P2122" s="98"/>
      <c r="Q2122" s="168"/>
      <c r="R2122" s="168"/>
      <c r="S2122" s="168"/>
      <c r="T2122" s="168"/>
    </row>
    <row r="2123" spans="16:20" x14ac:dyDescent="0.3">
      <c r="P2123" s="98"/>
      <c r="Q2123" s="168"/>
      <c r="R2123" s="168"/>
      <c r="S2123" s="168"/>
      <c r="T2123" s="168"/>
    </row>
    <row r="2124" spans="16:20" x14ac:dyDescent="0.3">
      <c r="P2124" s="98"/>
      <c r="Q2124" s="168"/>
      <c r="R2124" s="168"/>
      <c r="S2124" s="168"/>
      <c r="T2124" s="168"/>
    </row>
    <row r="2125" spans="16:20" x14ac:dyDescent="0.3">
      <c r="P2125" s="98"/>
      <c r="Q2125" s="168"/>
      <c r="R2125" s="168"/>
      <c r="S2125" s="168"/>
      <c r="T2125" s="168"/>
    </row>
    <row r="2126" spans="16:20" x14ac:dyDescent="0.3">
      <c r="P2126" s="98"/>
      <c r="Q2126" s="168"/>
      <c r="R2126" s="168"/>
      <c r="S2126" s="168"/>
      <c r="T2126" s="168"/>
    </row>
    <row r="2127" spans="16:20" x14ac:dyDescent="0.3">
      <c r="P2127" s="98"/>
      <c r="Q2127" s="168"/>
      <c r="R2127" s="168"/>
      <c r="S2127" s="168"/>
      <c r="T2127" s="168"/>
    </row>
    <row r="2128" spans="16:20" x14ac:dyDescent="0.3">
      <c r="P2128" s="98"/>
      <c r="Q2128" s="168"/>
      <c r="R2128" s="168"/>
      <c r="S2128" s="168"/>
      <c r="T2128" s="168"/>
    </row>
    <row r="2129" spans="16:20" x14ac:dyDescent="0.3">
      <c r="P2129" s="98"/>
      <c r="Q2129" s="168"/>
      <c r="R2129" s="168"/>
      <c r="S2129" s="168"/>
      <c r="T2129" s="168"/>
    </row>
    <row r="2130" spans="16:20" x14ac:dyDescent="0.3">
      <c r="P2130" s="99"/>
      <c r="Q2130" s="168"/>
      <c r="R2130" s="168"/>
      <c r="S2130" s="168"/>
      <c r="T2130" s="168"/>
    </row>
    <row r="2131" spans="16:20" x14ac:dyDescent="0.3">
      <c r="P2131" s="99"/>
      <c r="Q2131" s="168"/>
      <c r="R2131" s="168"/>
      <c r="S2131" s="168"/>
      <c r="T2131" s="168"/>
    </row>
    <row r="2132" spans="16:20" x14ac:dyDescent="0.3">
      <c r="P2132" s="99"/>
      <c r="Q2132" s="168"/>
      <c r="R2132" s="168"/>
      <c r="S2132" s="168"/>
      <c r="T2132" s="168"/>
    </row>
    <row r="2133" spans="16:20" x14ac:dyDescent="0.3">
      <c r="P2133" s="99"/>
      <c r="Q2133" s="168"/>
      <c r="R2133" s="168"/>
      <c r="S2133" s="168"/>
      <c r="T2133" s="168"/>
    </row>
    <row r="2134" spans="16:20" x14ac:dyDescent="0.3">
      <c r="P2134" s="99"/>
      <c r="Q2134" s="168"/>
      <c r="R2134" s="168"/>
      <c r="S2134" s="168"/>
      <c r="T2134" s="168"/>
    </row>
    <row r="2135" spans="16:20" x14ac:dyDescent="0.3">
      <c r="P2135" s="99"/>
      <c r="Q2135" s="168"/>
      <c r="R2135" s="168"/>
      <c r="S2135" s="168"/>
      <c r="T2135" s="168"/>
    </row>
    <row r="2136" spans="16:20" x14ac:dyDescent="0.3">
      <c r="P2136" s="99"/>
      <c r="Q2136" s="168"/>
      <c r="R2136" s="168"/>
      <c r="S2136" s="168"/>
      <c r="T2136" s="168"/>
    </row>
    <row r="2137" spans="16:20" x14ac:dyDescent="0.3">
      <c r="P2137" s="99"/>
      <c r="Q2137" s="168"/>
      <c r="R2137" s="168"/>
      <c r="S2137" s="168"/>
      <c r="T2137" s="168"/>
    </row>
    <row r="2138" spans="16:20" x14ac:dyDescent="0.3">
      <c r="P2138" s="99"/>
      <c r="Q2138" s="168"/>
      <c r="R2138" s="168"/>
      <c r="S2138" s="168"/>
      <c r="T2138" s="168"/>
    </row>
    <row r="2139" spans="16:20" x14ac:dyDescent="0.3">
      <c r="P2139" s="99"/>
      <c r="Q2139" s="168"/>
      <c r="R2139" s="168"/>
      <c r="S2139" s="168"/>
      <c r="T2139" s="168"/>
    </row>
    <row r="2140" spans="16:20" x14ac:dyDescent="0.3">
      <c r="P2140" s="99"/>
      <c r="Q2140" s="168"/>
      <c r="R2140" s="168"/>
      <c r="S2140" s="168"/>
      <c r="T2140" s="168"/>
    </row>
    <row r="2141" spans="16:20" x14ac:dyDescent="0.3">
      <c r="P2141" s="99"/>
      <c r="Q2141" s="168"/>
      <c r="R2141" s="168"/>
      <c r="S2141" s="168"/>
      <c r="T2141" s="168"/>
    </row>
    <row r="2142" spans="16:20" x14ac:dyDescent="0.3">
      <c r="P2142" s="99"/>
      <c r="Q2142" s="168"/>
      <c r="R2142" s="168"/>
      <c r="S2142" s="168"/>
      <c r="T2142" s="168"/>
    </row>
    <row r="2143" spans="16:20" x14ac:dyDescent="0.3">
      <c r="P2143" s="99"/>
      <c r="Q2143" s="168"/>
      <c r="R2143" s="168"/>
      <c r="S2143" s="168"/>
      <c r="T2143" s="168"/>
    </row>
    <row r="2144" spans="16:20" x14ac:dyDescent="0.3">
      <c r="P2144" s="99"/>
      <c r="Q2144" s="168"/>
      <c r="R2144" s="168"/>
      <c r="S2144" s="168"/>
      <c r="T2144" s="168"/>
    </row>
    <row r="2145" spans="16:20" x14ac:dyDescent="0.3">
      <c r="P2145" s="99"/>
      <c r="Q2145" s="168"/>
      <c r="R2145" s="168"/>
      <c r="S2145" s="168"/>
      <c r="T2145" s="168"/>
    </row>
    <row r="2146" spans="16:20" x14ac:dyDescent="0.3">
      <c r="P2146" s="99"/>
      <c r="Q2146" s="168"/>
      <c r="R2146" s="168"/>
      <c r="S2146" s="168"/>
      <c r="T2146" s="168"/>
    </row>
    <row r="2147" spans="16:20" x14ac:dyDescent="0.3">
      <c r="P2147" s="99"/>
      <c r="Q2147" s="168"/>
      <c r="R2147" s="168"/>
      <c r="S2147" s="168"/>
      <c r="T2147" s="168"/>
    </row>
    <row r="2148" spans="16:20" x14ac:dyDescent="0.3">
      <c r="P2148" s="99"/>
      <c r="Q2148" s="168"/>
      <c r="R2148" s="168"/>
      <c r="S2148" s="168"/>
      <c r="T2148" s="168"/>
    </row>
    <row r="2149" spans="16:20" x14ac:dyDescent="0.3">
      <c r="P2149" s="99"/>
      <c r="Q2149" s="168"/>
      <c r="R2149" s="168"/>
      <c r="S2149" s="168"/>
      <c r="T2149" s="168"/>
    </row>
    <row r="2150" spans="16:20" x14ac:dyDescent="0.3">
      <c r="P2150" s="99"/>
      <c r="Q2150" s="168"/>
      <c r="R2150" s="168"/>
      <c r="S2150" s="168"/>
      <c r="T2150" s="168"/>
    </row>
    <row r="2151" spans="16:20" x14ac:dyDescent="0.3">
      <c r="P2151" s="99"/>
      <c r="Q2151" s="168"/>
      <c r="R2151" s="168"/>
      <c r="S2151" s="168"/>
      <c r="T2151" s="168"/>
    </row>
    <row r="2152" spans="16:20" x14ac:dyDescent="0.3">
      <c r="P2152" s="99"/>
      <c r="Q2152" s="168"/>
      <c r="R2152" s="168"/>
      <c r="S2152" s="168"/>
      <c r="T2152" s="168"/>
    </row>
    <row r="2153" spans="16:20" x14ac:dyDescent="0.3">
      <c r="P2153" s="99"/>
      <c r="Q2153" s="168"/>
      <c r="R2153" s="168"/>
      <c r="S2153" s="168"/>
      <c r="T2153" s="168"/>
    </row>
    <row r="2154" spans="16:20" x14ac:dyDescent="0.3">
      <c r="P2154" s="99"/>
      <c r="Q2154" s="168"/>
      <c r="R2154" s="168"/>
      <c r="S2154" s="168"/>
      <c r="T2154" s="168"/>
    </row>
    <row r="2155" spans="16:20" x14ac:dyDescent="0.3">
      <c r="P2155" s="99"/>
      <c r="Q2155" s="168"/>
      <c r="R2155" s="168"/>
      <c r="S2155" s="168"/>
      <c r="T2155" s="168"/>
    </row>
    <row r="2156" spans="16:20" x14ac:dyDescent="0.3">
      <c r="P2156" s="99"/>
      <c r="Q2156" s="168"/>
      <c r="R2156" s="168"/>
      <c r="S2156" s="168"/>
      <c r="T2156" s="168"/>
    </row>
    <row r="2157" spans="16:20" x14ac:dyDescent="0.3">
      <c r="P2157" s="99"/>
      <c r="Q2157" s="168"/>
      <c r="R2157" s="168"/>
      <c r="S2157" s="168"/>
      <c r="T2157" s="168"/>
    </row>
    <row r="2158" spans="16:20" x14ac:dyDescent="0.3">
      <c r="P2158" s="99"/>
      <c r="Q2158" s="168"/>
      <c r="R2158" s="168"/>
      <c r="S2158" s="168"/>
      <c r="T2158" s="168"/>
    </row>
    <row r="2159" spans="16:20" x14ac:dyDescent="0.3">
      <c r="P2159" s="99"/>
      <c r="Q2159" s="168"/>
      <c r="R2159" s="168"/>
      <c r="S2159" s="168"/>
      <c r="T2159" s="168"/>
    </row>
    <row r="2160" spans="16:20" x14ac:dyDescent="0.3">
      <c r="P2160" s="99"/>
      <c r="Q2160" s="168"/>
      <c r="R2160" s="168"/>
      <c r="S2160" s="168"/>
      <c r="T2160" s="168"/>
    </row>
    <row r="2161" spans="16:20" x14ac:dyDescent="0.3">
      <c r="P2161" s="99"/>
      <c r="Q2161" s="168"/>
      <c r="R2161" s="168"/>
      <c r="S2161" s="168"/>
      <c r="T2161" s="168"/>
    </row>
    <row r="2162" spans="16:20" x14ac:dyDescent="0.3">
      <c r="P2162" s="99"/>
      <c r="Q2162" s="168"/>
      <c r="R2162" s="168"/>
      <c r="S2162" s="168"/>
      <c r="T2162" s="168"/>
    </row>
    <row r="2163" spans="16:20" x14ac:dyDescent="0.3">
      <c r="P2163" s="99"/>
      <c r="Q2163" s="168"/>
      <c r="R2163" s="168"/>
      <c r="S2163" s="168"/>
      <c r="T2163" s="168"/>
    </row>
    <row r="2164" spans="16:20" x14ac:dyDescent="0.3">
      <c r="P2164" s="99"/>
      <c r="Q2164" s="168"/>
      <c r="R2164" s="168"/>
      <c r="S2164" s="168"/>
      <c r="T2164" s="168"/>
    </row>
    <row r="2165" spans="16:20" x14ac:dyDescent="0.3">
      <c r="P2165" s="99"/>
      <c r="Q2165" s="168"/>
      <c r="R2165" s="168"/>
      <c r="S2165" s="168"/>
      <c r="T2165" s="168"/>
    </row>
    <row r="2166" spans="16:20" x14ac:dyDescent="0.3">
      <c r="P2166" s="99"/>
      <c r="Q2166" s="168"/>
      <c r="R2166" s="168"/>
      <c r="S2166" s="168"/>
      <c r="T2166" s="168"/>
    </row>
    <row r="2167" spans="16:20" x14ac:dyDescent="0.3">
      <c r="P2167" s="99"/>
      <c r="Q2167" s="168"/>
      <c r="R2167" s="168"/>
      <c r="S2167" s="168"/>
      <c r="T2167" s="168"/>
    </row>
    <row r="2168" spans="16:20" x14ac:dyDescent="0.3">
      <c r="P2168" s="99"/>
      <c r="Q2168" s="168"/>
      <c r="R2168" s="168"/>
      <c r="S2168" s="168"/>
      <c r="T2168" s="168"/>
    </row>
    <row r="2169" spans="16:20" x14ac:dyDescent="0.3">
      <c r="P2169" s="99"/>
      <c r="Q2169" s="168"/>
      <c r="R2169" s="168"/>
      <c r="S2169" s="168"/>
      <c r="T2169" s="168"/>
    </row>
    <row r="2170" spans="16:20" x14ac:dyDescent="0.3">
      <c r="P2170" s="99"/>
      <c r="Q2170" s="168"/>
      <c r="R2170" s="168"/>
      <c r="S2170" s="168"/>
      <c r="T2170" s="168"/>
    </row>
    <row r="2171" spans="16:20" x14ac:dyDescent="0.3">
      <c r="P2171" s="99"/>
      <c r="Q2171" s="168"/>
      <c r="R2171" s="168"/>
      <c r="S2171" s="168"/>
      <c r="T2171" s="168"/>
    </row>
    <row r="2172" spans="16:20" x14ac:dyDescent="0.3">
      <c r="P2172" s="99"/>
      <c r="Q2172" s="168"/>
      <c r="R2172" s="168"/>
      <c r="S2172" s="168"/>
      <c r="T2172" s="168"/>
    </row>
    <row r="2173" spans="16:20" x14ac:dyDescent="0.3">
      <c r="P2173" s="99"/>
      <c r="Q2173" s="168"/>
      <c r="R2173" s="168"/>
      <c r="S2173" s="168"/>
      <c r="T2173" s="168"/>
    </row>
    <row r="2174" spans="16:20" x14ac:dyDescent="0.3">
      <c r="Q2174" s="168"/>
      <c r="R2174" s="168"/>
      <c r="S2174" s="168"/>
      <c r="T2174" s="168"/>
    </row>
    <row r="2175" spans="16:20" x14ac:dyDescent="0.3">
      <c r="Q2175" s="168"/>
      <c r="R2175" s="168"/>
      <c r="S2175" s="168"/>
      <c r="T2175" s="168"/>
    </row>
    <row r="2176" spans="16:20" x14ac:dyDescent="0.3">
      <c r="Q2176" s="168"/>
      <c r="R2176" s="168"/>
      <c r="S2176" s="168"/>
      <c r="T2176" s="168"/>
    </row>
    <row r="2177" spans="17:20" x14ac:dyDescent="0.3">
      <c r="Q2177" s="168"/>
      <c r="R2177" s="168"/>
      <c r="S2177" s="168"/>
      <c r="T2177" s="168"/>
    </row>
    <row r="2178" spans="17:20" x14ac:dyDescent="0.3">
      <c r="Q2178" s="168"/>
      <c r="R2178" s="168"/>
      <c r="S2178" s="168"/>
      <c r="T2178" s="168"/>
    </row>
    <row r="2179" spans="17:20" x14ac:dyDescent="0.3">
      <c r="Q2179" s="168"/>
      <c r="R2179" s="168"/>
      <c r="S2179" s="168"/>
      <c r="T2179" s="168"/>
    </row>
    <row r="2180" spans="17:20" x14ac:dyDescent="0.3">
      <c r="Q2180" s="168"/>
      <c r="R2180" s="168"/>
      <c r="S2180" s="168"/>
      <c r="T2180" s="168"/>
    </row>
    <row r="2181" spans="17:20" x14ac:dyDescent="0.3">
      <c r="Q2181" s="168"/>
      <c r="R2181" s="168"/>
      <c r="S2181" s="168"/>
      <c r="T2181" s="168"/>
    </row>
    <row r="2182" spans="17:20" x14ac:dyDescent="0.3">
      <c r="Q2182" s="168"/>
      <c r="R2182" s="168"/>
      <c r="S2182" s="168"/>
      <c r="T2182" s="168"/>
    </row>
    <row r="2183" spans="17:20" x14ac:dyDescent="0.3">
      <c r="Q2183" s="168"/>
      <c r="R2183" s="168"/>
      <c r="S2183" s="168"/>
      <c r="T2183" s="168"/>
    </row>
    <row r="2184" spans="17:20" x14ac:dyDescent="0.3">
      <c r="Q2184" s="168"/>
      <c r="R2184" s="168"/>
      <c r="S2184" s="168"/>
      <c r="T2184" s="168"/>
    </row>
    <row r="2185" spans="17:20" x14ac:dyDescent="0.3">
      <c r="Q2185" s="168"/>
      <c r="R2185" s="168"/>
      <c r="S2185" s="168"/>
      <c r="T2185" s="168"/>
    </row>
    <row r="2186" spans="17:20" x14ac:dyDescent="0.3">
      <c r="Q2186" s="168"/>
      <c r="R2186" s="168"/>
      <c r="S2186" s="168"/>
      <c r="T2186" s="168"/>
    </row>
    <row r="2187" spans="17:20" x14ac:dyDescent="0.3">
      <c r="Q2187" s="168"/>
      <c r="R2187" s="168"/>
      <c r="S2187" s="168"/>
      <c r="T2187" s="168"/>
    </row>
    <row r="2188" spans="17:20" x14ac:dyDescent="0.3">
      <c r="Q2188" s="168"/>
      <c r="R2188" s="168"/>
      <c r="S2188" s="168"/>
      <c r="T2188" s="168"/>
    </row>
    <row r="2189" spans="17:20" x14ac:dyDescent="0.3">
      <c r="Q2189" s="168"/>
      <c r="R2189" s="168"/>
      <c r="S2189" s="168"/>
      <c r="T2189" s="168"/>
    </row>
    <row r="2190" spans="17:20" x14ac:dyDescent="0.3">
      <c r="Q2190" s="168"/>
      <c r="R2190" s="168"/>
      <c r="S2190" s="168"/>
      <c r="T2190" s="168"/>
    </row>
    <row r="2191" spans="17:20" x14ac:dyDescent="0.3">
      <c r="Q2191" s="168"/>
      <c r="R2191" s="168"/>
      <c r="S2191" s="168"/>
      <c r="T2191" s="168"/>
    </row>
    <row r="2192" spans="17:20" x14ac:dyDescent="0.3">
      <c r="Q2192" s="168"/>
      <c r="R2192" s="168"/>
      <c r="S2192" s="168"/>
      <c r="T2192" s="168"/>
    </row>
    <row r="2193" spans="17:20" x14ac:dyDescent="0.3">
      <c r="Q2193" s="168"/>
      <c r="R2193" s="168"/>
      <c r="S2193" s="168"/>
      <c r="T2193" s="168"/>
    </row>
    <row r="2194" spans="17:20" x14ac:dyDescent="0.3">
      <c r="Q2194" s="168"/>
      <c r="R2194" s="168"/>
      <c r="S2194" s="168"/>
      <c r="T2194" s="168"/>
    </row>
    <row r="2195" spans="17:20" x14ac:dyDescent="0.3">
      <c r="Q2195" s="168"/>
      <c r="R2195" s="168"/>
      <c r="S2195" s="168"/>
      <c r="T2195" s="168"/>
    </row>
    <row r="2196" spans="17:20" x14ac:dyDescent="0.3">
      <c r="Q2196" s="168"/>
      <c r="R2196" s="168"/>
      <c r="S2196" s="168"/>
      <c r="T2196" s="168"/>
    </row>
    <row r="2197" spans="17:20" x14ac:dyDescent="0.3">
      <c r="Q2197" s="168"/>
      <c r="R2197" s="168"/>
      <c r="S2197" s="168"/>
      <c r="T2197" s="168"/>
    </row>
    <row r="2198" spans="17:20" x14ac:dyDescent="0.3">
      <c r="Q2198" s="168"/>
      <c r="R2198" s="168"/>
      <c r="S2198" s="168"/>
      <c r="T2198" s="168"/>
    </row>
    <row r="2199" spans="17:20" x14ac:dyDescent="0.3">
      <c r="Q2199" s="168"/>
      <c r="R2199" s="168"/>
      <c r="S2199" s="168"/>
      <c r="T2199" s="168"/>
    </row>
    <row r="2200" spans="17:20" x14ac:dyDescent="0.3">
      <c r="Q2200" s="168"/>
      <c r="R2200" s="168"/>
      <c r="S2200" s="168"/>
      <c r="T2200" s="168"/>
    </row>
    <row r="2201" spans="17:20" x14ac:dyDescent="0.3">
      <c r="Q2201" s="168"/>
      <c r="R2201" s="168"/>
      <c r="S2201" s="168"/>
      <c r="T2201" s="168"/>
    </row>
    <row r="2202" spans="17:20" x14ac:dyDescent="0.3">
      <c r="Q2202" s="168"/>
      <c r="R2202" s="168"/>
      <c r="S2202" s="168"/>
      <c r="T2202" s="168"/>
    </row>
    <row r="2203" spans="17:20" x14ac:dyDescent="0.3">
      <c r="Q2203" s="168"/>
      <c r="R2203" s="168"/>
      <c r="S2203" s="168"/>
      <c r="T2203" s="168"/>
    </row>
    <row r="2204" spans="17:20" x14ac:dyDescent="0.3">
      <c r="Q2204" s="168"/>
      <c r="R2204" s="168"/>
      <c r="S2204" s="168"/>
      <c r="T2204" s="168"/>
    </row>
    <row r="2205" spans="17:20" x14ac:dyDescent="0.3">
      <c r="Q2205" s="168"/>
      <c r="R2205" s="168"/>
      <c r="S2205" s="168"/>
      <c r="T2205" s="168"/>
    </row>
    <row r="2206" spans="17:20" x14ac:dyDescent="0.3">
      <c r="Q2206" s="168"/>
      <c r="R2206" s="168"/>
      <c r="S2206" s="168"/>
      <c r="T2206" s="168"/>
    </row>
    <row r="2207" spans="17:20" x14ac:dyDescent="0.3">
      <c r="Q2207" s="168"/>
      <c r="R2207" s="168"/>
      <c r="S2207" s="168"/>
      <c r="T2207" s="168"/>
    </row>
    <row r="2208" spans="17:20" x14ac:dyDescent="0.3">
      <c r="Q2208" s="168"/>
      <c r="R2208" s="168"/>
      <c r="S2208" s="168"/>
      <c r="T2208" s="168"/>
    </row>
    <row r="2209" spans="16:20" x14ac:dyDescent="0.3">
      <c r="Q2209" s="168"/>
      <c r="R2209" s="168"/>
      <c r="S2209" s="168"/>
      <c r="T2209" s="168"/>
    </row>
    <row r="2210" spans="16:20" x14ac:dyDescent="0.3">
      <c r="Q2210" s="168"/>
      <c r="R2210" s="168"/>
      <c r="S2210" s="168"/>
      <c r="T2210" s="168"/>
    </row>
    <row r="2211" spans="16:20" x14ac:dyDescent="0.3">
      <c r="Q2211" s="168"/>
      <c r="R2211" s="168"/>
      <c r="S2211" s="168"/>
      <c r="T2211" s="168"/>
    </row>
    <row r="2212" spans="16:20" x14ac:dyDescent="0.3">
      <c r="Q2212" s="168"/>
      <c r="R2212" s="168"/>
      <c r="S2212" s="168"/>
      <c r="T2212" s="168"/>
    </row>
    <row r="2213" spans="16:20" x14ac:dyDescent="0.3">
      <c r="Q2213" s="168"/>
      <c r="R2213" s="168"/>
      <c r="S2213" s="168"/>
      <c r="T2213" s="168"/>
    </row>
    <row r="2214" spans="16:20" x14ac:dyDescent="0.3">
      <c r="Q2214" s="168"/>
      <c r="R2214" s="168"/>
      <c r="S2214" s="168"/>
      <c r="T2214" s="168"/>
    </row>
    <row r="2215" spans="16:20" x14ac:dyDescent="0.3">
      <c r="Q2215" s="168"/>
      <c r="R2215" s="168"/>
      <c r="S2215" s="168"/>
      <c r="T2215" s="168"/>
    </row>
    <row r="2216" spans="16:20" x14ac:dyDescent="0.3">
      <c r="Q2216" s="168"/>
      <c r="R2216" s="168"/>
      <c r="S2216" s="168"/>
      <c r="T2216" s="168"/>
    </row>
    <row r="2217" spans="16:20" x14ac:dyDescent="0.3">
      <c r="Q2217" s="168"/>
      <c r="R2217" s="168"/>
      <c r="S2217" s="168"/>
      <c r="T2217" s="168"/>
    </row>
    <row r="2218" spans="16:20" x14ac:dyDescent="0.3">
      <c r="Q2218" s="168"/>
      <c r="R2218" s="168"/>
      <c r="S2218" s="168"/>
      <c r="T2218" s="168"/>
    </row>
    <row r="2219" spans="16:20" x14ac:dyDescent="0.3">
      <c r="Q2219" s="168"/>
      <c r="R2219" s="168"/>
      <c r="S2219" s="168"/>
      <c r="T2219" s="168"/>
    </row>
    <row r="2220" spans="16:20" x14ac:dyDescent="0.3">
      <c r="Q2220" s="168"/>
      <c r="R2220" s="168"/>
      <c r="S2220" s="168"/>
      <c r="T2220" s="168"/>
    </row>
    <row r="2221" spans="16:20" x14ac:dyDescent="0.3">
      <c r="Q2221" s="168"/>
      <c r="R2221" s="168"/>
      <c r="S2221" s="168"/>
      <c r="T2221" s="168"/>
    </row>
    <row r="2222" spans="16:20" x14ac:dyDescent="0.3">
      <c r="Q2222" s="168"/>
      <c r="R2222" s="168"/>
      <c r="S2222" s="168"/>
      <c r="T2222" s="168"/>
    </row>
    <row r="2223" spans="16:20" x14ac:dyDescent="0.3">
      <c r="P2223" s="99"/>
      <c r="Q2223" s="168"/>
      <c r="R2223" s="168"/>
      <c r="S2223" s="168"/>
      <c r="T2223" s="168"/>
    </row>
    <row r="2224" spans="16:20" x14ac:dyDescent="0.3">
      <c r="P2224" s="99"/>
      <c r="Q2224" s="168"/>
      <c r="R2224" s="168"/>
      <c r="S2224" s="168"/>
      <c r="T2224" s="168"/>
    </row>
    <row r="2225" spans="16:20" x14ac:dyDescent="0.3">
      <c r="P2225" s="99"/>
      <c r="Q2225" s="168"/>
      <c r="R2225" s="168"/>
      <c r="S2225" s="168"/>
      <c r="T2225" s="168"/>
    </row>
    <row r="2226" spans="16:20" x14ac:dyDescent="0.3">
      <c r="P2226" s="99"/>
      <c r="Q2226" s="168"/>
      <c r="R2226" s="168"/>
      <c r="S2226" s="168"/>
      <c r="T2226" s="168"/>
    </row>
    <row r="2227" spans="16:20" x14ac:dyDescent="0.3">
      <c r="P2227" s="99"/>
      <c r="Q2227" s="168"/>
      <c r="R2227" s="168"/>
      <c r="S2227" s="168"/>
      <c r="T2227" s="168"/>
    </row>
    <row r="2228" spans="16:20" x14ac:dyDescent="0.3">
      <c r="P2228" s="99"/>
      <c r="Q2228" s="168"/>
      <c r="R2228" s="168"/>
      <c r="S2228" s="168"/>
      <c r="T2228" s="168"/>
    </row>
    <row r="2229" spans="16:20" x14ac:dyDescent="0.3">
      <c r="P2229" s="99"/>
      <c r="Q2229" s="168"/>
      <c r="R2229" s="168"/>
      <c r="S2229" s="168"/>
      <c r="T2229" s="168"/>
    </row>
    <row r="2230" spans="16:20" x14ac:dyDescent="0.3">
      <c r="Q2230" s="168"/>
      <c r="R2230" s="168"/>
      <c r="S2230" s="168"/>
      <c r="T2230" s="168"/>
    </row>
    <row r="2231" spans="16:20" x14ac:dyDescent="0.3">
      <c r="Q2231" s="168"/>
      <c r="R2231" s="168"/>
      <c r="S2231" s="168"/>
      <c r="T2231" s="168"/>
    </row>
    <row r="2232" spans="16:20" x14ac:dyDescent="0.3">
      <c r="Q2232" s="168"/>
      <c r="R2232" s="168"/>
      <c r="S2232" s="168"/>
      <c r="T2232" s="168"/>
    </row>
    <row r="2233" spans="16:20" x14ac:dyDescent="0.3">
      <c r="Q2233" s="168"/>
      <c r="R2233" s="168"/>
      <c r="S2233" s="168"/>
      <c r="T2233" s="168"/>
    </row>
    <row r="2234" spans="16:20" x14ac:dyDescent="0.3">
      <c r="Q2234" s="168"/>
      <c r="R2234" s="168"/>
      <c r="S2234" s="168"/>
      <c r="T2234" s="168"/>
    </row>
    <row r="2235" spans="16:20" x14ac:dyDescent="0.3">
      <c r="Q2235" s="168"/>
      <c r="R2235" s="168"/>
      <c r="S2235" s="168"/>
      <c r="T2235" s="168"/>
    </row>
    <row r="2236" spans="16:20" x14ac:dyDescent="0.3">
      <c r="Q2236" s="168"/>
      <c r="R2236" s="168"/>
      <c r="S2236" s="168"/>
      <c r="T2236" s="168"/>
    </row>
    <row r="2237" spans="16:20" x14ac:dyDescent="0.3">
      <c r="Q2237" s="168"/>
      <c r="R2237" s="168"/>
      <c r="S2237" s="168"/>
      <c r="T2237" s="168"/>
    </row>
    <row r="2238" spans="16:20" x14ac:dyDescent="0.3">
      <c r="Q2238" s="168"/>
      <c r="R2238" s="168"/>
      <c r="S2238" s="168"/>
      <c r="T2238" s="168"/>
    </row>
    <row r="2239" spans="16:20" x14ac:dyDescent="0.3">
      <c r="Q2239" s="168"/>
      <c r="R2239" s="168"/>
      <c r="S2239" s="168"/>
      <c r="T2239" s="168"/>
    </row>
    <row r="2240" spans="16:20" x14ac:dyDescent="0.3">
      <c r="P2240" s="98"/>
      <c r="Q2240" s="168"/>
      <c r="R2240" s="168"/>
      <c r="S2240" s="168"/>
      <c r="T2240" s="168"/>
    </row>
    <row r="2241" spans="16:20" x14ac:dyDescent="0.3">
      <c r="P2241" s="98"/>
      <c r="Q2241" s="168"/>
      <c r="R2241" s="168"/>
      <c r="S2241" s="168"/>
      <c r="T2241" s="168"/>
    </row>
    <row r="2242" spans="16:20" x14ac:dyDescent="0.3">
      <c r="P2242" s="98"/>
      <c r="Q2242" s="168"/>
      <c r="R2242" s="168"/>
      <c r="S2242" s="168"/>
      <c r="T2242" s="168"/>
    </row>
    <row r="2243" spans="16:20" x14ac:dyDescent="0.3">
      <c r="P2243" s="98"/>
      <c r="Q2243" s="168"/>
      <c r="R2243" s="168"/>
      <c r="S2243" s="168"/>
      <c r="T2243" s="168"/>
    </row>
    <row r="2244" spans="16:20" x14ac:dyDescent="0.3">
      <c r="P2244" s="98"/>
      <c r="Q2244" s="168"/>
      <c r="R2244" s="168"/>
      <c r="S2244" s="168"/>
      <c r="T2244" s="168"/>
    </row>
    <row r="2245" spans="16:20" x14ac:dyDescent="0.3">
      <c r="P2245" s="98"/>
      <c r="Q2245" s="168"/>
      <c r="R2245" s="168"/>
      <c r="S2245" s="168"/>
      <c r="T2245" s="168"/>
    </row>
    <row r="2246" spans="16:20" x14ac:dyDescent="0.3">
      <c r="P2246" s="98"/>
      <c r="Q2246" s="168"/>
      <c r="R2246" s="168"/>
      <c r="S2246" s="168"/>
      <c r="T2246" s="168"/>
    </row>
    <row r="2247" spans="16:20" x14ac:dyDescent="0.3">
      <c r="P2247" s="98"/>
      <c r="Q2247" s="168"/>
      <c r="R2247" s="168"/>
      <c r="S2247" s="168"/>
      <c r="T2247" s="168"/>
    </row>
    <row r="2248" spans="16:20" x14ac:dyDescent="0.3">
      <c r="P2248" s="98"/>
      <c r="Q2248" s="168"/>
      <c r="R2248" s="168"/>
      <c r="S2248" s="168"/>
      <c r="T2248" s="168"/>
    </row>
    <row r="2249" spans="16:20" x14ac:dyDescent="0.3">
      <c r="P2249" s="99"/>
      <c r="Q2249" s="168"/>
      <c r="R2249" s="168"/>
      <c r="S2249" s="168"/>
      <c r="T2249" s="168"/>
    </row>
    <row r="2250" spans="16:20" x14ac:dyDescent="0.3">
      <c r="P2250" s="99"/>
      <c r="Q2250" s="168"/>
      <c r="R2250" s="168"/>
      <c r="S2250" s="168"/>
      <c r="T2250" s="168"/>
    </row>
    <row r="2251" spans="16:20" x14ac:dyDescent="0.3">
      <c r="P2251" s="99"/>
      <c r="Q2251" s="168"/>
      <c r="R2251" s="168"/>
      <c r="S2251" s="168"/>
      <c r="T2251" s="168"/>
    </row>
    <row r="2252" spans="16:20" x14ac:dyDescent="0.3">
      <c r="P2252" s="99"/>
      <c r="Q2252" s="168"/>
      <c r="R2252" s="168"/>
      <c r="S2252" s="168"/>
      <c r="T2252" s="168"/>
    </row>
    <row r="2253" spans="16:20" x14ac:dyDescent="0.3">
      <c r="P2253" s="99"/>
      <c r="Q2253" s="168"/>
      <c r="R2253" s="168"/>
      <c r="S2253" s="168"/>
      <c r="T2253" s="168"/>
    </row>
    <row r="2254" spans="16:20" x14ac:dyDescent="0.3">
      <c r="P2254" s="99"/>
      <c r="Q2254" s="168"/>
      <c r="R2254" s="168"/>
      <c r="S2254" s="168"/>
      <c r="T2254" s="168"/>
    </row>
    <row r="2255" spans="16:20" x14ac:dyDescent="0.3">
      <c r="P2255" s="99"/>
      <c r="Q2255" s="168"/>
      <c r="R2255" s="168"/>
      <c r="S2255" s="168"/>
      <c r="T2255" s="168"/>
    </row>
    <row r="2256" spans="16:20" x14ac:dyDescent="0.3">
      <c r="P2256" s="99"/>
      <c r="Q2256" s="168"/>
      <c r="R2256" s="168"/>
      <c r="S2256" s="168"/>
      <c r="T2256" s="168"/>
    </row>
    <row r="2257" spans="16:20" x14ac:dyDescent="0.3">
      <c r="P2257" s="99"/>
      <c r="Q2257" s="168"/>
      <c r="R2257" s="168"/>
      <c r="S2257" s="168"/>
      <c r="T2257" s="168"/>
    </row>
    <row r="2258" spans="16:20" x14ac:dyDescent="0.3">
      <c r="P2258" s="114"/>
      <c r="Q2258" s="168"/>
      <c r="R2258" s="168"/>
      <c r="S2258" s="168"/>
      <c r="T2258" s="168"/>
    </row>
    <row r="2259" spans="16:20" x14ac:dyDescent="0.3">
      <c r="P2259" s="114"/>
      <c r="Q2259" s="168"/>
      <c r="R2259" s="168"/>
      <c r="S2259" s="168"/>
      <c r="T2259" s="168"/>
    </row>
    <row r="2260" spans="16:20" x14ac:dyDescent="0.3">
      <c r="P2260" s="99"/>
      <c r="Q2260" s="168"/>
      <c r="R2260" s="168"/>
      <c r="S2260" s="168"/>
      <c r="T2260" s="168"/>
    </row>
    <row r="2261" spans="16:20" x14ac:dyDescent="0.3">
      <c r="P2261" s="99"/>
      <c r="Q2261" s="168"/>
      <c r="R2261" s="168"/>
      <c r="S2261" s="168"/>
      <c r="T2261" s="168"/>
    </row>
    <row r="2262" spans="16:20" x14ac:dyDescent="0.3">
      <c r="P2262" s="99"/>
      <c r="Q2262" s="168"/>
      <c r="R2262" s="168"/>
      <c r="S2262" s="168"/>
      <c r="T2262" s="168"/>
    </row>
    <row r="2263" spans="16:20" x14ac:dyDescent="0.3">
      <c r="P2263" s="99"/>
      <c r="Q2263" s="168"/>
      <c r="R2263" s="168"/>
      <c r="S2263" s="168"/>
      <c r="T2263" s="168"/>
    </row>
    <row r="2264" spans="16:20" x14ac:dyDescent="0.3">
      <c r="P2264" s="99"/>
      <c r="Q2264" s="168"/>
      <c r="R2264" s="168"/>
      <c r="S2264" s="168"/>
      <c r="T2264" s="168"/>
    </row>
    <row r="2265" spans="16:20" x14ac:dyDescent="0.3">
      <c r="P2265" s="114"/>
      <c r="Q2265" s="168"/>
      <c r="R2265" s="168"/>
      <c r="S2265" s="168"/>
      <c r="T2265" s="168"/>
    </row>
    <row r="2266" spans="16:20" x14ac:dyDescent="0.3">
      <c r="P2266" s="99"/>
      <c r="Q2266" s="168"/>
      <c r="R2266" s="168"/>
      <c r="S2266" s="168"/>
      <c r="T2266" s="168"/>
    </row>
    <row r="2267" spans="16:20" x14ac:dyDescent="0.3">
      <c r="P2267" s="99"/>
      <c r="Q2267" s="168"/>
      <c r="R2267" s="168"/>
      <c r="S2267" s="168"/>
      <c r="T2267" s="168"/>
    </row>
    <row r="2268" spans="16:20" x14ac:dyDescent="0.3">
      <c r="P2268" s="99"/>
      <c r="Q2268" s="168"/>
      <c r="R2268" s="168"/>
      <c r="S2268" s="168"/>
      <c r="T2268" s="168"/>
    </row>
    <row r="2269" spans="16:20" x14ac:dyDescent="0.3">
      <c r="Q2269" s="168"/>
      <c r="R2269" s="168"/>
      <c r="S2269" s="168"/>
      <c r="T2269" s="168"/>
    </row>
    <row r="2270" spans="16:20" x14ac:dyDescent="0.3">
      <c r="Q2270" s="168"/>
      <c r="R2270" s="168"/>
      <c r="S2270" s="168"/>
      <c r="T2270" s="168"/>
    </row>
    <row r="2271" spans="16:20" x14ac:dyDescent="0.3">
      <c r="P2271" s="25"/>
      <c r="Q2271" s="168"/>
      <c r="R2271" s="168"/>
      <c r="S2271" s="168"/>
      <c r="T2271" s="168"/>
    </row>
    <row r="2272" spans="16:20" x14ac:dyDescent="0.3">
      <c r="Q2272" s="168"/>
      <c r="R2272" s="168"/>
      <c r="S2272" s="168"/>
      <c r="T2272" s="168"/>
    </row>
    <row r="2273" spans="17:20" x14ac:dyDescent="0.3">
      <c r="Q2273" s="168"/>
      <c r="R2273" s="168"/>
      <c r="S2273" s="168"/>
      <c r="T2273" s="168"/>
    </row>
    <row r="2274" spans="17:20" x14ac:dyDescent="0.3">
      <c r="Q2274" s="168"/>
      <c r="R2274" s="168"/>
      <c r="S2274" s="168"/>
      <c r="T2274" s="168"/>
    </row>
    <row r="2275" spans="17:20" x14ac:dyDescent="0.3">
      <c r="Q2275" s="168"/>
      <c r="R2275" s="168"/>
      <c r="S2275" s="168"/>
      <c r="T2275" s="168"/>
    </row>
    <row r="2276" spans="17:20" x14ac:dyDescent="0.3">
      <c r="Q2276" s="168"/>
      <c r="R2276" s="168"/>
      <c r="S2276" s="168"/>
      <c r="T2276" s="168"/>
    </row>
    <row r="2277" spans="17:20" x14ac:dyDescent="0.3">
      <c r="Q2277" s="168"/>
      <c r="R2277" s="168"/>
      <c r="S2277" s="168"/>
      <c r="T2277" s="168"/>
    </row>
    <row r="2278" spans="17:20" x14ac:dyDescent="0.3">
      <c r="Q2278" s="168"/>
      <c r="R2278" s="168"/>
      <c r="S2278" s="168"/>
      <c r="T2278" s="168"/>
    </row>
    <row r="2279" spans="17:20" x14ac:dyDescent="0.3">
      <c r="Q2279" s="168"/>
      <c r="R2279" s="168"/>
      <c r="S2279" s="168"/>
      <c r="T2279" s="168"/>
    </row>
    <row r="2280" spans="17:20" x14ac:dyDescent="0.3">
      <c r="Q2280" s="168"/>
      <c r="R2280" s="168"/>
      <c r="S2280" s="168"/>
      <c r="T2280" s="168"/>
    </row>
    <row r="2281" spans="17:20" x14ac:dyDescent="0.3">
      <c r="Q2281" s="168"/>
      <c r="R2281" s="168"/>
      <c r="S2281" s="168"/>
      <c r="T2281" s="168"/>
    </row>
    <row r="2282" spans="17:20" x14ac:dyDescent="0.3">
      <c r="Q2282" s="168"/>
      <c r="R2282" s="168"/>
      <c r="S2282" s="168"/>
      <c r="T2282" s="168"/>
    </row>
    <row r="2283" spans="17:20" x14ac:dyDescent="0.3">
      <c r="Q2283" s="168"/>
      <c r="R2283" s="168"/>
      <c r="S2283" s="168"/>
      <c r="T2283" s="168"/>
    </row>
    <row r="2284" spans="17:20" x14ac:dyDescent="0.3">
      <c r="Q2284" s="168"/>
      <c r="R2284" s="168"/>
      <c r="S2284" s="168"/>
      <c r="T2284" s="168"/>
    </row>
    <row r="2285" spans="17:20" x14ac:dyDescent="0.3">
      <c r="Q2285" s="168"/>
      <c r="R2285" s="168"/>
      <c r="S2285" s="168"/>
      <c r="T2285" s="168"/>
    </row>
    <row r="2286" spans="17:20" x14ac:dyDescent="0.3">
      <c r="Q2286" s="168"/>
      <c r="R2286" s="168"/>
      <c r="S2286" s="168"/>
      <c r="T2286" s="168"/>
    </row>
    <row r="2287" spans="17:20" x14ac:dyDescent="0.3">
      <c r="Q2287" s="168"/>
      <c r="R2287" s="168"/>
      <c r="S2287" s="168"/>
      <c r="T2287" s="168"/>
    </row>
    <row r="2288" spans="17:20" x14ac:dyDescent="0.3">
      <c r="Q2288" s="168"/>
      <c r="R2288" s="168"/>
      <c r="S2288" s="168"/>
      <c r="T2288" s="168"/>
    </row>
    <row r="2289" spans="16:20" x14ac:dyDescent="0.3">
      <c r="Q2289" s="168"/>
      <c r="R2289" s="168"/>
      <c r="S2289" s="168"/>
      <c r="T2289" s="168"/>
    </row>
    <row r="2290" spans="16:20" x14ac:dyDescent="0.3">
      <c r="Q2290" s="168"/>
      <c r="R2290" s="168"/>
      <c r="S2290" s="168"/>
      <c r="T2290" s="168"/>
    </row>
    <row r="2291" spans="16:20" x14ac:dyDescent="0.3">
      <c r="Q2291" s="168"/>
      <c r="R2291" s="168"/>
      <c r="S2291" s="168"/>
      <c r="T2291" s="168"/>
    </row>
    <row r="2292" spans="16:20" x14ac:dyDescent="0.3">
      <c r="Q2292" s="168"/>
      <c r="R2292" s="168"/>
      <c r="S2292" s="168"/>
      <c r="T2292" s="168"/>
    </row>
    <row r="2293" spans="16:20" x14ac:dyDescent="0.3">
      <c r="Q2293" s="168"/>
      <c r="R2293" s="168"/>
      <c r="S2293" s="168"/>
      <c r="T2293" s="168"/>
    </row>
    <row r="2294" spans="16:20" x14ac:dyDescent="0.3">
      <c r="Q2294" s="168"/>
      <c r="R2294" s="168"/>
      <c r="S2294" s="168"/>
      <c r="T2294" s="168"/>
    </row>
    <row r="2295" spans="16:20" x14ac:dyDescent="0.3">
      <c r="Q2295" s="168"/>
      <c r="R2295" s="168"/>
      <c r="S2295" s="168"/>
      <c r="T2295" s="168"/>
    </row>
    <row r="2296" spans="16:20" x14ac:dyDescent="0.3">
      <c r="P2296" s="98"/>
      <c r="Q2296" s="168"/>
      <c r="R2296" s="168"/>
      <c r="S2296" s="168"/>
      <c r="T2296" s="168"/>
    </row>
    <row r="2297" spans="16:20" x14ac:dyDescent="0.3">
      <c r="P2297" s="98"/>
      <c r="Q2297" s="168"/>
      <c r="R2297" s="168"/>
      <c r="S2297" s="168"/>
      <c r="T2297" s="168"/>
    </row>
    <row r="2298" spans="16:20" x14ac:dyDescent="0.3">
      <c r="P2298" s="98"/>
      <c r="Q2298" s="168"/>
      <c r="R2298" s="168"/>
      <c r="S2298" s="168"/>
      <c r="T2298" s="168"/>
    </row>
    <row r="2299" spans="16:20" x14ac:dyDescent="0.3">
      <c r="P2299" s="98"/>
      <c r="Q2299" s="168"/>
      <c r="R2299" s="168"/>
      <c r="S2299" s="168"/>
      <c r="T2299" s="168"/>
    </row>
    <row r="2300" spans="16:20" x14ac:dyDescent="0.3">
      <c r="P2300" s="98"/>
      <c r="Q2300" s="168"/>
      <c r="R2300" s="168"/>
      <c r="S2300" s="168"/>
      <c r="T2300" s="168"/>
    </row>
    <row r="2301" spans="16:20" x14ac:dyDescent="0.3">
      <c r="P2301" s="98"/>
      <c r="Q2301" s="168"/>
      <c r="R2301" s="168"/>
      <c r="S2301" s="168"/>
      <c r="T2301" s="168"/>
    </row>
    <row r="2302" spans="16:20" x14ac:dyDescent="0.3">
      <c r="P2302" s="98"/>
      <c r="Q2302" s="168"/>
      <c r="R2302" s="168"/>
      <c r="S2302" s="168"/>
      <c r="T2302" s="168"/>
    </row>
    <row r="2303" spans="16:20" x14ac:dyDescent="0.3">
      <c r="P2303" s="98"/>
      <c r="Q2303" s="168"/>
      <c r="R2303" s="168"/>
      <c r="S2303" s="168"/>
      <c r="T2303" s="168"/>
    </row>
    <row r="2304" spans="16:20" x14ac:dyDescent="0.3">
      <c r="P2304" s="98"/>
      <c r="Q2304" s="168"/>
      <c r="R2304" s="168"/>
      <c r="S2304" s="168"/>
      <c r="T2304" s="168"/>
    </row>
    <row r="2305" spans="16:20" x14ac:dyDescent="0.3">
      <c r="P2305" s="98"/>
      <c r="Q2305" s="168"/>
      <c r="R2305" s="168"/>
      <c r="S2305" s="168"/>
      <c r="T2305" s="168"/>
    </row>
    <row r="2306" spans="16:20" x14ac:dyDescent="0.3">
      <c r="P2306" s="98"/>
      <c r="Q2306" s="168"/>
      <c r="R2306" s="168"/>
      <c r="S2306" s="168"/>
      <c r="T2306" s="168"/>
    </row>
    <row r="2307" spans="16:20" x14ac:dyDescent="0.3">
      <c r="P2307" s="98"/>
      <c r="Q2307" s="168"/>
      <c r="R2307" s="168"/>
      <c r="S2307" s="168"/>
      <c r="T2307" s="168"/>
    </row>
    <row r="2308" spans="16:20" x14ac:dyDescent="0.3">
      <c r="P2308" s="98"/>
      <c r="Q2308" s="168"/>
      <c r="R2308" s="168"/>
      <c r="S2308" s="168"/>
      <c r="T2308" s="168"/>
    </row>
    <row r="2309" spans="16:20" x14ac:dyDescent="0.3">
      <c r="P2309" s="98"/>
      <c r="Q2309" s="168"/>
      <c r="R2309" s="168"/>
      <c r="S2309" s="168"/>
      <c r="T2309" s="168"/>
    </row>
    <row r="2310" spans="16:20" x14ac:dyDescent="0.3">
      <c r="P2310" s="98"/>
      <c r="Q2310" s="168"/>
      <c r="R2310" s="168"/>
      <c r="S2310" s="168"/>
      <c r="T2310" s="168"/>
    </row>
    <row r="2311" spans="16:20" x14ac:dyDescent="0.3">
      <c r="P2311" s="98"/>
      <c r="Q2311" s="168"/>
      <c r="R2311" s="168"/>
      <c r="S2311" s="168"/>
      <c r="T2311" s="168"/>
    </row>
    <row r="2312" spans="16:20" x14ac:dyDescent="0.3">
      <c r="P2312" s="98"/>
      <c r="Q2312" s="168"/>
      <c r="R2312" s="168"/>
      <c r="S2312" s="168"/>
      <c r="T2312" s="168"/>
    </row>
    <row r="2313" spans="16:20" x14ac:dyDescent="0.3">
      <c r="P2313" s="98"/>
      <c r="Q2313" s="168"/>
      <c r="R2313" s="168"/>
      <c r="S2313" s="168"/>
      <c r="T2313" s="168"/>
    </row>
    <row r="2314" spans="16:20" x14ac:dyDescent="0.3">
      <c r="P2314" s="113"/>
      <c r="Q2314" s="168"/>
      <c r="R2314" s="168"/>
      <c r="S2314" s="168"/>
      <c r="T2314" s="168"/>
    </row>
    <row r="2315" spans="16:20" x14ac:dyDescent="0.3">
      <c r="P2315" s="113"/>
      <c r="Q2315" s="168"/>
      <c r="R2315" s="168"/>
      <c r="S2315" s="168"/>
      <c r="T2315" s="168"/>
    </row>
    <row r="2316" spans="16:20" x14ac:dyDescent="0.3">
      <c r="P2316" s="98"/>
      <c r="Q2316" s="168"/>
      <c r="R2316" s="168"/>
      <c r="S2316" s="168"/>
      <c r="T2316" s="168"/>
    </row>
    <row r="2317" spans="16:20" x14ac:dyDescent="0.3">
      <c r="P2317" s="98"/>
      <c r="Q2317" s="168"/>
      <c r="R2317" s="168"/>
      <c r="S2317" s="168"/>
      <c r="T2317" s="168"/>
    </row>
    <row r="2318" spans="16:20" x14ac:dyDescent="0.3">
      <c r="P2318" s="98"/>
      <c r="Q2318" s="168"/>
      <c r="R2318" s="168"/>
      <c r="S2318" s="168"/>
      <c r="T2318" s="168"/>
    </row>
    <row r="2319" spans="16:20" x14ac:dyDescent="0.3">
      <c r="P2319" s="98"/>
      <c r="Q2319" s="168"/>
      <c r="R2319" s="168"/>
      <c r="S2319" s="168"/>
      <c r="T2319" s="168"/>
    </row>
    <row r="2320" spans="16:20" x14ac:dyDescent="0.3">
      <c r="P2320" s="98"/>
      <c r="Q2320" s="168"/>
      <c r="R2320" s="168"/>
      <c r="S2320" s="168"/>
      <c r="T2320" s="168"/>
    </row>
    <row r="2321" spans="16:20" x14ac:dyDescent="0.3">
      <c r="P2321" s="113"/>
      <c r="Q2321" s="168"/>
      <c r="R2321" s="168"/>
      <c r="S2321" s="168"/>
      <c r="T2321" s="168"/>
    </row>
    <row r="2322" spans="16:20" x14ac:dyDescent="0.3">
      <c r="P2322" s="98"/>
      <c r="Q2322" s="168"/>
      <c r="R2322" s="168"/>
      <c r="S2322" s="168"/>
      <c r="T2322" s="168"/>
    </row>
    <row r="2323" spans="16:20" x14ac:dyDescent="0.3">
      <c r="P2323" s="98"/>
      <c r="Q2323" s="168"/>
      <c r="R2323" s="168"/>
      <c r="S2323" s="168"/>
      <c r="T2323" s="168"/>
    </row>
    <row r="2324" spans="16:20" x14ac:dyDescent="0.3">
      <c r="P2324" s="98"/>
      <c r="Q2324" s="168"/>
      <c r="R2324" s="168"/>
      <c r="S2324" s="168"/>
      <c r="T2324" s="168"/>
    </row>
    <row r="2325" spans="16:20" x14ac:dyDescent="0.3">
      <c r="P2325" s="98"/>
      <c r="Q2325" s="168"/>
      <c r="R2325" s="168"/>
      <c r="S2325" s="168"/>
      <c r="T2325" s="168"/>
    </row>
    <row r="2326" spans="16:20" x14ac:dyDescent="0.3">
      <c r="P2326" s="98"/>
      <c r="Q2326" s="168"/>
      <c r="R2326" s="168"/>
      <c r="S2326" s="168"/>
      <c r="T2326" s="168"/>
    </row>
    <row r="2327" spans="16:20" x14ac:dyDescent="0.3">
      <c r="P2327" s="113"/>
      <c r="Q2327" s="168"/>
      <c r="R2327" s="168"/>
      <c r="S2327" s="168"/>
      <c r="T2327" s="168"/>
    </row>
    <row r="2328" spans="16:20" x14ac:dyDescent="0.3">
      <c r="P2328" s="98"/>
      <c r="Q2328" s="168"/>
      <c r="R2328" s="168"/>
      <c r="S2328" s="168"/>
      <c r="T2328" s="168"/>
    </row>
    <row r="2329" spans="16:20" x14ac:dyDescent="0.3">
      <c r="P2329" s="98"/>
      <c r="Q2329" s="168"/>
      <c r="R2329" s="168"/>
      <c r="S2329" s="168"/>
      <c r="T2329" s="168"/>
    </row>
    <row r="2330" spans="16:20" x14ac:dyDescent="0.3">
      <c r="P2330" s="98"/>
      <c r="Q2330" s="168"/>
      <c r="R2330" s="168"/>
      <c r="S2330" s="168"/>
      <c r="T2330" s="168"/>
    </row>
    <row r="2331" spans="16:20" x14ac:dyDescent="0.3">
      <c r="P2331" s="98"/>
      <c r="Q2331" s="168"/>
      <c r="R2331" s="168"/>
      <c r="S2331" s="168"/>
      <c r="T2331" s="168"/>
    </row>
    <row r="2332" spans="16:20" x14ac:dyDescent="0.3">
      <c r="P2332" s="98"/>
      <c r="Q2332" s="168"/>
      <c r="R2332" s="168"/>
      <c r="S2332" s="168"/>
      <c r="T2332" s="168"/>
    </row>
    <row r="2333" spans="16:20" x14ac:dyDescent="0.3">
      <c r="P2333" s="98"/>
      <c r="Q2333" s="168"/>
      <c r="R2333" s="168"/>
      <c r="S2333" s="168"/>
      <c r="T2333" s="168"/>
    </row>
    <row r="2334" spans="16:20" x14ac:dyDescent="0.3">
      <c r="P2334" s="98"/>
      <c r="Q2334" s="168"/>
      <c r="R2334" s="168"/>
      <c r="S2334" s="168"/>
      <c r="T2334" s="168"/>
    </row>
    <row r="2335" spans="16:20" x14ac:dyDescent="0.3">
      <c r="P2335" s="98"/>
      <c r="Q2335" s="168"/>
      <c r="R2335" s="168"/>
      <c r="S2335" s="168"/>
      <c r="T2335" s="168"/>
    </row>
    <row r="2336" spans="16:20" x14ac:dyDescent="0.3">
      <c r="P2336" s="98"/>
      <c r="Q2336" s="168"/>
      <c r="R2336" s="168"/>
      <c r="S2336" s="168"/>
      <c r="T2336" s="168"/>
    </row>
    <row r="2337" spans="16:20" x14ac:dyDescent="0.3">
      <c r="P2337" s="98"/>
      <c r="Q2337" s="168"/>
      <c r="R2337" s="168"/>
      <c r="S2337" s="168"/>
      <c r="T2337" s="168"/>
    </row>
    <row r="2338" spans="16:20" x14ac:dyDescent="0.3">
      <c r="P2338" s="98"/>
      <c r="Q2338" s="168"/>
      <c r="R2338" s="168"/>
      <c r="S2338" s="168"/>
      <c r="T2338" s="168"/>
    </row>
    <row r="2339" spans="16:20" x14ac:dyDescent="0.3">
      <c r="P2339" s="98"/>
      <c r="Q2339" s="168"/>
      <c r="R2339" s="168"/>
      <c r="S2339" s="168"/>
      <c r="T2339" s="168"/>
    </row>
    <row r="2340" spans="16:20" x14ac:dyDescent="0.3">
      <c r="P2340" s="98"/>
      <c r="Q2340" s="168"/>
      <c r="R2340" s="168"/>
      <c r="S2340" s="168"/>
      <c r="T2340" s="168"/>
    </row>
    <row r="2341" spans="16:20" x14ac:dyDescent="0.3">
      <c r="P2341" s="98"/>
      <c r="Q2341" s="168"/>
      <c r="R2341" s="168"/>
      <c r="S2341" s="168"/>
      <c r="T2341" s="168"/>
    </row>
    <row r="2342" spans="16:20" x14ac:dyDescent="0.3">
      <c r="P2342" s="98"/>
      <c r="Q2342" s="168"/>
      <c r="R2342" s="168"/>
      <c r="S2342" s="168"/>
      <c r="T2342" s="168"/>
    </row>
    <row r="2343" spans="16:20" x14ac:dyDescent="0.3">
      <c r="P2343" s="99"/>
      <c r="Q2343" s="168"/>
      <c r="R2343" s="168"/>
      <c r="S2343" s="168"/>
      <c r="T2343" s="168"/>
    </row>
    <row r="2344" spans="16:20" x14ac:dyDescent="0.3">
      <c r="P2344" s="99"/>
      <c r="Q2344" s="168"/>
      <c r="R2344" s="168"/>
      <c r="S2344" s="168"/>
      <c r="T2344" s="168"/>
    </row>
    <row r="2345" spans="16:20" x14ac:dyDescent="0.3">
      <c r="P2345" s="99"/>
      <c r="Q2345" s="168"/>
      <c r="R2345" s="168"/>
      <c r="S2345" s="168"/>
      <c r="T2345" s="168"/>
    </row>
    <row r="2346" spans="16:20" x14ac:dyDescent="0.3">
      <c r="P2346" s="99"/>
      <c r="Q2346" s="168"/>
      <c r="R2346" s="168"/>
      <c r="S2346" s="168"/>
      <c r="T2346" s="168"/>
    </row>
    <row r="2347" spans="16:20" x14ac:dyDescent="0.3">
      <c r="P2347" s="99"/>
      <c r="Q2347" s="168"/>
      <c r="R2347" s="168"/>
      <c r="S2347" s="168"/>
      <c r="T2347" s="168"/>
    </row>
    <row r="2348" spans="16:20" x14ac:dyDescent="0.3">
      <c r="P2348" s="99"/>
      <c r="Q2348" s="168"/>
      <c r="R2348" s="168"/>
      <c r="S2348" s="168"/>
      <c r="T2348" s="168"/>
    </row>
    <row r="2349" spans="16:20" x14ac:dyDescent="0.3">
      <c r="P2349" s="99"/>
      <c r="Q2349" s="168"/>
      <c r="R2349" s="168"/>
      <c r="S2349" s="168"/>
      <c r="T2349" s="168"/>
    </row>
    <row r="2350" spans="16:20" x14ac:dyDescent="0.3">
      <c r="P2350" s="99"/>
      <c r="Q2350" s="168"/>
      <c r="R2350" s="168"/>
      <c r="S2350" s="168"/>
      <c r="T2350" s="168"/>
    </row>
    <row r="2351" spans="16:20" x14ac:dyDescent="0.3">
      <c r="P2351" s="99"/>
      <c r="Q2351" s="168"/>
      <c r="R2351" s="168"/>
      <c r="S2351" s="168"/>
      <c r="T2351" s="168"/>
    </row>
    <row r="2352" spans="16:20" x14ac:dyDescent="0.3">
      <c r="P2352" s="99"/>
      <c r="Q2352" s="168"/>
      <c r="R2352" s="168"/>
      <c r="S2352" s="168"/>
      <c r="T2352" s="168"/>
    </row>
    <row r="2353" spans="16:20" x14ac:dyDescent="0.3">
      <c r="P2353" s="99"/>
      <c r="Q2353" s="168"/>
      <c r="R2353" s="168"/>
      <c r="S2353" s="168"/>
      <c r="T2353" s="168"/>
    </row>
    <row r="2354" spans="16:20" x14ac:dyDescent="0.3">
      <c r="P2354" s="99"/>
      <c r="Q2354" s="168"/>
      <c r="R2354" s="168"/>
      <c r="S2354" s="168"/>
      <c r="T2354" s="168"/>
    </row>
    <row r="2355" spans="16:20" x14ac:dyDescent="0.3">
      <c r="P2355" s="99"/>
      <c r="Q2355" s="168"/>
      <c r="R2355" s="168"/>
      <c r="S2355" s="168"/>
      <c r="T2355" s="168"/>
    </row>
    <row r="2356" spans="16:20" x14ac:dyDescent="0.3">
      <c r="P2356" s="99"/>
      <c r="Q2356" s="168"/>
      <c r="R2356" s="168"/>
      <c r="S2356" s="168"/>
      <c r="T2356" s="168"/>
    </row>
    <row r="2357" spans="16:20" x14ac:dyDescent="0.3">
      <c r="P2357" s="99"/>
      <c r="Q2357" s="168"/>
      <c r="R2357" s="168"/>
      <c r="S2357" s="168"/>
      <c r="T2357" s="168"/>
    </row>
    <row r="2358" spans="16:20" x14ac:dyDescent="0.3">
      <c r="P2358" s="99"/>
      <c r="Q2358" s="168"/>
      <c r="R2358" s="168"/>
      <c r="S2358" s="168"/>
      <c r="T2358" s="168"/>
    </row>
    <row r="2359" spans="16:20" x14ac:dyDescent="0.3">
      <c r="P2359" s="99"/>
      <c r="Q2359" s="168"/>
      <c r="R2359" s="168"/>
      <c r="S2359" s="168"/>
      <c r="T2359" s="168"/>
    </row>
    <row r="2360" spans="16:20" x14ac:dyDescent="0.3">
      <c r="P2360" s="99"/>
      <c r="Q2360" s="168"/>
      <c r="R2360" s="168"/>
      <c r="S2360" s="168"/>
      <c r="T2360" s="168"/>
    </row>
    <row r="2361" spans="16:20" x14ac:dyDescent="0.3">
      <c r="P2361" s="99"/>
      <c r="Q2361" s="168"/>
      <c r="R2361" s="168"/>
      <c r="S2361" s="168"/>
      <c r="T2361" s="168"/>
    </row>
    <row r="2362" spans="16:20" x14ac:dyDescent="0.3">
      <c r="P2362" s="99"/>
      <c r="Q2362" s="168"/>
      <c r="R2362" s="168"/>
      <c r="S2362" s="168"/>
      <c r="T2362" s="168"/>
    </row>
    <row r="2363" spans="16:20" x14ac:dyDescent="0.3">
      <c r="P2363" s="99"/>
      <c r="Q2363" s="168"/>
      <c r="R2363" s="168"/>
      <c r="S2363" s="168"/>
      <c r="T2363" s="168"/>
    </row>
    <row r="2364" spans="16:20" x14ac:dyDescent="0.3">
      <c r="P2364" s="99"/>
      <c r="Q2364" s="168"/>
      <c r="R2364" s="168"/>
      <c r="S2364" s="168"/>
      <c r="T2364" s="168"/>
    </row>
    <row r="2365" spans="16:20" x14ac:dyDescent="0.3">
      <c r="P2365" s="99"/>
      <c r="Q2365" s="168"/>
      <c r="R2365" s="168"/>
      <c r="S2365" s="168"/>
      <c r="T2365" s="168"/>
    </row>
    <row r="2366" spans="16:20" x14ac:dyDescent="0.3">
      <c r="P2366" s="99"/>
      <c r="Q2366" s="168"/>
      <c r="R2366" s="168"/>
      <c r="S2366" s="168"/>
      <c r="T2366" s="168"/>
    </row>
    <row r="2367" spans="16:20" x14ac:dyDescent="0.3">
      <c r="P2367" s="99"/>
      <c r="Q2367" s="168"/>
      <c r="R2367" s="168"/>
      <c r="S2367" s="168"/>
      <c r="T2367" s="168"/>
    </row>
    <row r="2368" spans="16:20" x14ac:dyDescent="0.3">
      <c r="P2368" s="99"/>
      <c r="Q2368" s="168"/>
      <c r="R2368" s="168"/>
      <c r="S2368" s="168"/>
      <c r="T2368" s="168"/>
    </row>
    <row r="2369" spans="16:20" x14ac:dyDescent="0.3">
      <c r="P2369" s="99"/>
      <c r="Q2369" s="168"/>
      <c r="R2369" s="168"/>
      <c r="S2369" s="168"/>
      <c r="T2369" s="168"/>
    </row>
    <row r="2370" spans="16:20" x14ac:dyDescent="0.3">
      <c r="P2370" s="99"/>
      <c r="Q2370" s="168"/>
      <c r="R2370" s="168"/>
      <c r="S2370" s="168"/>
      <c r="T2370" s="168"/>
    </row>
    <row r="2371" spans="16:20" x14ac:dyDescent="0.3">
      <c r="P2371" s="99"/>
      <c r="Q2371" s="168"/>
      <c r="R2371" s="168"/>
      <c r="S2371" s="168"/>
      <c r="T2371" s="168"/>
    </row>
    <row r="2372" spans="16:20" x14ac:dyDescent="0.3">
      <c r="P2372" s="99"/>
      <c r="Q2372" s="168"/>
      <c r="R2372" s="168"/>
      <c r="S2372" s="168"/>
      <c r="T2372" s="168"/>
    </row>
    <row r="2373" spans="16:20" x14ac:dyDescent="0.3">
      <c r="P2373" s="99"/>
      <c r="Q2373" s="168"/>
      <c r="R2373" s="168"/>
      <c r="S2373" s="168"/>
      <c r="T2373" s="168"/>
    </row>
    <row r="2374" spans="16:20" x14ac:dyDescent="0.3">
      <c r="P2374" s="99"/>
      <c r="Q2374" s="168"/>
      <c r="R2374" s="168"/>
      <c r="S2374" s="168"/>
      <c r="T2374" s="168"/>
    </row>
    <row r="2375" spans="16:20" x14ac:dyDescent="0.3">
      <c r="P2375" s="99"/>
      <c r="Q2375" s="168"/>
      <c r="R2375" s="168"/>
      <c r="S2375" s="168"/>
      <c r="T2375" s="168"/>
    </row>
    <row r="2376" spans="16:20" x14ac:dyDescent="0.3">
      <c r="P2376" s="99"/>
      <c r="Q2376" s="168"/>
      <c r="R2376" s="168"/>
      <c r="S2376" s="168"/>
      <c r="T2376" s="168"/>
    </row>
    <row r="2377" spans="16:20" x14ac:dyDescent="0.3">
      <c r="P2377" s="99"/>
      <c r="Q2377" s="168"/>
      <c r="R2377" s="168"/>
      <c r="S2377" s="168"/>
      <c r="T2377" s="168"/>
    </row>
    <row r="2378" spans="16:20" x14ac:dyDescent="0.3">
      <c r="P2378" s="99"/>
      <c r="Q2378" s="168"/>
      <c r="R2378" s="168"/>
      <c r="S2378" s="168"/>
      <c r="T2378" s="168"/>
    </row>
    <row r="2379" spans="16:20" x14ac:dyDescent="0.3">
      <c r="P2379" s="99"/>
      <c r="Q2379" s="168"/>
      <c r="R2379" s="168"/>
      <c r="S2379" s="168"/>
      <c r="T2379" s="168"/>
    </row>
    <row r="2380" spans="16:20" x14ac:dyDescent="0.3">
      <c r="P2380" s="99"/>
      <c r="Q2380" s="168"/>
      <c r="R2380" s="168"/>
      <c r="S2380" s="168"/>
      <c r="T2380" s="168"/>
    </row>
    <row r="2381" spans="16:20" x14ac:dyDescent="0.3">
      <c r="Q2381" s="168"/>
      <c r="R2381" s="168"/>
      <c r="S2381" s="168"/>
      <c r="T2381" s="168"/>
    </row>
    <row r="2382" spans="16:20" x14ac:dyDescent="0.3">
      <c r="Q2382" s="168"/>
      <c r="R2382" s="168"/>
      <c r="S2382" s="168"/>
      <c r="T2382" s="168"/>
    </row>
    <row r="2383" spans="16:20" x14ac:dyDescent="0.3">
      <c r="Q2383" s="168"/>
      <c r="R2383" s="168"/>
      <c r="S2383" s="168"/>
      <c r="T2383" s="168"/>
    </row>
    <row r="2384" spans="16:20" x14ac:dyDescent="0.3">
      <c r="Q2384" s="168"/>
      <c r="R2384" s="168"/>
      <c r="S2384" s="168"/>
      <c r="T2384" s="168"/>
    </row>
    <row r="2385" spans="17:20" x14ac:dyDescent="0.3">
      <c r="Q2385" s="168"/>
      <c r="R2385" s="168"/>
      <c r="S2385" s="168"/>
      <c r="T2385" s="168"/>
    </row>
    <row r="2386" spans="17:20" x14ac:dyDescent="0.3">
      <c r="Q2386" s="168"/>
      <c r="R2386" s="168"/>
      <c r="S2386" s="168"/>
      <c r="T2386" s="168"/>
    </row>
    <row r="2387" spans="17:20" x14ac:dyDescent="0.3">
      <c r="Q2387" s="168"/>
      <c r="R2387" s="168"/>
      <c r="S2387" s="168"/>
      <c r="T2387" s="168"/>
    </row>
    <row r="2388" spans="17:20" x14ac:dyDescent="0.3">
      <c r="Q2388" s="168"/>
      <c r="R2388" s="168"/>
      <c r="S2388" s="168"/>
      <c r="T2388" s="168"/>
    </row>
    <row r="2389" spans="17:20" x14ac:dyDescent="0.3">
      <c r="Q2389" s="168"/>
      <c r="R2389" s="168"/>
      <c r="S2389" s="168"/>
      <c r="T2389" s="168"/>
    </row>
    <row r="2390" spans="17:20" x14ac:dyDescent="0.3">
      <c r="Q2390" s="168"/>
      <c r="R2390" s="168"/>
      <c r="S2390" s="168"/>
      <c r="T2390" s="168"/>
    </row>
    <row r="2391" spans="17:20" x14ac:dyDescent="0.3">
      <c r="Q2391" s="168"/>
      <c r="R2391" s="168"/>
      <c r="S2391" s="168"/>
      <c r="T2391" s="168"/>
    </row>
    <row r="2392" spans="17:20" x14ac:dyDescent="0.3">
      <c r="Q2392" s="168"/>
      <c r="R2392" s="168"/>
      <c r="S2392" s="168"/>
      <c r="T2392" s="168"/>
    </row>
    <row r="2393" spans="17:20" x14ac:dyDescent="0.3">
      <c r="Q2393" s="168"/>
      <c r="R2393" s="168"/>
      <c r="S2393" s="168"/>
      <c r="T2393" s="168"/>
    </row>
    <row r="2394" spans="17:20" x14ac:dyDescent="0.3">
      <c r="Q2394" s="168"/>
      <c r="R2394" s="168"/>
      <c r="S2394" s="168"/>
      <c r="T2394" s="168"/>
    </row>
    <row r="2395" spans="17:20" x14ac:dyDescent="0.3">
      <c r="Q2395" s="168"/>
      <c r="R2395" s="168"/>
      <c r="S2395" s="168"/>
      <c r="T2395" s="168"/>
    </row>
    <row r="2396" spans="17:20" x14ac:dyDescent="0.3">
      <c r="Q2396" s="168"/>
      <c r="R2396" s="168"/>
      <c r="S2396" s="168"/>
      <c r="T2396" s="168"/>
    </row>
    <row r="2397" spans="17:20" x14ac:dyDescent="0.3">
      <c r="Q2397" s="168"/>
      <c r="R2397" s="168"/>
      <c r="S2397" s="168"/>
      <c r="T2397" s="168"/>
    </row>
    <row r="2398" spans="17:20" x14ac:dyDescent="0.3">
      <c r="Q2398" s="168"/>
      <c r="R2398" s="168"/>
      <c r="S2398" s="168"/>
      <c r="T2398" s="168"/>
    </row>
    <row r="2399" spans="17:20" x14ac:dyDescent="0.3">
      <c r="Q2399" s="168"/>
      <c r="R2399" s="168"/>
      <c r="S2399" s="168"/>
      <c r="T2399" s="168"/>
    </row>
    <row r="2400" spans="17:20" x14ac:dyDescent="0.3">
      <c r="Q2400" s="168"/>
      <c r="R2400" s="168"/>
      <c r="S2400" s="168"/>
      <c r="T2400" s="168"/>
    </row>
    <row r="2401" spans="16:20" x14ac:dyDescent="0.3">
      <c r="Q2401" s="168"/>
      <c r="R2401" s="168"/>
      <c r="S2401" s="168"/>
      <c r="T2401" s="168"/>
    </row>
    <row r="2402" spans="16:20" x14ac:dyDescent="0.3">
      <c r="Q2402" s="168"/>
      <c r="R2402" s="168"/>
      <c r="S2402" s="168"/>
      <c r="T2402" s="168"/>
    </row>
    <row r="2403" spans="16:20" x14ac:dyDescent="0.3">
      <c r="Q2403" s="168"/>
      <c r="R2403" s="168"/>
      <c r="S2403" s="168"/>
      <c r="T2403" s="168"/>
    </row>
    <row r="2404" spans="16:20" x14ac:dyDescent="0.3">
      <c r="Q2404" s="168"/>
      <c r="R2404" s="168"/>
      <c r="S2404" s="168"/>
      <c r="T2404" s="168"/>
    </row>
    <row r="2405" spans="16:20" x14ac:dyDescent="0.3">
      <c r="Q2405" s="168"/>
      <c r="R2405" s="168"/>
      <c r="S2405" s="168"/>
      <c r="T2405" s="168"/>
    </row>
    <row r="2406" spans="16:20" x14ac:dyDescent="0.3">
      <c r="Q2406" s="168"/>
      <c r="R2406" s="168"/>
      <c r="S2406" s="168"/>
      <c r="T2406" s="168"/>
    </row>
    <row r="2407" spans="16:20" x14ac:dyDescent="0.3">
      <c r="Q2407" s="168"/>
      <c r="R2407" s="168"/>
      <c r="S2407" s="168"/>
      <c r="T2407" s="168"/>
    </row>
    <row r="2408" spans="16:20" x14ac:dyDescent="0.3">
      <c r="Q2408" s="168"/>
      <c r="R2408" s="168"/>
      <c r="S2408" s="168"/>
      <c r="T2408" s="168"/>
    </row>
    <row r="2409" spans="16:20" x14ac:dyDescent="0.3">
      <c r="Q2409" s="168"/>
      <c r="R2409" s="168"/>
      <c r="S2409" s="168"/>
      <c r="T2409" s="168"/>
    </row>
    <row r="2410" spans="16:20" x14ac:dyDescent="0.3">
      <c r="P2410" s="98"/>
      <c r="Q2410" s="168"/>
      <c r="R2410" s="168"/>
      <c r="S2410" s="168"/>
      <c r="T2410" s="168"/>
    </row>
    <row r="2411" spans="16:20" x14ac:dyDescent="0.3">
      <c r="Q2411" s="168"/>
      <c r="R2411" s="168"/>
      <c r="S2411" s="168"/>
      <c r="T2411" s="168"/>
    </row>
    <row r="2412" spans="16:20" x14ac:dyDescent="0.3">
      <c r="Q2412" s="168"/>
      <c r="R2412" s="168"/>
      <c r="S2412" s="168"/>
      <c r="T2412" s="168"/>
    </row>
    <row r="2413" spans="16:20" x14ac:dyDescent="0.3">
      <c r="P2413" s="98"/>
      <c r="Q2413" s="168"/>
      <c r="R2413" s="168"/>
      <c r="S2413" s="168"/>
      <c r="T2413" s="168"/>
    </row>
    <row r="2414" spans="16:20" x14ac:dyDescent="0.3">
      <c r="P2414" s="98"/>
      <c r="Q2414" s="168"/>
      <c r="R2414" s="168"/>
      <c r="S2414" s="168"/>
      <c r="T2414" s="168"/>
    </row>
    <row r="2415" spans="16:20" x14ac:dyDescent="0.3">
      <c r="P2415" s="98"/>
      <c r="Q2415" s="168"/>
      <c r="R2415" s="168"/>
      <c r="S2415" s="168"/>
      <c r="T2415" s="168"/>
    </row>
    <row r="2416" spans="16:20" x14ac:dyDescent="0.3">
      <c r="P2416" s="98"/>
      <c r="Q2416" s="168"/>
      <c r="R2416" s="168"/>
      <c r="S2416" s="168"/>
      <c r="T2416" s="168"/>
    </row>
    <row r="2417" spans="16:20" x14ac:dyDescent="0.3">
      <c r="P2417" s="98"/>
      <c r="Q2417" s="168"/>
      <c r="R2417" s="168"/>
      <c r="S2417" s="168"/>
      <c r="T2417" s="168"/>
    </row>
    <row r="2418" spans="16:20" x14ac:dyDescent="0.3">
      <c r="P2418" s="99"/>
      <c r="Q2418" s="168"/>
      <c r="R2418" s="168"/>
      <c r="S2418" s="168"/>
      <c r="T2418" s="168"/>
    </row>
    <row r="2419" spans="16:20" x14ac:dyDescent="0.3">
      <c r="P2419" s="99"/>
      <c r="Q2419" s="168"/>
      <c r="R2419" s="168"/>
      <c r="S2419" s="168"/>
      <c r="T2419" s="168"/>
    </row>
    <row r="2420" spans="16:20" x14ac:dyDescent="0.3">
      <c r="P2420" s="99"/>
      <c r="Q2420" s="168"/>
      <c r="R2420" s="168"/>
      <c r="S2420" s="168"/>
      <c r="T2420" s="168"/>
    </row>
    <row r="2421" spans="16:20" x14ac:dyDescent="0.3">
      <c r="P2421" s="99"/>
      <c r="Q2421" s="168"/>
      <c r="R2421" s="168"/>
      <c r="S2421" s="168"/>
      <c r="T2421" s="168"/>
    </row>
    <row r="2422" spans="16:20" x14ac:dyDescent="0.3">
      <c r="P2422" s="99"/>
      <c r="Q2422" s="168"/>
      <c r="R2422" s="168"/>
      <c r="S2422" s="168"/>
      <c r="T2422" s="168"/>
    </row>
    <row r="2423" spans="16:20" x14ac:dyDescent="0.3">
      <c r="P2423" s="99"/>
      <c r="Q2423" s="168"/>
      <c r="R2423" s="168"/>
      <c r="S2423" s="168"/>
      <c r="T2423" s="168"/>
    </row>
    <row r="2424" spans="16:20" x14ac:dyDescent="0.3">
      <c r="P2424" s="99"/>
      <c r="Q2424" s="168"/>
      <c r="R2424" s="168"/>
      <c r="S2424" s="168"/>
      <c r="T2424" s="168"/>
    </row>
    <row r="2425" spans="16:20" x14ac:dyDescent="0.3">
      <c r="P2425" s="99"/>
      <c r="Q2425" s="168"/>
      <c r="R2425" s="168"/>
      <c r="S2425" s="168"/>
      <c r="T2425" s="168"/>
    </row>
    <row r="2426" spans="16:20" x14ac:dyDescent="0.3">
      <c r="P2426" s="99"/>
      <c r="Q2426" s="168"/>
      <c r="R2426" s="168"/>
      <c r="S2426" s="168"/>
      <c r="T2426" s="168"/>
    </row>
    <row r="2427" spans="16:20" x14ac:dyDescent="0.3">
      <c r="P2427" s="99"/>
      <c r="Q2427" s="168"/>
      <c r="R2427" s="168"/>
      <c r="S2427" s="168"/>
      <c r="T2427" s="168"/>
    </row>
    <row r="2428" spans="16:20" x14ac:dyDescent="0.3">
      <c r="P2428" s="99"/>
      <c r="Q2428" s="168"/>
      <c r="R2428" s="168"/>
      <c r="S2428" s="168"/>
      <c r="T2428" s="168"/>
    </row>
    <row r="2429" spans="16:20" x14ac:dyDescent="0.3">
      <c r="P2429" s="99"/>
      <c r="Q2429" s="168"/>
      <c r="R2429" s="168"/>
      <c r="S2429" s="168"/>
      <c r="T2429" s="168"/>
    </row>
    <row r="2430" spans="16:20" x14ac:dyDescent="0.3">
      <c r="P2430" s="99"/>
      <c r="Q2430" s="168"/>
      <c r="R2430" s="168"/>
      <c r="S2430" s="168"/>
      <c r="T2430" s="168"/>
    </row>
    <row r="2431" spans="16:20" x14ac:dyDescent="0.3">
      <c r="P2431" s="114"/>
      <c r="Q2431" s="168"/>
      <c r="R2431" s="168"/>
      <c r="S2431" s="168"/>
      <c r="T2431" s="168"/>
    </row>
    <row r="2432" spans="16:20" x14ac:dyDescent="0.3">
      <c r="P2432" s="114"/>
      <c r="Q2432" s="168"/>
      <c r="R2432" s="168"/>
      <c r="S2432" s="168"/>
      <c r="T2432" s="168"/>
    </row>
    <row r="2433" spans="16:20" x14ac:dyDescent="0.3">
      <c r="P2433" s="99"/>
      <c r="Q2433" s="168"/>
      <c r="R2433" s="168"/>
      <c r="S2433" s="168"/>
      <c r="T2433" s="168"/>
    </row>
    <row r="2434" spans="16:20" x14ac:dyDescent="0.3">
      <c r="P2434" s="99"/>
      <c r="Q2434" s="168"/>
      <c r="R2434" s="168"/>
      <c r="S2434" s="168"/>
      <c r="T2434" s="168"/>
    </row>
    <row r="2435" spans="16:20" x14ac:dyDescent="0.3">
      <c r="Q2435" s="168"/>
      <c r="R2435" s="168"/>
      <c r="S2435" s="168"/>
      <c r="T2435" s="168"/>
    </row>
    <row r="2436" spans="16:20" x14ac:dyDescent="0.3">
      <c r="Q2436" s="168"/>
      <c r="R2436" s="168"/>
      <c r="S2436" s="168"/>
      <c r="T2436" s="168"/>
    </row>
    <row r="2437" spans="16:20" x14ac:dyDescent="0.3">
      <c r="Q2437" s="168"/>
      <c r="R2437" s="168"/>
      <c r="S2437" s="168"/>
      <c r="T2437" s="168"/>
    </row>
    <row r="2438" spans="16:20" x14ac:dyDescent="0.3">
      <c r="P2438" s="25"/>
      <c r="Q2438" s="168"/>
      <c r="R2438" s="168"/>
      <c r="S2438" s="168"/>
      <c r="T2438" s="168"/>
    </row>
    <row r="2439" spans="16:20" x14ac:dyDescent="0.3">
      <c r="Q2439" s="168"/>
      <c r="R2439" s="168"/>
      <c r="S2439" s="168"/>
      <c r="T2439" s="168"/>
    </row>
    <row r="2440" spans="16:20" x14ac:dyDescent="0.3">
      <c r="Q2440" s="168"/>
      <c r="R2440" s="168"/>
      <c r="S2440" s="168"/>
      <c r="T2440" s="168"/>
    </row>
    <row r="2441" spans="16:20" x14ac:dyDescent="0.3">
      <c r="Q2441" s="168"/>
      <c r="R2441" s="168"/>
      <c r="S2441" s="168"/>
      <c r="T2441" s="168"/>
    </row>
    <row r="2442" spans="16:20" x14ac:dyDescent="0.3">
      <c r="Q2442" s="168"/>
      <c r="R2442" s="168"/>
      <c r="S2442" s="168"/>
      <c r="T2442" s="168"/>
    </row>
    <row r="2443" spans="16:20" x14ac:dyDescent="0.3">
      <c r="Q2443" s="168"/>
      <c r="R2443" s="168"/>
      <c r="S2443" s="168"/>
      <c r="T2443" s="168"/>
    </row>
    <row r="2444" spans="16:20" x14ac:dyDescent="0.3">
      <c r="P2444" s="98"/>
      <c r="Q2444" s="168"/>
      <c r="R2444" s="168"/>
      <c r="S2444" s="168"/>
      <c r="T2444" s="168"/>
    </row>
    <row r="2445" spans="16:20" x14ac:dyDescent="0.3">
      <c r="P2445" s="98"/>
      <c r="Q2445" s="168"/>
      <c r="R2445" s="168"/>
      <c r="S2445" s="168"/>
      <c r="T2445" s="168"/>
    </row>
    <row r="2446" spans="16:20" x14ac:dyDescent="0.3">
      <c r="P2446" s="98"/>
      <c r="Q2446" s="168"/>
      <c r="R2446" s="168"/>
      <c r="S2446" s="168"/>
      <c r="T2446" s="168"/>
    </row>
    <row r="2447" spans="16:20" x14ac:dyDescent="0.3">
      <c r="P2447" s="98"/>
      <c r="Q2447" s="168"/>
      <c r="R2447" s="168"/>
      <c r="S2447" s="168"/>
      <c r="T2447" s="168"/>
    </row>
    <row r="2448" spans="16:20" x14ac:dyDescent="0.3">
      <c r="P2448" s="98"/>
      <c r="Q2448" s="168"/>
      <c r="R2448" s="168"/>
      <c r="S2448" s="168"/>
      <c r="T2448" s="168"/>
    </row>
    <row r="2449" spans="16:20" x14ac:dyDescent="0.3">
      <c r="P2449" s="98"/>
      <c r="Q2449" s="168"/>
      <c r="R2449" s="168"/>
      <c r="S2449" s="168"/>
      <c r="T2449" s="168"/>
    </row>
    <row r="2450" spans="16:20" x14ac:dyDescent="0.3">
      <c r="P2450" s="98"/>
      <c r="Q2450" s="168"/>
      <c r="R2450" s="168"/>
      <c r="S2450" s="168"/>
      <c r="T2450" s="168"/>
    </row>
    <row r="2451" spans="16:20" x14ac:dyDescent="0.3">
      <c r="P2451" s="98"/>
      <c r="Q2451" s="168"/>
      <c r="R2451" s="168"/>
      <c r="S2451" s="168"/>
      <c r="T2451" s="168"/>
    </row>
    <row r="2452" spans="16:20" x14ac:dyDescent="0.3">
      <c r="P2452" s="98"/>
      <c r="Q2452" s="168"/>
      <c r="R2452" s="168"/>
      <c r="S2452" s="168"/>
      <c r="T2452" s="168"/>
    </row>
    <row r="2453" spans="16:20" x14ac:dyDescent="0.3">
      <c r="P2453" s="98"/>
      <c r="Q2453" s="168"/>
      <c r="R2453" s="168"/>
      <c r="S2453" s="168"/>
      <c r="T2453" s="168"/>
    </row>
    <row r="2454" spans="16:20" x14ac:dyDescent="0.3">
      <c r="P2454" s="98"/>
      <c r="Q2454" s="168"/>
      <c r="R2454" s="168"/>
      <c r="S2454" s="168"/>
      <c r="T2454" s="168"/>
    </row>
    <row r="2455" spans="16:20" x14ac:dyDescent="0.3">
      <c r="P2455" s="98"/>
      <c r="Q2455" s="168"/>
      <c r="R2455" s="168"/>
      <c r="S2455" s="168"/>
      <c r="T2455" s="168"/>
    </row>
    <row r="2456" spans="16:20" x14ac:dyDescent="0.3">
      <c r="P2456" s="98"/>
      <c r="Q2456" s="168"/>
      <c r="R2456" s="168"/>
      <c r="S2456" s="168"/>
      <c r="T2456" s="168"/>
    </row>
    <row r="2457" spans="16:20" x14ac:dyDescent="0.3">
      <c r="P2457" s="98"/>
      <c r="Q2457" s="168"/>
      <c r="R2457" s="168"/>
      <c r="S2457" s="168"/>
      <c r="T2457" s="168"/>
    </row>
    <row r="2458" spans="16:20" x14ac:dyDescent="0.3">
      <c r="P2458" s="98"/>
      <c r="Q2458" s="168"/>
      <c r="R2458" s="168"/>
      <c r="S2458" s="168"/>
      <c r="T2458" s="168"/>
    </row>
    <row r="2459" spans="16:20" x14ac:dyDescent="0.3">
      <c r="P2459" s="98"/>
      <c r="Q2459" s="168"/>
      <c r="R2459" s="168"/>
      <c r="S2459" s="168"/>
      <c r="T2459" s="168"/>
    </row>
    <row r="2460" spans="16:20" x14ac:dyDescent="0.3">
      <c r="P2460" s="98"/>
      <c r="Q2460" s="168"/>
      <c r="R2460" s="168"/>
      <c r="S2460" s="168"/>
      <c r="T2460" s="168"/>
    </row>
    <row r="2461" spans="16:20" x14ac:dyDescent="0.3">
      <c r="P2461" s="98"/>
      <c r="Q2461" s="168"/>
      <c r="R2461" s="168"/>
      <c r="S2461" s="168"/>
      <c r="T2461" s="168"/>
    </row>
    <row r="2462" spans="16:20" x14ac:dyDescent="0.3">
      <c r="P2462" s="113"/>
      <c r="Q2462" s="168"/>
      <c r="R2462" s="168"/>
      <c r="S2462" s="168"/>
      <c r="T2462" s="168"/>
    </row>
    <row r="2463" spans="16:20" x14ac:dyDescent="0.3">
      <c r="P2463" s="113"/>
      <c r="Q2463" s="168"/>
      <c r="R2463" s="168"/>
      <c r="S2463" s="168"/>
      <c r="T2463" s="168"/>
    </row>
    <row r="2464" spans="16:20" x14ac:dyDescent="0.3">
      <c r="P2464" s="98"/>
      <c r="Q2464" s="168"/>
      <c r="R2464" s="168"/>
      <c r="S2464" s="168"/>
      <c r="T2464" s="168"/>
    </row>
    <row r="2465" spans="16:20" x14ac:dyDescent="0.3">
      <c r="P2465" s="98"/>
      <c r="Q2465" s="168"/>
      <c r="R2465" s="168"/>
      <c r="S2465" s="168"/>
      <c r="T2465" s="168"/>
    </row>
    <row r="2466" spans="16:20" x14ac:dyDescent="0.3">
      <c r="P2466" s="98"/>
      <c r="Q2466" s="168"/>
      <c r="R2466" s="168"/>
      <c r="S2466" s="168"/>
      <c r="T2466" s="168"/>
    </row>
    <row r="2467" spans="16:20" x14ac:dyDescent="0.3">
      <c r="P2467" s="98"/>
      <c r="Q2467" s="168"/>
      <c r="R2467" s="168"/>
      <c r="S2467" s="168"/>
      <c r="T2467" s="168"/>
    </row>
    <row r="2468" spans="16:20" x14ac:dyDescent="0.3">
      <c r="P2468" s="98"/>
      <c r="Q2468" s="168"/>
      <c r="R2468" s="168"/>
      <c r="S2468" s="168"/>
      <c r="T2468" s="168"/>
    </row>
    <row r="2469" spans="16:20" x14ac:dyDescent="0.3">
      <c r="P2469" s="113"/>
      <c r="Q2469" s="168"/>
      <c r="R2469" s="168"/>
      <c r="S2469" s="168"/>
      <c r="T2469" s="168"/>
    </row>
    <row r="2470" spans="16:20" x14ac:dyDescent="0.3">
      <c r="P2470" s="98"/>
      <c r="Q2470" s="168"/>
      <c r="R2470" s="168"/>
      <c r="S2470" s="168"/>
      <c r="T2470" s="168"/>
    </row>
    <row r="2471" spans="16:20" x14ac:dyDescent="0.3">
      <c r="P2471" s="98"/>
      <c r="Q2471" s="168"/>
      <c r="R2471" s="168"/>
      <c r="S2471" s="168"/>
      <c r="T2471" s="168"/>
    </row>
    <row r="2472" spans="16:20" x14ac:dyDescent="0.3">
      <c r="P2472" s="98"/>
      <c r="Q2472" s="168"/>
      <c r="R2472" s="168"/>
      <c r="S2472" s="168"/>
      <c r="T2472" s="168"/>
    </row>
    <row r="2473" spans="16:20" x14ac:dyDescent="0.3">
      <c r="P2473" s="98"/>
      <c r="Q2473" s="168"/>
      <c r="R2473" s="168"/>
      <c r="S2473" s="168"/>
      <c r="T2473" s="168"/>
    </row>
    <row r="2474" spans="16:20" x14ac:dyDescent="0.3">
      <c r="P2474" s="98"/>
      <c r="Q2474" s="168"/>
      <c r="R2474" s="168"/>
      <c r="S2474" s="168"/>
      <c r="T2474" s="16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V73"/>
  <sheetViews>
    <sheetView zoomScale="73" zoomScaleNormal="110" workbookViewId="0">
      <selection activeCell="D40" sqref="D40"/>
    </sheetView>
  </sheetViews>
  <sheetFormatPr defaultColWidth="11.19921875" defaultRowHeight="15.6" x14ac:dyDescent="0.3"/>
  <cols>
    <col min="2" max="2" width="8.296875" bestFit="1" customWidth="1"/>
    <col min="3" max="3" width="10.296875" bestFit="1" customWidth="1"/>
    <col min="4" max="4" width="12.69921875" bestFit="1" customWidth="1"/>
    <col min="5" max="5" width="8.19921875" bestFit="1" customWidth="1"/>
    <col min="6" max="6" width="10.296875" bestFit="1" customWidth="1"/>
    <col min="7" max="7" width="12.69921875" bestFit="1" customWidth="1"/>
    <col min="8" max="8" width="8.19921875" bestFit="1" customWidth="1"/>
    <col min="9" max="9" width="10.296875" bestFit="1" customWidth="1"/>
    <col min="10" max="10" width="12.69921875" bestFit="1" customWidth="1"/>
    <col min="11" max="11" width="8.19921875" bestFit="1" customWidth="1"/>
    <col min="13" max="13" width="14.19921875" bestFit="1" customWidth="1"/>
    <col min="14" max="14" width="10.296875" bestFit="1" customWidth="1"/>
    <col min="15" max="15" width="12.69921875" bestFit="1" customWidth="1"/>
    <col min="16" max="16" width="8.19921875" bestFit="1" customWidth="1"/>
    <col min="17" max="17" width="10.296875" bestFit="1" customWidth="1"/>
    <col min="18" max="18" width="12.69921875" bestFit="1" customWidth="1"/>
    <col min="19" max="19" width="8.19921875" bestFit="1" customWidth="1"/>
    <col min="20" max="20" width="10.296875" bestFit="1" customWidth="1"/>
    <col min="21" max="21" width="12.69921875" bestFit="1" customWidth="1"/>
    <col min="22" max="22" width="8.19921875" bestFit="1" customWidth="1"/>
  </cols>
  <sheetData>
    <row r="3" spans="2:22" x14ac:dyDescent="0.3">
      <c r="B3" s="88" t="s">
        <v>17</v>
      </c>
      <c r="M3" s="51" t="s">
        <v>74</v>
      </c>
    </row>
    <row r="4" spans="2:22" ht="16.2" thickBot="1" x14ac:dyDescent="0.35">
      <c r="C4" s="195" t="s">
        <v>68</v>
      </c>
      <c r="D4" s="195"/>
      <c r="E4" s="195"/>
      <c r="F4" s="196" t="s">
        <v>69</v>
      </c>
      <c r="G4" s="196"/>
      <c r="H4" s="196"/>
      <c r="I4" s="197" t="s">
        <v>70</v>
      </c>
      <c r="J4" s="197"/>
      <c r="K4" s="197"/>
      <c r="N4" s="195" t="s">
        <v>68</v>
      </c>
      <c r="O4" s="195"/>
      <c r="P4" s="195"/>
      <c r="Q4" s="196" t="s">
        <v>69</v>
      </c>
      <c r="R4" s="196"/>
      <c r="S4" s="196"/>
      <c r="T4" s="197" t="s">
        <v>70</v>
      </c>
      <c r="U4" s="197"/>
      <c r="V4" s="197"/>
    </row>
    <row r="5" spans="2:22" ht="16.2" thickBot="1" x14ac:dyDescent="0.35">
      <c r="B5" s="17" t="s">
        <v>0</v>
      </c>
      <c r="C5" s="2" t="s">
        <v>71</v>
      </c>
      <c r="D5" s="4" t="s">
        <v>72</v>
      </c>
      <c r="E5" s="4" t="s">
        <v>73</v>
      </c>
      <c r="F5" s="2" t="s">
        <v>71</v>
      </c>
      <c r="G5" s="4" t="s">
        <v>72</v>
      </c>
      <c r="H5" s="4" t="s">
        <v>73</v>
      </c>
      <c r="I5" s="2" t="s">
        <v>71</v>
      </c>
      <c r="J5" s="4" t="s">
        <v>72</v>
      </c>
      <c r="K5" s="4" t="s">
        <v>73</v>
      </c>
      <c r="M5" s="17" t="s">
        <v>0</v>
      </c>
      <c r="N5" s="2" t="s">
        <v>71</v>
      </c>
      <c r="O5" s="4" t="s">
        <v>72</v>
      </c>
      <c r="P5" s="4" t="s">
        <v>73</v>
      </c>
      <c r="Q5" s="2" t="s">
        <v>71</v>
      </c>
      <c r="R5" s="4" t="s">
        <v>72</v>
      </c>
      <c r="S5" s="4" t="s">
        <v>73</v>
      </c>
      <c r="T5" s="2" t="s">
        <v>71</v>
      </c>
      <c r="U5" s="4" t="s">
        <v>72</v>
      </c>
      <c r="V5" s="4" t="s">
        <v>73</v>
      </c>
    </row>
    <row r="6" spans="2:22" x14ac:dyDescent="0.3">
      <c r="B6" s="91">
        <v>1</v>
      </c>
      <c r="C6" s="22">
        <f>'Fibre Type Raw Data'!A7</f>
        <v>1000.3333333333334</v>
      </c>
      <c r="D6" s="22">
        <f>'Fibre Type Raw Data'!A3</f>
        <v>4.2654028436018958</v>
      </c>
      <c r="E6" s="31">
        <f>'Fibre Type Raw Data'!A4</f>
        <v>2.1764092993572062</v>
      </c>
      <c r="F6" s="22">
        <f>'Fibre Type Raw Data'!B7</f>
        <v>1207</v>
      </c>
      <c r="G6" s="22">
        <f>'Fibre Type Raw Data'!B3</f>
        <v>22.748815165876778</v>
      </c>
      <c r="H6" s="31">
        <f>'Fibre Type Raw Data'!B4</f>
        <v>14.005603595197055</v>
      </c>
      <c r="I6" s="22">
        <f>'Fibre Type Raw Data'!C7</f>
        <v>2251.4545454545455</v>
      </c>
      <c r="J6" s="22">
        <f>'Fibre Type Raw Data'!C3</f>
        <v>72.985781990521332</v>
      </c>
      <c r="K6" s="31">
        <f>'Fibre Type Raw Data'!C4</f>
        <v>83.817987105445738</v>
      </c>
      <c r="M6" s="90">
        <v>2</v>
      </c>
      <c r="N6" s="22">
        <f>'Fibre Type Raw Data'!P7</f>
        <v>983.85714285714289</v>
      </c>
      <c r="O6" s="22">
        <f>'Fibre Type Raw Data'!P3</f>
        <v>3.1111111111111112</v>
      </c>
      <c r="P6" s="31">
        <f>'Fibre Type Raw Data'!P4</f>
        <v>1.6789248250256579</v>
      </c>
      <c r="Q6" s="22">
        <f>'Fibre Type Raw Data'!Q7</f>
        <v>1208.34375</v>
      </c>
      <c r="R6" s="22">
        <f>'Fibre Type Raw Data'!Q3</f>
        <v>28.444444444444443</v>
      </c>
      <c r="S6" s="31">
        <f>'Fibre Type Raw Data'!Q4</f>
        <v>18.852616875059422</v>
      </c>
      <c r="T6" s="22">
        <f>'Fibre Type Raw Data'!R7</f>
        <v>2116.7662337662337</v>
      </c>
      <c r="U6" s="22">
        <f>'Fibre Type Raw Data'!R3</f>
        <v>68.444444444444443</v>
      </c>
      <c r="V6" s="31">
        <f>'Fibre Type Raw Data'!R4</f>
        <v>79.468458299914928</v>
      </c>
    </row>
    <row r="7" spans="2:22" x14ac:dyDescent="0.3">
      <c r="B7" s="91">
        <v>2</v>
      </c>
      <c r="C7" s="22">
        <f>'Fibre Type Raw Data'!D7</f>
        <v>686.42857142857144</v>
      </c>
      <c r="D7" s="22">
        <f>'Fibre Type Raw Data'!D3</f>
        <v>2.2727272727272729</v>
      </c>
      <c r="E7" s="31">
        <f>'Fibre Type Raw Data'!D4</f>
        <v>1.2083368958944207</v>
      </c>
      <c r="F7" s="22">
        <f>'Fibre Type Raw Data'!E7</f>
        <v>801.2</v>
      </c>
      <c r="G7" s="22">
        <f>'Fibre Type Raw Data'!E3</f>
        <v>16.233766233766232</v>
      </c>
      <c r="H7" s="31">
        <f>'Fibre Type Raw Data'!E4</f>
        <v>10.074084505625494</v>
      </c>
      <c r="I7" s="22">
        <f>'Fibre Type Raw Data'!F7</f>
        <v>1405.5338645418326</v>
      </c>
      <c r="J7" s="22">
        <f>'Fibre Type Raw Data'!F3</f>
        <v>81.493506493506501</v>
      </c>
      <c r="K7" s="31">
        <f>'Fibre Type Raw Data'!F4</f>
        <v>88.717578598480088</v>
      </c>
      <c r="M7" s="90">
        <v>4</v>
      </c>
      <c r="N7" s="22">
        <f>'Fibre Type Raw Data'!S7</f>
        <v>1173</v>
      </c>
      <c r="O7" s="22">
        <f>'Fibre Type Raw Data'!S3</f>
        <v>3.8834951456310676</v>
      </c>
      <c r="P7" s="31">
        <f>'Fibre Type Raw Data'!S4</f>
        <v>2.3713557210472982</v>
      </c>
      <c r="Q7" s="22">
        <f>'Fibre Type Raw Data'!T7</f>
        <v>1256.2857142857142</v>
      </c>
      <c r="R7" s="22">
        <f>'Fibre Type Raw Data'!T3</f>
        <v>27.184466019417474</v>
      </c>
      <c r="S7" s="31">
        <f>'Fibre Type Raw Data'!T4</f>
        <v>17.778092251398071</v>
      </c>
      <c r="T7" s="22">
        <f>'Fibre Type Raw Data'!U7</f>
        <v>2225.2605633802818</v>
      </c>
      <c r="U7" s="22">
        <f>'Fibre Type Raw Data'!U3</f>
        <v>68.932038834951456</v>
      </c>
      <c r="V7" s="31">
        <f>'Fibre Type Raw Data'!U4</f>
        <v>79.850552027554627</v>
      </c>
    </row>
    <row r="8" spans="2:22" x14ac:dyDescent="0.3">
      <c r="B8" s="91">
        <v>3</v>
      </c>
      <c r="C8" s="22">
        <f>'Fibre Type Raw Data'!G7</f>
        <v>728.5</v>
      </c>
      <c r="D8" s="22">
        <f>'Fibre Type Raw Data'!G3</f>
        <v>2.2556390977443606</v>
      </c>
      <c r="E8" s="31">
        <f>'Fibre Type Raw Data'!G4</f>
        <v>1.0773333596237837</v>
      </c>
      <c r="F8" s="22">
        <f>'Fibre Type Raw Data'!H7</f>
        <v>885.74603174603169</v>
      </c>
      <c r="G8" s="22">
        <f>'Fibre Type Raw Data'!H3</f>
        <v>23.684210526315788</v>
      </c>
      <c r="H8" s="31">
        <f>'Fibre Type Raw Data'!H4</f>
        <v>13.753684770928022</v>
      </c>
      <c r="I8" s="22">
        <f>'Fibre Type Raw Data'!I7</f>
        <v>1754.0659898477156</v>
      </c>
      <c r="J8" s="22">
        <f>'Fibre Type Raw Data'!I3</f>
        <v>74.060150375939855</v>
      </c>
      <c r="K8" s="31">
        <f>'Fibre Type Raw Data'!I4</f>
        <v>85.168981869448203</v>
      </c>
      <c r="M8" s="90">
        <v>5</v>
      </c>
      <c r="N8" s="22"/>
      <c r="O8" s="22"/>
      <c r="P8" s="31"/>
      <c r="Q8" s="22"/>
      <c r="R8" s="22"/>
      <c r="S8" s="31"/>
      <c r="T8" s="22"/>
      <c r="U8" s="22"/>
      <c r="V8" s="31"/>
    </row>
    <row r="9" spans="2:22" x14ac:dyDescent="0.3">
      <c r="B9" s="91">
        <v>4</v>
      </c>
      <c r="C9" s="22">
        <f>'Fibre Type Raw Data'!J7</f>
        <v>714.25</v>
      </c>
      <c r="D9" s="22">
        <f>'Fibre Type Raw Data'!J3</f>
        <v>3.2</v>
      </c>
      <c r="E9" s="31">
        <f>'Fibre Type Raw Data'!J4</f>
        <v>1.4046214355948869</v>
      </c>
      <c r="F9" s="22">
        <f>'Fibre Type Raw Data'!K7</f>
        <v>924.79069767441865</v>
      </c>
      <c r="G9" s="22">
        <f>'Fibre Type Raw Data'!K3</f>
        <v>17.2</v>
      </c>
      <c r="H9" s="31">
        <f>'Fibre Type Raw Data'!K4</f>
        <v>9.7753195673549662</v>
      </c>
      <c r="I9" s="22">
        <f>'Fibre Type Raw Data'!L7</f>
        <v>1815.678391959799</v>
      </c>
      <c r="J9" s="22">
        <f>'Fibre Type Raw Data'!L3</f>
        <v>79.600000000000009</v>
      </c>
      <c r="K9" s="31">
        <f>'Fibre Type Raw Data'!L4</f>
        <v>88.82005899705014</v>
      </c>
      <c r="M9" s="90">
        <v>6</v>
      </c>
      <c r="N9" s="22">
        <f>'Fibre Type Raw Data'!Y7</f>
        <v>1386.4117647058824</v>
      </c>
      <c r="O9" s="22">
        <f>'Fibre Type Raw Data'!Y3</f>
        <v>9.0909090909090917</v>
      </c>
      <c r="P9" s="31">
        <f>'Fibre Type Raw Data'!Y4</f>
        <v>5.9710378443562817</v>
      </c>
      <c r="Q9" s="22">
        <f>'Fibre Type Raw Data'!Z7</f>
        <v>1589.7678571428571</v>
      </c>
      <c r="R9" s="22">
        <f>'Fibre Type Raw Data'!Z3</f>
        <v>29.946524064171122</v>
      </c>
      <c r="S9" s="31">
        <f>'Fibre Type Raw Data'!Z4</f>
        <v>22.554354710403778</v>
      </c>
      <c r="T9" s="22">
        <f>'Fibre Type Raw Data'!AA7</f>
        <v>2474.7894736842104</v>
      </c>
      <c r="U9" s="22">
        <f>'Fibre Type Raw Data'!AA3</f>
        <v>60.962566844919785</v>
      </c>
      <c r="V9" s="31">
        <f>'Fibre Type Raw Data'!AA4</f>
        <v>71.47460744523994</v>
      </c>
    </row>
    <row r="10" spans="2:22" x14ac:dyDescent="0.3">
      <c r="B10" s="91">
        <v>5</v>
      </c>
      <c r="C10" s="22"/>
      <c r="D10" s="22"/>
      <c r="E10" s="31"/>
      <c r="F10" s="22"/>
      <c r="G10" s="22"/>
      <c r="H10" s="31"/>
      <c r="I10" s="22"/>
      <c r="J10" s="22"/>
      <c r="K10" s="31"/>
      <c r="M10" s="90">
        <v>7</v>
      </c>
      <c r="N10" s="22">
        <f>'Fibre Type Raw Data'!AB7</f>
        <v>1187</v>
      </c>
      <c r="O10" s="22">
        <f>'Fibre Type Raw Data'!AB3</f>
        <v>2.4</v>
      </c>
      <c r="P10" s="31">
        <f>'Fibre Type Raw Data'!AB4</f>
        <v>0.8772556506743856</v>
      </c>
      <c r="Q10" s="22">
        <f>'Fibre Type Raw Data'!AC7</f>
        <v>1758</v>
      </c>
      <c r="R10" s="22">
        <f>'Fibre Type Raw Data'!AC3</f>
        <v>24.8</v>
      </c>
      <c r="S10" s="31">
        <f>'Fibre Type Raw Data'!AC4</f>
        <v>13.42563281394346</v>
      </c>
      <c r="T10" s="22">
        <f>'Fibre Type Raw Data'!AD7</f>
        <v>3822.7032967032969</v>
      </c>
      <c r="U10" s="22">
        <f>'Fibre Type Raw Data'!AD3</f>
        <v>72.8</v>
      </c>
      <c r="V10" s="31">
        <f>'Fibre Type Raw Data'!AD4</f>
        <v>85.697111535382149</v>
      </c>
    </row>
    <row r="11" spans="2:22" x14ac:dyDescent="0.3">
      <c r="B11" s="87"/>
      <c r="C11" s="22"/>
      <c r="D11" s="22"/>
      <c r="E11" s="31"/>
      <c r="F11" s="22"/>
      <c r="G11" s="22"/>
      <c r="H11" s="31"/>
      <c r="I11" s="22"/>
      <c r="J11" s="22"/>
      <c r="K11" s="31"/>
      <c r="M11" s="89"/>
      <c r="N11" s="22"/>
      <c r="O11" s="22"/>
      <c r="P11" s="31"/>
      <c r="Q11" s="22"/>
      <c r="R11" s="22"/>
      <c r="S11" s="31"/>
      <c r="T11" s="22"/>
      <c r="U11" s="22"/>
      <c r="V11" s="31"/>
    </row>
    <row r="12" spans="2:22" ht="16.2" thickBot="1" x14ac:dyDescent="0.35">
      <c r="B12" s="32"/>
      <c r="C12" s="23"/>
      <c r="D12" s="23"/>
      <c r="E12" s="33"/>
      <c r="F12" s="23"/>
      <c r="G12" s="23"/>
      <c r="H12" s="33"/>
      <c r="I12" s="23"/>
      <c r="J12" s="23"/>
      <c r="K12" s="33"/>
      <c r="M12" s="32"/>
      <c r="N12" s="23"/>
      <c r="O12" s="23"/>
      <c r="P12" s="33"/>
      <c r="Q12" s="23"/>
      <c r="R12" s="23"/>
      <c r="S12" s="33"/>
      <c r="T12" s="23"/>
      <c r="U12" s="23"/>
      <c r="V12" s="33"/>
    </row>
    <row r="13" spans="2:22" x14ac:dyDescent="0.3">
      <c r="B13" s="35" t="s">
        <v>12</v>
      </c>
      <c r="C13" s="36">
        <f t="shared" ref="C13:K13" si="0">AVERAGE(C6:C11)</f>
        <v>782.37797619047615</v>
      </c>
      <c r="D13" s="36">
        <f t="shared" si="0"/>
        <v>2.9984423035183827</v>
      </c>
      <c r="E13" s="37">
        <f t="shared" si="0"/>
        <v>1.4666752476175744</v>
      </c>
      <c r="F13" s="36">
        <f t="shared" si="0"/>
        <v>954.68418235511263</v>
      </c>
      <c r="G13" s="36">
        <f t="shared" si="0"/>
        <v>19.966697981489698</v>
      </c>
      <c r="H13" s="37">
        <f t="shared" si="0"/>
        <v>11.902173109776385</v>
      </c>
      <c r="I13" s="36">
        <f t="shared" si="0"/>
        <v>1806.6831979509732</v>
      </c>
      <c r="J13" s="36">
        <f t="shared" si="0"/>
        <v>77.034859714991924</v>
      </c>
      <c r="K13" s="37">
        <f t="shared" si="0"/>
        <v>86.631151642606042</v>
      </c>
      <c r="L13" s="38"/>
      <c r="M13" s="35" t="s">
        <v>12</v>
      </c>
      <c r="N13" s="36">
        <f t="shared" ref="N13:V13" si="1">AVERAGE(N6:N11)</f>
        <v>1182.5672268907565</v>
      </c>
      <c r="O13" s="36">
        <f t="shared" si="1"/>
        <v>4.6213788369128173</v>
      </c>
      <c r="P13" s="37">
        <f t="shared" si="1"/>
        <v>2.7246435102759059</v>
      </c>
      <c r="Q13" s="36">
        <f t="shared" si="1"/>
        <v>1453.0993303571429</v>
      </c>
      <c r="R13" s="36">
        <f t="shared" si="1"/>
        <v>27.59385863200826</v>
      </c>
      <c r="S13" s="37">
        <f t="shared" si="1"/>
        <v>18.152674162701182</v>
      </c>
      <c r="T13" s="36">
        <f t="shared" si="1"/>
        <v>2659.8798918835059</v>
      </c>
      <c r="U13" s="36">
        <f t="shared" si="1"/>
        <v>67.784762531078925</v>
      </c>
      <c r="V13" s="37">
        <f t="shared" si="1"/>
        <v>79.122682327022915</v>
      </c>
    </row>
    <row r="14" spans="2:22" x14ac:dyDescent="0.3">
      <c r="B14" s="24" t="s">
        <v>13</v>
      </c>
      <c r="C14">
        <f t="shared" ref="C14:K14" si="2">STDEVA(C6:C11)</f>
        <v>146.35013203459056</v>
      </c>
      <c r="D14">
        <f t="shared" si="2"/>
        <v>0.95293116637806541</v>
      </c>
      <c r="E14" s="26">
        <f t="shared" si="2"/>
        <v>0.49190070458135743</v>
      </c>
      <c r="F14">
        <f t="shared" si="2"/>
        <v>175.94199337923911</v>
      </c>
      <c r="G14">
        <f t="shared" si="2"/>
        <v>3.7925133575920325</v>
      </c>
      <c r="H14" s="26">
        <f t="shared" si="2"/>
        <v>2.2889538493901824</v>
      </c>
      <c r="I14">
        <f t="shared" si="2"/>
        <v>347.17518313697786</v>
      </c>
      <c r="J14">
        <f t="shared" si="2"/>
        <v>4.1514415909005766</v>
      </c>
      <c r="K14" s="26">
        <f t="shared" si="2"/>
        <v>2.5295802028011214</v>
      </c>
      <c r="M14" s="24" t="s">
        <v>13</v>
      </c>
      <c r="N14">
        <f t="shared" ref="N14:V14" si="3">STDEVA(N6:N11)</f>
        <v>164.46830941098588</v>
      </c>
      <c r="O14">
        <f t="shared" si="3"/>
        <v>3.0406471665272177</v>
      </c>
      <c r="P14" s="26">
        <f t="shared" si="3"/>
        <v>2.2487224452157863</v>
      </c>
      <c r="Q14">
        <f t="shared" si="3"/>
        <v>264.75372087376599</v>
      </c>
      <c r="R14">
        <f t="shared" si="3"/>
        <v>2.1780556487306715</v>
      </c>
      <c r="S14" s="26">
        <f t="shared" si="3"/>
        <v>3.7572127508632387</v>
      </c>
      <c r="T14">
        <f t="shared" si="3"/>
        <v>789.5743874704475</v>
      </c>
      <c r="U14">
        <f t="shared" si="3"/>
        <v>4.9479417941256889</v>
      </c>
      <c r="V14" s="26">
        <f t="shared" si="3"/>
        <v>5.8413903635312785</v>
      </c>
    </row>
    <row r="15" spans="2:22" ht="16.2" thickBot="1" x14ac:dyDescent="0.35">
      <c r="B15" s="27" t="s">
        <v>14</v>
      </c>
      <c r="C15" s="28">
        <f t="shared" ref="C15:K15" si="4">C14/SQRT(COUNT(C6:C12))</f>
        <v>73.175066017295279</v>
      </c>
      <c r="D15" s="28">
        <f t="shared" si="4"/>
        <v>0.4764655831890327</v>
      </c>
      <c r="E15" s="29">
        <f t="shared" si="4"/>
        <v>0.24595035229067871</v>
      </c>
      <c r="F15" s="28">
        <f t="shared" si="4"/>
        <v>87.970996689619554</v>
      </c>
      <c r="G15" s="28">
        <f t="shared" si="4"/>
        <v>1.8962566787960162</v>
      </c>
      <c r="H15" s="29">
        <f t="shared" si="4"/>
        <v>1.1444769246950912</v>
      </c>
      <c r="I15" s="28">
        <f t="shared" si="4"/>
        <v>173.58759156848893</v>
      </c>
      <c r="J15" s="28">
        <f t="shared" si="4"/>
        <v>2.0757207954502883</v>
      </c>
      <c r="K15" s="29">
        <f t="shared" si="4"/>
        <v>1.2647901014005607</v>
      </c>
      <c r="M15" s="27" t="s">
        <v>14</v>
      </c>
      <c r="N15" s="28">
        <f t="shared" ref="N15:V15" si="5">N14/SQRT(COUNT(N6:N12))</f>
        <v>82.234154705492941</v>
      </c>
      <c r="O15" s="28">
        <f t="shared" si="5"/>
        <v>1.5203235832636088</v>
      </c>
      <c r="P15" s="29">
        <f t="shared" si="5"/>
        <v>1.1243612226078932</v>
      </c>
      <c r="Q15" s="28">
        <f t="shared" si="5"/>
        <v>132.37686043688299</v>
      </c>
      <c r="R15" s="28">
        <f t="shared" si="5"/>
        <v>1.0890278243653357</v>
      </c>
      <c r="S15" s="29">
        <f t="shared" si="5"/>
        <v>1.8786063754316193</v>
      </c>
      <c r="T15" s="28">
        <f t="shared" si="5"/>
        <v>394.78719373522375</v>
      </c>
      <c r="U15" s="28">
        <f t="shared" si="5"/>
        <v>2.4739708970628445</v>
      </c>
      <c r="V15" s="29">
        <f t="shared" si="5"/>
        <v>2.9206951817656392</v>
      </c>
    </row>
    <row r="33" spans="2:20" ht="16.2" thickBot="1" x14ac:dyDescent="0.35">
      <c r="B33" s="194" t="s">
        <v>78</v>
      </c>
      <c r="C33" s="194"/>
      <c r="D33" s="194"/>
    </row>
    <row r="34" spans="2:20" ht="16.2" thickBot="1" x14ac:dyDescent="0.35">
      <c r="B34" s="94"/>
      <c r="C34" s="118" t="s">
        <v>17</v>
      </c>
      <c r="D34" s="119" t="s">
        <v>74</v>
      </c>
      <c r="K34" s="194" t="s">
        <v>104</v>
      </c>
      <c r="L34" s="194"/>
      <c r="M34" s="194"/>
      <c r="R34" s="194" t="s">
        <v>105</v>
      </c>
      <c r="S34" s="194"/>
      <c r="T34" s="194"/>
    </row>
    <row r="35" spans="2:20" ht="16.2" thickBot="1" x14ac:dyDescent="0.35">
      <c r="B35" s="117">
        <v>0</v>
      </c>
      <c r="C35" s="25">
        <f t="array" ref="C35:C50">FREQUENCY('Fibre Type Raw Data'!AF8:AF2000,'Fibre Type Summary_Whole'!B35:B50)</f>
        <v>0</v>
      </c>
      <c r="D35" s="26">
        <f t="array" ref="D35:D50">FREQUENCY('Fibre Type Raw Data'!AG8:AG2000,'Fibre Type Summary_Whole'!B35:B50)</f>
        <v>0</v>
      </c>
      <c r="K35" s="94"/>
      <c r="L35" s="118" t="s">
        <v>17</v>
      </c>
      <c r="M35" s="119" t="s">
        <v>74</v>
      </c>
      <c r="R35" s="94"/>
      <c r="S35" s="118" t="s">
        <v>17</v>
      </c>
      <c r="T35" s="119" t="s">
        <v>74</v>
      </c>
    </row>
    <row r="36" spans="2:20" x14ac:dyDescent="0.3">
      <c r="B36" s="117">
        <v>500</v>
      </c>
      <c r="C36" s="25">
        <v>2</v>
      </c>
      <c r="D36" s="26">
        <v>0</v>
      </c>
      <c r="K36" s="117">
        <v>0</v>
      </c>
      <c r="L36" s="25">
        <f t="array" ref="L36:L51">FREQUENCY('Fibre Type Raw Data'!AO9:AO1804,'Fibre Type Summary_Whole'!K36:K51)</f>
        <v>0</v>
      </c>
      <c r="M36" s="26">
        <f t="array" ref="M36:M51">FREQUENCY('Fibre Type Raw Data'!AP9:AP2001,'Fibre Type Summary_Whole'!K36:K51)</f>
        <v>0</v>
      </c>
      <c r="R36" s="117">
        <v>0</v>
      </c>
      <c r="S36" s="25">
        <f t="array" ref="S36:S51">FREQUENCY('Fibre Type Raw Data'!AV9:AV2001,'Fibre Type Summary_Whole'!R36:R51)</f>
        <v>0</v>
      </c>
      <c r="T36" s="26">
        <f t="array" ref="T36:T51">FREQUENCY('Fibre Type Raw Data'!AW9:AW2001,'Fibre Type Summary_Whole'!R36:R51)</f>
        <v>0</v>
      </c>
    </row>
    <row r="37" spans="2:20" x14ac:dyDescent="0.3">
      <c r="B37" s="117">
        <v>1000</v>
      </c>
      <c r="C37" s="25">
        <v>283</v>
      </c>
      <c r="D37" s="26">
        <v>111</v>
      </c>
      <c r="K37" s="117">
        <v>500</v>
      </c>
      <c r="L37" s="25">
        <v>2</v>
      </c>
      <c r="M37" s="26">
        <v>0</v>
      </c>
      <c r="R37" s="117">
        <v>500</v>
      </c>
      <c r="S37" s="25">
        <v>0</v>
      </c>
      <c r="T37" s="26">
        <v>0</v>
      </c>
    </row>
    <row r="38" spans="2:20" x14ac:dyDescent="0.3">
      <c r="B38" s="117">
        <v>1500</v>
      </c>
      <c r="C38" s="25">
        <v>306</v>
      </c>
      <c r="D38" s="26">
        <v>147</v>
      </c>
      <c r="K38" s="117">
        <v>1000</v>
      </c>
      <c r="L38" s="25">
        <v>237</v>
      </c>
      <c r="M38" s="26">
        <v>0</v>
      </c>
      <c r="R38" s="117">
        <v>1000</v>
      </c>
      <c r="S38" s="25">
        <v>0</v>
      </c>
      <c r="T38" s="26">
        <v>0</v>
      </c>
    </row>
    <row r="39" spans="2:20" x14ac:dyDescent="0.3">
      <c r="B39" s="117">
        <v>2000</v>
      </c>
      <c r="C39" s="25">
        <v>189</v>
      </c>
      <c r="D39" s="26">
        <v>152</v>
      </c>
      <c r="K39" s="117">
        <v>1500</v>
      </c>
      <c r="L39" s="25">
        <v>253</v>
      </c>
      <c r="M39" s="26">
        <v>0</v>
      </c>
      <c r="R39" s="117">
        <v>1500</v>
      </c>
      <c r="S39" s="25">
        <v>0</v>
      </c>
      <c r="T39" s="26">
        <v>0</v>
      </c>
    </row>
    <row r="40" spans="2:20" x14ac:dyDescent="0.3">
      <c r="B40" s="117">
        <v>2500</v>
      </c>
      <c r="C40" s="25">
        <v>122</v>
      </c>
      <c r="D40" s="26">
        <v>113</v>
      </c>
      <c r="K40" s="117">
        <v>2000</v>
      </c>
      <c r="L40" s="25">
        <v>170</v>
      </c>
      <c r="M40" s="26">
        <v>0</v>
      </c>
      <c r="R40" s="117">
        <v>2000</v>
      </c>
      <c r="S40" s="25">
        <v>0</v>
      </c>
      <c r="T40" s="26">
        <v>0</v>
      </c>
    </row>
    <row r="41" spans="2:20" x14ac:dyDescent="0.3">
      <c r="B41" s="117">
        <v>3000</v>
      </c>
      <c r="C41" s="25">
        <v>70</v>
      </c>
      <c r="D41" s="26">
        <v>74</v>
      </c>
      <c r="K41" s="117">
        <v>2500</v>
      </c>
      <c r="L41" s="25">
        <v>122</v>
      </c>
      <c r="M41" s="26">
        <v>0</v>
      </c>
      <c r="R41" s="117">
        <v>2500</v>
      </c>
      <c r="S41" s="25">
        <v>0</v>
      </c>
      <c r="T41" s="26">
        <v>0</v>
      </c>
    </row>
    <row r="42" spans="2:20" x14ac:dyDescent="0.3">
      <c r="B42" s="117">
        <v>3500</v>
      </c>
      <c r="C42" s="25">
        <v>39</v>
      </c>
      <c r="D42" s="26">
        <v>48</v>
      </c>
      <c r="K42" s="117">
        <v>3000</v>
      </c>
      <c r="L42" s="25">
        <v>57</v>
      </c>
      <c r="M42" s="26">
        <v>0</v>
      </c>
      <c r="R42" s="117">
        <v>3000</v>
      </c>
      <c r="S42" s="25">
        <v>0</v>
      </c>
      <c r="T42" s="26">
        <v>0</v>
      </c>
    </row>
    <row r="43" spans="2:20" x14ac:dyDescent="0.3">
      <c r="B43" s="117">
        <v>4000</v>
      </c>
      <c r="C43" s="25">
        <v>20</v>
      </c>
      <c r="D43" s="26">
        <v>35</v>
      </c>
      <c r="K43" s="117">
        <v>3500</v>
      </c>
      <c r="L43" s="25">
        <v>30</v>
      </c>
      <c r="M43" s="26">
        <v>0</v>
      </c>
      <c r="R43" s="117">
        <v>3500</v>
      </c>
      <c r="S43" s="25">
        <v>0</v>
      </c>
      <c r="T43" s="26">
        <v>0</v>
      </c>
    </row>
    <row r="44" spans="2:20" x14ac:dyDescent="0.3">
      <c r="B44" s="117">
        <v>4500</v>
      </c>
      <c r="C44" s="25">
        <v>2</v>
      </c>
      <c r="D44" s="26">
        <v>19</v>
      </c>
      <c r="K44" s="117">
        <v>4000</v>
      </c>
      <c r="L44" s="25">
        <v>14</v>
      </c>
      <c r="M44" s="26">
        <v>0</v>
      </c>
      <c r="R44" s="117">
        <v>4000</v>
      </c>
      <c r="S44" s="25">
        <v>0</v>
      </c>
      <c r="T44" s="26">
        <v>0</v>
      </c>
    </row>
    <row r="45" spans="2:20" x14ac:dyDescent="0.3">
      <c r="B45" s="117">
        <v>5000</v>
      </c>
      <c r="C45" s="25">
        <v>2</v>
      </c>
      <c r="D45" s="26">
        <v>16</v>
      </c>
      <c r="K45" s="117">
        <v>4500</v>
      </c>
      <c r="L45" s="25">
        <v>3</v>
      </c>
      <c r="M45" s="26">
        <v>0</v>
      </c>
      <c r="R45" s="117">
        <v>4500</v>
      </c>
      <c r="S45" s="25">
        <v>0</v>
      </c>
      <c r="T45" s="26">
        <v>0</v>
      </c>
    </row>
    <row r="46" spans="2:20" x14ac:dyDescent="0.3">
      <c r="B46" s="117">
        <v>5500</v>
      </c>
      <c r="C46" s="25">
        <v>0</v>
      </c>
      <c r="D46" s="26">
        <v>4</v>
      </c>
      <c r="K46" s="117">
        <v>5000</v>
      </c>
      <c r="L46" s="25">
        <v>2</v>
      </c>
      <c r="M46" s="26">
        <v>0</v>
      </c>
      <c r="R46" s="117">
        <v>5000</v>
      </c>
      <c r="S46" s="25">
        <v>0</v>
      </c>
      <c r="T46" s="26">
        <v>0</v>
      </c>
    </row>
    <row r="47" spans="2:20" x14ac:dyDescent="0.3">
      <c r="B47" s="117">
        <v>6000</v>
      </c>
      <c r="C47" s="25">
        <v>0</v>
      </c>
      <c r="D47" s="26">
        <v>7</v>
      </c>
      <c r="K47" s="117">
        <v>5500</v>
      </c>
      <c r="L47" s="25">
        <v>0</v>
      </c>
      <c r="M47" s="26">
        <v>0</v>
      </c>
      <c r="R47" s="117">
        <v>5500</v>
      </c>
      <c r="S47" s="25">
        <v>0</v>
      </c>
      <c r="T47" s="26">
        <v>0</v>
      </c>
    </row>
    <row r="48" spans="2:20" x14ac:dyDescent="0.3">
      <c r="B48" s="117">
        <v>6500</v>
      </c>
      <c r="C48" s="25">
        <v>0</v>
      </c>
      <c r="D48" s="26">
        <v>5</v>
      </c>
      <c r="K48" s="117">
        <v>6000</v>
      </c>
      <c r="L48" s="25">
        <v>0</v>
      </c>
      <c r="M48" s="26">
        <v>0</v>
      </c>
      <c r="R48" s="117">
        <v>6000</v>
      </c>
      <c r="S48" s="25">
        <v>0</v>
      </c>
      <c r="T48" s="26">
        <v>0</v>
      </c>
    </row>
    <row r="49" spans="2:20" x14ac:dyDescent="0.3">
      <c r="B49" s="117">
        <v>7000</v>
      </c>
      <c r="C49" s="25">
        <v>0</v>
      </c>
      <c r="D49" s="26">
        <v>7</v>
      </c>
      <c r="K49" s="117">
        <v>6500</v>
      </c>
      <c r="L49" s="25">
        <v>0</v>
      </c>
      <c r="M49" s="26">
        <v>0</v>
      </c>
      <c r="R49" s="117">
        <v>6500</v>
      </c>
      <c r="S49" s="25">
        <v>0</v>
      </c>
      <c r="T49" s="26">
        <v>0</v>
      </c>
    </row>
    <row r="50" spans="2:20" ht="16.2" thickBot="1" x14ac:dyDescent="0.35">
      <c r="B50" s="117">
        <v>7500</v>
      </c>
      <c r="C50" s="25">
        <v>0</v>
      </c>
      <c r="D50" s="26">
        <v>3</v>
      </c>
      <c r="K50" s="117">
        <v>7000</v>
      </c>
      <c r="L50" s="25">
        <v>0</v>
      </c>
      <c r="M50" s="26">
        <v>0</v>
      </c>
      <c r="R50" s="117">
        <v>7000</v>
      </c>
      <c r="S50" s="25">
        <v>0</v>
      </c>
      <c r="T50" s="26">
        <v>0</v>
      </c>
    </row>
    <row r="51" spans="2:20" ht="16.2" thickBot="1" x14ac:dyDescent="0.35">
      <c r="B51" s="94" t="s">
        <v>77</v>
      </c>
      <c r="C51" s="95">
        <f>SUM(C35:C50)</f>
        <v>1035</v>
      </c>
      <c r="D51" s="96">
        <f>SUM(D35:D50)</f>
        <v>741</v>
      </c>
      <c r="K51" s="117">
        <v>7500</v>
      </c>
      <c r="L51" s="25">
        <v>0</v>
      </c>
      <c r="M51" s="26">
        <v>0</v>
      </c>
      <c r="R51" s="117">
        <v>7500</v>
      </c>
      <c r="S51" s="25">
        <v>0</v>
      </c>
      <c r="T51" s="26">
        <v>0</v>
      </c>
    </row>
    <row r="52" spans="2:20" ht="16.2" thickBot="1" x14ac:dyDescent="0.35">
      <c r="K52" s="94" t="s">
        <v>77</v>
      </c>
      <c r="L52" s="95">
        <f>SUM(L36:L51)</f>
        <v>890</v>
      </c>
      <c r="M52" s="96">
        <f>SUM(M36:M51)</f>
        <v>0</v>
      </c>
      <c r="R52" s="94" t="s">
        <v>77</v>
      </c>
      <c r="S52" s="95">
        <f>SUM(S36:S51)</f>
        <v>0</v>
      </c>
      <c r="T52" s="96">
        <f>SUM(T36:T51)</f>
        <v>0</v>
      </c>
    </row>
    <row r="53" spans="2:20" ht="16.2" thickBot="1" x14ac:dyDescent="0.35"/>
    <row r="54" spans="2:20" ht="16.2" thickBot="1" x14ac:dyDescent="0.35">
      <c r="B54" s="198" t="s">
        <v>98</v>
      </c>
      <c r="C54" s="199"/>
      <c r="D54" s="200"/>
    </row>
    <row r="55" spans="2:20" ht="16.2" thickBot="1" x14ac:dyDescent="0.35">
      <c r="B55" s="27"/>
      <c r="C55" s="175" t="s">
        <v>17</v>
      </c>
      <c r="D55" s="176" t="s">
        <v>74</v>
      </c>
      <c r="K55" s="194" t="s">
        <v>98</v>
      </c>
      <c r="L55" s="194"/>
      <c r="M55" s="194"/>
      <c r="R55" s="194" t="s">
        <v>98</v>
      </c>
      <c r="S55" s="194"/>
      <c r="T55" s="194"/>
    </row>
    <row r="56" spans="2:20" ht="16.2" thickBot="1" x14ac:dyDescent="0.35">
      <c r="B56" s="117">
        <v>0</v>
      </c>
      <c r="C56" s="25">
        <f>(C35/$C$51)*100</f>
        <v>0</v>
      </c>
      <c r="D56" s="26">
        <f>(D35/$D$51)*100</f>
        <v>0</v>
      </c>
      <c r="K56" s="94"/>
      <c r="L56" s="118" t="s">
        <v>17</v>
      </c>
      <c r="M56" s="119" t="s">
        <v>74</v>
      </c>
      <c r="R56" s="94"/>
      <c r="S56" s="118" t="s">
        <v>17</v>
      </c>
      <c r="T56" s="119" t="s">
        <v>74</v>
      </c>
    </row>
    <row r="57" spans="2:20" x14ac:dyDescent="0.3">
      <c r="B57" s="117">
        <v>500</v>
      </c>
      <c r="C57" s="25">
        <f t="shared" ref="C57:C71" si="6">(C36/$C$51)*100</f>
        <v>0.19323671497584541</v>
      </c>
      <c r="D57" s="26">
        <f t="shared" ref="D57:D71" si="7">(D36/$D$51)*100</f>
        <v>0</v>
      </c>
      <c r="K57" s="117">
        <v>0</v>
      </c>
      <c r="L57" s="25">
        <f>L36/$L$52*100</f>
        <v>0</v>
      </c>
      <c r="M57" s="26" t="e">
        <f>M36/$M$52*100</f>
        <v>#DIV/0!</v>
      </c>
      <c r="R57" s="117">
        <v>0</v>
      </c>
      <c r="S57" s="25" t="e">
        <f>S36/$S$52*100</f>
        <v>#DIV/0!</v>
      </c>
      <c r="T57" s="26" t="e">
        <f>T36/$T$52*100</f>
        <v>#DIV/0!</v>
      </c>
    </row>
    <row r="58" spans="2:20" x14ac:dyDescent="0.3">
      <c r="B58" s="117">
        <v>1000</v>
      </c>
      <c r="C58" s="25">
        <f t="shared" si="6"/>
        <v>27.342995169082123</v>
      </c>
      <c r="D58" s="26">
        <f t="shared" si="7"/>
        <v>14.979757085020243</v>
      </c>
      <c r="K58" s="117">
        <v>500</v>
      </c>
      <c r="L58" s="25">
        <f>L37/$L$52*100</f>
        <v>0.22471910112359553</v>
      </c>
      <c r="M58" s="26" t="e">
        <f t="shared" ref="M58:M72" si="8">M37/$M$52*100</f>
        <v>#DIV/0!</v>
      </c>
      <c r="R58" s="117">
        <v>500</v>
      </c>
      <c r="S58" s="25" t="e">
        <f t="shared" ref="S58:S72" si="9">S37/$S$52*100</f>
        <v>#DIV/0!</v>
      </c>
      <c r="T58" s="26" t="e">
        <f t="shared" ref="T58:T72" si="10">T37/$T$52*100</f>
        <v>#DIV/0!</v>
      </c>
    </row>
    <row r="59" spans="2:20" x14ac:dyDescent="0.3">
      <c r="B59" s="117">
        <v>1500</v>
      </c>
      <c r="C59" s="25">
        <f>(C38/$C$51)*100</f>
        <v>29.565217391304348</v>
      </c>
      <c r="D59" s="26">
        <f t="shared" si="7"/>
        <v>19.838056680161944</v>
      </c>
      <c r="K59" s="117">
        <v>1000</v>
      </c>
      <c r="L59" s="25">
        <f>L38/$L$52*100</f>
        <v>26.629213483146071</v>
      </c>
      <c r="M59" s="26" t="e">
        <f t="shared" si="8"/>
        <v>#DIV/0!</v>
      </c>
      <c r="R59" s="117">
        <v>1000</v>
      </c>
      <c r="S59" s="25" t="e">
        <f t="shared" si="9"/>
        <v>#DIV/0!</v>
      </c>
      <c r="T59" s="26" t="e">
        <f t="shared" si="10"/>
        <v>#DIV/0!</v>
      </c>
    </row>
    <row r="60" spans="2:20" x14ac:dyDescent="0.3">
      <c r="B60" s="117">
        <v>2000</v>
      </c>
      <c r="C60" s="25">
        <f t="shared" si="6"/>
        <v>18.260869565217391</v>
      </c>
      <c r="D60" s="26">
        <f t="shared" si="7"/>
        <v>20.512820512820511</v>
      </c>
      <c r="K60" s="117">
        <v>1500</v>
      </c>
      <c r="L60" s="25">
        <f t="shared" ref="L60:L72" si="11">L39/$L$52*100</f>
        <v>28.426966292134832</v>
      </c>
      <c r="M60" s="26" t="e">
        <f t="shared" si="8"/>
        <v>#DIV/0!</v>
      </c>
      <c r="R60" s="117">
        <v>1500</v>
      </c>
      <c r="S60" s="25" t="e">
        <f t="shared" si="9"/>
        <v>#DIV/0!</v>
      </c>
      <c r="T60" s="26" t="e">
        <f t="shared" si="10"/>
        <v>#DIV/0!</v>
      </c>
    </row>
    <row r="61" spans="2:20" x14ac:dyDescent="0.3">
      <c r="B61" s="117">
        <v>2500</v>
      </c>
      <c r="C61" s="25">
        <f t="shared" si="6"/>
        <v>11.787439613526569</v>
      </c>
      <c r="D61" s="26">
        <f>(D40/$D$51)*100</f>
        <v>15.24966261808367</v>
      </c>
      <c r="K61" s="117">
        <v>2000</v>
      </c>
      <c r="L61" s="25">
        <f t="shared" si="11"/>
        <v>19.101123595505616</v>
      </c>
      <c r="M61" s="26" t="e">
        <f t="shared" si="8"/>
        <v>#DIV/0!</v>
      </c>
      <c r="R61" s="117">
        <v>2000</v>
      </c>
      <c r="S61" s="25" t="e">
        <f t="shared" si="9"/>
        <v>#DIV/0!</v>
      </c>
      <c r="T61" s="26" t="e">
        <f t="shared" si="10"/>
        <v>#DIV/0!</v>
      </c>
    </row>
    <row r="62" spans="2:20" x14ac:dyDescent="0.3">
      <c r="B62" s="117">
        <v>3000</v>
      </c>
      <c r="C62" s="25">
        <f t="shared" si="6"/>
        <v>6.7632850241545892</v>
      </c>
      <c r="D62" s="26">
        <f t="shared" si="7"/>
        <v>9.9865047233468278</v>
      </c>
      <c r="K62" s="117">
        <v>2500</v>
      </c>
      <c r="L62" s="25">
        <f t="shared" si="11"/>
        <v>13.707865168539326</v>
      </c>
      <c r="M62" s="26" t="e">
        <f t="shared" si="8"/>
        <v>#DIV/0!</v>
      </c>
      <c r="R62" s="117">
        <v>2500</v>
      </c>
      <c r="S62" s="25" t="e">
        <f t="shared" si="9"/>
        <v>#DIV/0!</v>
      </c>
      <c r="T62" s="26" t="e">
        <f t="shared" si="10"/>
        <v>#DIV/0!</v>
      </c>
    </row>
    <row r="63" spans="2:20" x14ac:dyDescent="0.3">
      <c r="B63" s="117">
        <v>3500</v>
      </c>
      <c r="C63" s="25">
        <f t="shared" si="6"/>
        <v>3.7681159420289858</v>
      </c>
      <c r="D63" s="26">
        <f t="shared" si="7"/>
        <v>6.4777327935222671</v>
      </c>
      <c r="K63" s="117">
        <v>3000</v>
      </c>
      <c r="L63" s="25">
        <f t="shared" si="11"/>
        <v>6.4044943820224711</v>
      </c>
      <c r="M63" s="26" t="e">
        <f t="shared" si="8"/>
        <v>#DIV/0!</v>
      </c>
      <c r="R63" s="117">
        <v>3000</v>
      </c>
      <c r="S63" s="25" t="e">
        <f t="shared" si="9"/>
        <v>#DIV/0!</v>
      </c>
      <c r="T63" s="26" t="e">
        <f t="shared" si="10"/>
        <v>#DIV/0!</v>
      </c>
    </row>
    <row r="64" spans="2:20" x14ac:dyDescent="0.3">
      <c r="B64" s="117">
        <v>4000</v>
      </c>
      <c r="C64" s="25">
        <f t="shared" si="6"/>
        <v>1.932367149758454</v>
      </c>
      <c r="D64" s="26">
        <f t="shared" si="7"/>
        <v>4.7233468286099871</v>
      </c>
      <c r="K64" s="117">
        <v>3500</v>
      </c>
      <c r="L64" s="25">
        <f t="shared" si="11"/>
        <v>3.3707865168539324</v>
      </c>
      <c r="M64" s="26" t="e">
        <f t="shared" si="8"/>
        <v>#DIV/0!</v>
      </c>
      <c r="R64" s="117">
        <v>3500</v>
      </c>
      <c r="S64" s="25" t="e">
        <f t="shared" si="9"/>
        <v>#DIV/0!</v>
      </c>
      <c r="T64" s="26" t="e">
        <f t="shared" si="10"/>
        <v>#DIV/0!</v>
      </c>
    </row>
    <row r="65" spans="2:20" x14ac:dyDescent="0.3">
      <c r="B65" s="117">
        <v>4500</v>
      </c>
      <c r="C65" s="25">
        <f t="shared" si="6"/>
        <v>0.19323671497584541</v>
      </c>
      <c r="D65" s="26">
        <f t="shared" si="7"/>
        <v>2.5641025641025639</v>
      </c>
      <c r="K65" s="117">
        <v>4000</v>
      </c>
      <c r="L65" s="25">
        <f t="shared" si="11"/>
        <v>1.5730337078651686</v>
      </c>
      <c r="M65" s="26" t="e">
        <f t="shared" si="8"/>
        <v>#DIV/0!</v>
      </c>
      <c r="R65" s="117">
        <v>4000</v>
      </c>
      <c r="S65" s="25" t="e">
        <f t="shared" si="9"/>
        <v>#DIV/0!</v>
      </c>
      <c r="T65" s="26" t="e">
        <f t="shared" si="10"/>
        <v>#DIV/0!</v>
      </c>
    </row>
    <row r="66" spans="2:20" x14ac:dyDescent="0.3">
      <c r="B66" s="117">
        <v>5000</v>
      </c>
      <c r="C66" s="25">
        <f t="shared" si="6"/>
        <v>0.19323671497584541</v>
      </c>
      <c r="D66" s="26">
        <f t="shared" si="7"/>
        <v>2.1592442645074224</v>
      </c>
      <c r="K66" s="117">
        <v>4500</v>
      </c>
      <c r="L66" s="25">
        <f t="shared" si="11"/>
        <v>0.33707865168539325</v>
      </c>
      <c r="M66" s="26" t="e">
        <f t="shared" si="8"/>
        <v>#DIV/0!</v>
      </c>
      <c r="R66" s="117">
        <v>4500</v>
      </c>
      <c r="S66" s="25" t="e">
        <f t="shared" si="9"/>
        <v>#DIV/0!</v>
      </c>
      <c r="T66" s="26" t="e">
        <f t="shared" si="10"/>
        <v>#DIV/0!</v>
      </c>
    </row>
    <row r="67" spans="2:20" x14ac:dyDescent="0.3">
      <c r="B67" s="117">
        <v>5500</v>
      </c>
      <c r="C67" s="25">
        <f t="shared" si="6"/>
        <v>0</v>
      </c>
      <c r="D67" s="26">
        <f t="shared" si="7"/>
        <v>0.53981106612685559</v>
      </c>
      <c r="K67" s="117">
        <v>5000</v>
      </c>
      <c r="L67" s="25">
        <f t="shared" si="11"/>
        <v>0.22471910112359553</v>
      </c>
      <c r="M67" s="26" t="e">
        <f t="shared" si="8"/>
        <v>#DIV/0!</v>
      </c>
      <c r="R67" s="117">
        <v>5000</v>
      </c>
      <c r="S67" s="25" t="e">
        <f t="shared" si="9"/>
        <v>#DIV/0!</v>
      </c>
      <c r="T67" s="26" t="e">
        <f t="shared" si="10"/>
        <v>#DIV/0!</v>
      </c>
    </row>
    <row r="68" spans="2:20" x14ac:dyDescent="0.3">
      <c r="B68" s="117">
        <v>6000</v>
      </c>
      <c r="C68" s="25">
        <f t="shared" si="6"/>
        <v>0</v>
      </c>
      <c r="D68" s="26">
        <f t="shared" si="7"/>
        <v>0.94466936572199733</v>
      </c>
      <c r="K68" s="117">
        <v>5500</v>
      </c>
      <c r="L68" s="25">
        <f t="shared" si="11"/>
        <v>0</v>
      </c>
      <c r="M68" s="26" t="e">
        <f t="shared" si="8"/>
        <v>#DIV/0!</v>
      </c>
      <c r="R68" s="117">
        <v>5500</v>
      </c>
      <c r="S68" s="25" t="e">
        <f t="shared" si="9"/>
        <v>#DIV/0!</v>
      </c>
      <c r="T68" s="26" t="e">
        <f t="shared" si="10"/>
        <v>#DIV/0!</v>
      </c>
    </row>
    <row r="69" spans="2:20" x14ac:dyDescent="0.3">
      <c r="B69" s="117">
        <v>6500</v>
      </c>
      <c r="C69" s="25">
        <f t="shared" si="6"/>
        <v>0</v>
      </c>
      <c r="D69" s="26">
        <f t="shared" si="7"/>
        <v>0.67476383265856954</v>
      </c>
      <c r="K69" s="117">
        <v>6000</v>
      </c>
      <c r="L69" s="25">
        <f t="shared" si="11"/>
        <v>0</v>
      </c>
      <c r="M69" s="26" t="e">
        <f t="shared" si="8"/>
        <v>#DIV/0!</v>
      </c>
      <c r="R69" s="117">
        <v>6000</v>
      </c>
      <c r="S69" s="25" t="e">
        <f t="shared" si="9"/>
        <v>#DIV/0!</v>
      </c>
      <c r="T69" s="26" t="e">
        <f t="shared" si="10"/>
        <v>#DIV/0!</v>
      </c>
    </row>
    <row r="70" spans="2:20" x14ac:dyDescent="0.3">
      <c r="B70" s="117">
        <v>7000</v>
      </c>
      <c r="C70" s="25">
        <f t="shared" si="6"/>
        <v>0</v>
      </c>
      <c r="D70" s="26">
        <f t="shared" si="7"/>
        <v>0.94466936572199733</v>
      </c>
      <c r="K70" s="117">
        <v>6500</v>
      </c>
      <c r="L70" s="25">
        <f t="shared" si="11"/>
        <v>0</v>
      </c>
      <c r="M70" s="26" t="e">
        <f t="shared" si="8"/>
        <v>#DIV/0!</v>
      </c>
      <c r="R70" s="117">
        <v>6500</v>
      </c>
      <c r="S70" s="25" t="e">
        <f t="shared" si="9"/>
        <v>#DIV/0!</v>
      </c>
      <c r="T70" s="26" t="e">
        <f t="shared" si="10"/>
        <v>#DIV/0!</v>
      </c>
    </row>
    <row r="71" spans="2:20" ht="16.2" thickBot="1" x14ac:dyDescent="0.35">
      <c r="B71" s="117">
        <v>7500</v>
      </c>
      <c r="C71" s="25">
        <f t="shared" si="6"/>
        <v>0</v>
      </c>
      <c r="D71" s="26">
        <f t="shared" si="7"/>
        <v>0.40485829959514169</v>
      </c>
      <c r="K71" s="117">
        <v>7000</v>
      </c>
      <c r="L71" s="25">
        <f t="shared" si="11"/>
        <v>0</v>
      </c>
      <c r="M71" s="26" t="e">
        <f t="shared" si="8"/>
        <v>#DIV/0!</v>
      </c>
      <c r="R71" s="117">
        <v>7000</v>
      </c>
      <c r="S71" s="25" t="e">
        <f t="shared" si="9"/>
        <v>#DIV/0!</v>
      </c>
      <c r="T71" s="26" t="e">
        <f t="shared" si="10"/>
        <v>#DIV/0!</v>
      </c>
    </row>
    <row r="72" spans="2:20" ht="16.2" thickBot="1" x14ac:dyDescent="0.35">
      <c r="B72" s="94"/>
      <c r="C72" s="95"/>
      <c r="D72" s="96"/>
      <c r="K72" s="117">
        <v>7500</v>
      </c>
      <c r="L72" s="25">
        <f t="shared" si="11"/>
        <v>0</v>
      </c>
      <c r="M72" s="26" t="e">
        <f t="shared" si="8"/>
        <v>#DIV/0!</v>
      </c>
      <c r="R72" s="117">
        <v>7500</v>
      </c>
      <c r="S72" s="25" t="e">
        <f t="shared" si="9"/>
        <v>#DIV/0!</v>
      </c>
      <c r="T72" s="26" t="e">
        <f t="shared" si="10"/>
        <v>#DIV/0!</v>
      </c>
    </row>
    <row r="73" spans="2:20" ht="16.2" thickBot="1" x14ac:dyDescent="0.35">
      <c r="K73" s="94"/>
      <c r="L73" s="95"/>
      <c r="M73" s="96"/>
      <c r="R73" s="94"/>
      <c r="S73" s="95"/>
      <c r="T73" s="96"/>
    </row>
  </sheetData>
  <mergeCells count="12">
    <mergeCell ref="B33:D33"/>
    <mergeCell ref="B54:D54"/>
    <mergeCell ref="C4:E4"/>
    <mergeCell ref="F4:H4"/>
    <mergeCell ref="I4:K4"/>
    <mergeCell ref="K34:M34"/>
    <mergeCell ref="K55:M55"/>
    <mergeCell ref="R34:T34"/>
    <mergeCell ref="R55:T55"/>
    <mergeCell ref="N4:P4"/>
    <mergeCell ref="Q4:S4"/>
    <mergeCell ref="T4:V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D595"/>
  <sheetViews>
    <sheetView topLeftCell="A16" zoomScale="50" zoomScaleNormal="75" workbookViewId="0">
      <selection activeCell="K22" sqref="K22"/>
    </sheetView>
  </sheetViews>
  <sheetFormatPr defaultColWidth="11.19921875" defaultRowHeight="15.6" x14ac:dyDescent="0.3"/>
  <cols>
    <col min="4" max="4" width="13.296875" bestFit="1" customWidth="1"/>
    <col min="8" max="8" width="12.19921875" bestFit="1" customWidth="1"/>
    <col min="17" max="18" width="10.796875" style="167"/>
  </cols>
  <sheetData>
    <row r="1" spans="2:22" x14ac:dyDescent="0.3">
      <c r="Q1"/>
      <c r="R1"/>
    </row>
    <row r="2" spans="2:22" x14ac:dyDescent="0.3">
      <c r="Q2"/>
      <c r="R2"/>
    </row>
    <row r="3" spans="2:22" x14ac:dyDescent="0.3">
      <c r="B3" s="88" t="s">
        <v>106</v>
      </c>
      <c r="M3" s="51" t="s">
        <v>107</v>
      </c>
      <c r="Q3"/>
      <c r="R3"/>
    </row>
    <row r="4" spans="2:22" ht="16.2" thickBot="1" x14ac:dyDescent="0.35">
      <c r="C4" s="195" t="s">
        <v>68</v>
      </c>
      <c r="D4" s="195"/>
      <c r="E4" s="195"/>
      <c r="F4" s="196" t="s">
        <v>69</v>
      </c>
      <c r="G4" s="196"/>
      <c r="H4" s="196"/>
      <c r="I4" s="197" t="s">
        <v>70</v>
      </c>
      <c r="J4" s="197"/>
      <c r="K4" s="197"/>
      <c r="N4" s="195" t="s">
        <v>68</v>
      </c>
      <c r="O4" s="195"/>
      <c r="P4" s="195"/>
      <c r="Q4" s="196" t="s">
        <v>69</v>
      </c>
      <c r="R4" s="196"/>
      <c r="S4" s="196"/>
      <c r="T4" s="197" t="s">
        <v>70</v>
      </c>
      <c r="U4" s="197"/>
      <c r="V4" s="197"/>
    </row>
    <row r="5" spans="2:22" ht="16.2" thickBot="1" x14ac:dyDescent="0.35">
      <c r="B5" s="17" t="s">
        <v>0</v>
      </c>
      <c r="C5" s="2" t="s">
        <v>71</v>
      </c>
      <c r="D5" s="4" t="s">
        <v>72</v>
      </c>
      <c r="E5" s="4" t="s">
        <v>73</v>
      </c>
      <c r="F5" s="2" t="s">
        <v>71</v>
      </c>
      <c r="G5" s="4" t="s">
        <v>72</v>
      </c>
      <c r="H5" s="4" t="s">
        <v>73</v>
      </c>
      <c r="I5" s="2" t="s">
        <v>71</v>
      </c>
      <c r="J5" s="4" t="s">
        <v>72</v>
      </c>
      <c r="K5" s="4" t="s">
        <v>73</v>
      </c>
      <c r="M5" s="17" t="s">
        <v>0</v>
      </c>
      <c r="N5" s="2" t="s">
        <v>71</v>
      </c>
      <c r="O5" s="4" t="s">
        <v>72</v>
      </c>
      <c r="P5" s="4" t="s">
        <v>73</v>
      </c>
      <c r="Q5" s="2" t="s">
        <v>71</v>
      </c>
      <c r="R5" s="4" t="s">
        <v>72</v>
      </c>
      <c r="S5" s="4" t="s">
        <v>73</v>
      </c>
      <c r="T5" s="2" t="s">
        <v>71</v>
      </c>
      <c r="U5" s="4" t="s">
        <v>72</v>
      </c>
      <c r="V5" s="4" t="s">
        <v>73</v>
      </c>
    </row>
    <row r="6" spans="2:22" x14ac:dyDescent="0.3">
      <c r="B6" s="91">
        <v>1</v>
      </c>
      <c r="C6" s="171">
        <f>AVERAGE('Fibre Type Raw Data'!A8:A16)</f>
        <v>1000.3333333333334</v>
      </c>
      <c r="D6" s="171">
        <f>COUNT('Fibre Type Raw Data'!A8:A16)/COUNT('Fibre Type Raw Data'!A8:A16,'Fibre Type Raw Data'!B30:B55,'Fibre Type Raw Data'!C113:C161)*100</f>
        <v>10.714285714285714</v>
      </c>
      <c r="E6" s="172">
        <f>SUM('Fibre Type Raw Data'!A8:A16)/SUM('Fibre Type Raw Data'!A8:A16,'Fibre Type Raw Data'!B30:B55,'Fibre Type Raw Data'!C113:C161)*100</f>
        <v>6.7642396147170869</v>
      </c>
      <c r="F6" s="171">
        <f>AVERAGE('Fibre Type Raw Data'!B30:B55)</f>
        <v>1176.7692307692307</v>
      </c>
      <c r="G6" s="171">
        <f>COUNT('Fibre Type Raw Data'!B30:B55)/COUNT('Fibre Type Raw Data'!A8:A16,'Fibre Type Raw Data'!B30:B55,'Fibre Type Raw Data'!C113:C161)*100</f>
        <v>30.952380952380953</v>
      </c>
      <c r="H6" s="172">
        <f>SUM('Fibre Type Raw Data'!B30:B55)/SUM('Fibre Type Raw Data'!A8:A16,'Fibre Type Raw Data'!B30:B55,'Fibre Type Raw Data'!C113:C161)*100</f>
        <v>22.987745779393975</v>
      </c>
      <c r="I6" s="171">
        <f>AVERAGE('Fibre Type Raw Data'!C113:C161)</f>
        <v>1908.1224489795918</v>
      </c>
      <c r="J6" s="171">
        <f>COUNT('Fibre Type Raw Data'!C113:C161)/COUNT('Fibre Type Raw Data'!A8:A16,'Fibre Type Raw Data'!B30:B55,'Fibre Type Raw Data'!C113:C161)*100</f>
        <v>58.333333333333336</v>
      </c>
      <c r="K6" s="172">
        <f>SUM('Fibre Type Raw Data'!C113:C161)/SUM('Fibre Type Raw Data'!A8:A16,'Fibre Type Raw Data'!B30:B55,'Fibre Type Raw Data'!C113:C161)*100</f>
        <v>70.24801460588894</v>
      </c>
      <c r="M6" s="90">
        <v>2</v>
      </c>
      <c r="N6" s="171">
        <f>AVERAGE('Fibre Type Raw Data'!P8:P14)</f>
        <v>983.85714285714289</v>
      </c>
      <c r="O6" s="171">
        <f>COUNT('Fibre Type Raw Data'!P8:P14)/COUNT('Fibre Type Raw Data'!P8:P14,'Fibre Type Raw Data'!Q49:Q71,'Fibre Type Raw Data'!R112:R161)*100</f>
        <v>8.75</v>
      </c>
      <c r="P6" s="172">
        <f>SUM('Fibre Type Raw Data'!P8:P14)/SUM('Fibre Type Raw Data'!P8:P14,'Fibre Type Raw Data'!Q49:Q71,'Fibre Type Raw Data'!R112:R161)*100</f>
        <v>5.0554580889531593</v>
      </c>
      <c r="Q6" s="171">
        <f>AVERAGE('Fibre Type Raw Data'!Q49:Q71)</f>
        <v>1171.1304347826087</v>
      </c>
      <c r="R6" s="171">
        <f>COUNT('Fibre Type Raw Data'!Q49:Q71)/COUNT('Fibre Type Raw Data'!P8:P14,'Fibre Type Raw Data'!Q49:Q71,'Fibre Type Raw Data'!R112:R161)*100</f>
        <v>28.749999999999996</v>
      </c>
      <c r="S6" s="172">
        <f>SUM('Fibre Type Raw Data'!Q49:Q71)/SUM('Fibre Type Raw Data'!P8:P14,'Fibre Type Raw Data'!Q49:Q71,'Fibre Type Raw Data'!R112:R161)*100</f>
        <v>19.772588802677841</v>
      </c>
      <c r="T6" s="171">
        <f>AVERAGE('Fibre Type Raw Data'!R112:R161)</f>
        <v>2048.12</v>
      </c>
      <c r="U6" s="171">
        <f>COUNT('Fibre Type Raw Data'!R112:R161)/COUNT('Fibre Type Raw Data'!P8:P14,'Fibre Type Raw Data'!Q49:Q71,'Fibre Type Raw Data'!R112:R161)*100</f>
        <v>62.5</v>
      </c>
      <c r="V6" s="172">
        <f>SUM('Fibre Type Raw Data'!R112:R161)/SUM('Fibre Type Raw Data'!P8:P14,'Fibre Type Raw Data'!Q49:Q71,'Fibre Type Raw Data'!R112:R161)*100</f>
        <v>75.171953108368996</v>
      </c>
    </row>
    <row r="7" spans="2:22" x14ac:dyDescent="0.3">
      <c r="B7" s="91">
        <v>2</v>
      </c>
      <c r="C7" s="171">
        <f>AVERAGE('Fibre Type Raw Data'!D8:D14)</f>
        <v>686.42857142857144</v>
      </c>
      <c r="D7" s="171">
        <f>(COUNT('Fibre Type Raw Data'!D8:D14)/COUNT('Fibre Type Raw Data'!D8:D14,'Fibre Type Raw Data'!E42:E57,'Fibre Type Raw Data'!F167:F258))*100</f>
        <v>6.0869565217391308</v>
      </c>
      <c r="E7" s="172">
        <f>(SUM('Fibre Type Raw Data'!D8:D14)/SUM('Fibre Type Raw Data'!D8:D14,'Fibre Type Raw Data'!E42:E57,'Fibre Type Raw Data'!F167:F258))*100</f>
        <v>3.721142750935126</v>
      </c>
      <c r="F7" s="171">
        <f>AVERAGE('Fibre Type Raw Data'!E42:E57)</f>
        <v>730.1875</v>
      </c>
      <c r="G7" s="171">
        <f>(COUNT('Fibre Type Raw Data'!E42:E57)/COUNT('Fibre Type Raw Data'!D8:D14,'Fibre Type Raw Data'!E42:E57,'Fibre Type Raw Data'!F167:F258))*100</f>
        <v>13.913043478260869</v>
      </c>
      <c r="H7" s="172">
        <f>(SUM('Fibre Type Raw Data'!E42:E57)/SUM('Fibre Type Raw Data'!D8:D14,'Fibre Type Raw Data'!E42:E57,'Fibre Type Raw Data'!F167:F258))*100</f>
        <v>9.0476817396826377</v>
      </c>
      <c r="I7" s="171">
        <f>AVERAGE('Fibre Type Raw Data'!F167:F258)</f>
        <v>1224.3369565217392</v>
      </c>
      <c r="J7" s="171">
        <f>(COUNT('Fibre Type Raw Data'!F167:F258)/COUNT('Fibre Type Raw Data'!D8:D14,'Fibre Type Raw Data'!E42:E57,'Fibre Type Raw Data'!F167:F258))*100</f>
        <v>80</v>
      </c>
      <c r="K7" s="172">
        <f>(SUM('Fibre Type Raw Data'!F167:F258)/SUM('Fibre Type Raw Data'!D8:D14,'Fibre Type Raw Data'!E42:E57,'Fibre Type Raw Data'!F167:F258))*100</f>
        <v>87.23117550938224</v>
      </c>
      <c r="M7" s="90">
        <v>4</v>
      </c>
      <c r="N7" s="171">
        <f>AVERAGE('Fibre Type Raw Data'!S10:S15)</f>
        <v>1233.1666666666667</v>
      </c>
      <c r="O7" s="171">
        <f>COUNT('Fibre Type Raw Data'!S10:S15)/COUNT('Fibre Type Raw Data'!S10:S15,'Fibre Type Raw Data'!T40:T63,'Fibre Type Raw Data'!U101:U149)*100</f>
        <v>7.59493670886076</v>
      </c>
      <c r="P7" s="172">
        <f>SUM('Fibre Type Raw Data'!S10:S15)/SUM('Fibre Type Raw Data'!S10:S15,'Fibre Type Raw Data'!T40:T63,'Fibre Type Raw Data'!U101:U149)*100</f>
        <v>5.5199528502473125</v>
      </c>
      <c r="Q7" s="171">
        <f>AVERAGE('Fibre Type Raw Data'!T40:T63)</f>
        <v>1302</v>
      </c>
      <c r="R7" s="171">
        <f>COUNT('Fibre Type Raw Data'!T40:T63)/COUNT('Fibre Type Raw Data'!S10:S15,'Fibre Type Raw Data'!T40:T63,'Fibre Type Raw Data'!U101:U149)*100</f>
        <v>30.37974683544304</v>
      </c>
      <c r="S7" s="172">
        <f>SUM('Fibre Type Raw Data'!T40:T63)/SUM('Fibre Type Raw Data'!S10:S15,'Fibre Type Raw Data'!T40:T63,'Fibre Type Raw Data'!U101:U149)*100</f>
        <v>23.312270126304639</v>
      </c>
      <c r="T7" s="171">
        <f>AVERAGE('Fibre Type Raw Data'!U101:U149)</f>
        <v>1946.8163265306123</v>
      </c>
      <c r="U7" s="171">
        <f>COUNT('Fibre Type Raw Data'!U101:U149)/COUNT('Fibre Type Raw Data'!S10:S15,'Fibre Type Raw Data'!T40:T63,'Fibre Type Raw Data'!U101:U149)*100</f>
        <v>62.025316455696199</v>
      </c>
      <c r="V7" s="172">
        <f>SUM('Fibre Type Raw Data'!U101:U149)/SUM('Fibre Type Raw Data'!S10:S15,'Fibre Type Raw Data'!T40:T63,'Fibre Type Raw Data'!U101:U149)*100</f>
        <v>71.167777023448053</v>
      </c>
    </row>
    <row r="8" spans="2:22" x14ac:dyDescent="0.3">
      <c r="B8" s="91">
        <v>3</v>
      </c>
      <c r="C8" s="171">
        <f>AVERAGE('Fibre Type Raw Data'!G9:G13)</f>
        <v>717.6</v>
      </c>
      <c r="D8" s="171">
        <f>COUNT('Fibre Type Raw Data'!G9:G13)/COUNT('Fibre Type Raw Data'!G9:G13,'Fibre Type Raw Data'!H37:H70,'Fibre Type Raw Data'!I146:I204)*100</f>
        <v>5.1020408163265305</v>
      </c>
      <c r="E8" s="172">
        <f>SUM('Fibre Type Raw Data'!G9:G13)/SUM('Fibre Type Raw Data'!G9:G13,'Fibre Type Raw Data'!H37:H70,'Fibre Type Raw Data'!I146:I204)*100</f>
        <v>2.6862520495025044</v>
      </c>
      <c r="F8" s="171">
        <f>AVERAGE('Fibre Type Raw Data'!H37:H70)</f>
        <v>822.23529411764707</v>
      </c>
      <c r="G8" s="171">
        <f>COUNT('Fibre Type Raw Data'!H37:H70)/COUNT('Fibre Type Raw Data'!G9:G13,'Fibre Type Raw Data'!H37:H70,'Fibre Type Raw Data'!I146:I204)*100</f>
        <v>34.693877551020407</v>
      </c>
      <c r="H8" s="172">
        <f>SUM('Fibre Type Raw Data'!H37:H70)/SUM('Fibre Type Raw Data'!G9:G13,'Fibre Type Raw Data'!H37:H70,'Fibre Type Raw Data'!I146:I204)*100</f>
        <v>20.930006214016725</v>
      </c>
      <c r="I8" s="171">
        <f>AVERAGE('Fibre Type Raw Data'!I146:I204)</f>
        <v>1729.2372881355932</v>
      </c>
      <c r="J8" s="171">
        <f>COUNT('Fibre Type Raw Data'!I146:I204)/COUNT('Fibre Type Raw Data'!G9:G13,'Fibre Type Raw Data'!H37:H70,'Fibre Type Raw Data'!I146:I204)*100</f>
        <v>60.204081632653065</v>
      </c>
      <c r="K8" s="172">
        <f>SUM('Fibre Type Raw Data'!I146:I204)/SUM('Fibre Type Raw Data'!G9:G13,'Fibre Type Raw Data'!H37:H70,'Fibre Type Raw Data'!I146:I204)*100</f>
        <v>76.383741736480772</v>
      </c>
      <c r="M8" s="90">
        <v>5</v>
      </c>
      <c r="N8" s="171"/>
      <c r="O8" s="171"/>
      <c r="P8" s="172"/>
      <c r="Q8" s="171"/>
      <c r="R8" s="171"/>
      <c r="S8" s="172"/>
      <c r="T8" s="171"/>
      <c r="U8" s="171"/>
      <c r="V8" s="172"/>
    </row>
    <row r="9" spans="2:22" x14ac:dyDescent="0.3">
      <c r="B9" s="91">
        <v>4</v>
      </c>
      <c r="C9" s="171">
        <f>AVERAGE('Fibre Type Raw Data'!J8:J15)</f>
        <v>714.25</v>
      </c>
      <c r="D9" s="171">
        <f>COUNT('Fibre Type Raw Data'!J8:J15)/COUNT('Fibre Type Raw Data'!J8:J15,'Fibre Type Raw Data'!K27:K50,'Fibre Type Raw Data'!L129:L206)*100</f>
        <v>7.2727272727272725</v>
      </c>
      <c r="E9" s="172">
        <f>SUM('Fibre Type Raw Data'!J8:J15)/SUM('Fibre Type Raw Data'!J8:J15,'Fibre Type Raw Data'!K27:K50,'Fibre Type Raw Data'!L129:L206)*100</f>
        <v>4.2702020013302349</v>
      </c>
      <c r="F9" s="171">
        <f>AVERAGE('Fibre Type Raw Data'!K27:K50)</f>
        <v>801.58333333333337</v>
      </c>
      <c r="G9" s="171">
        <f>COUNT('Fibre Type Raw Data'!K27:K50)/COUNT('Fibre Type Raw Data'!J8:J15,'Fibre Type Raw Data'!K27:K50,'Fibre Type Raw Data'!L129:L206)*100</f>
        <v>21.818181818181817</v>
      </c>
      <c r="H9" s="172">
        <f>SUM('Fibre Type Raw Data'!K27:K50)/SUM('Fibre Type Raw Data'!J8:J15,'Fibre Type Raw Data'!K27:K50,'Fibre Type Raw Data'!L129:L206)*100</f>
        <v>14.376994417499308</v>
      </c>
      <c r="I9" s="171">
        <f>AVERAGE('Fibre Type Raw Data'!L129:L206)</f>
        <v>1395.6282051282051</v>
      </c>
      <c r="J9" s="171">
        <f>COUNT('Fibre Type Raw Data'!L129:L206)/COUNT('Fibre Type Raw Data'!J8:J15,'Fibre Type Raw Data'!K27:K50,'Fibre Type Raw Data'!L129:L206)*100</f>
        <v>70.909090909090907</v>
      </c>
      <c r="K9" s="172">
        <f>SUM('Fibre Type Raw Data'!L129:L206)/SUM('Fibre Type Raw Data'!J8:J15,'Fibre Type Raw Data'!K27:K50,'Fibre Type Raw Data'!L129:L206)*100</f>
        <v>81.352803581170448</v>
      </c>
      <c r="M9" s="90">
        <v>6</v>
      </c>
      <c r="N9" s="171">
        <f>AVERAGE('Fibre Type Raw Data'!Y15:Y24)</f>
        <v>1402.3</v>
      </c>
      <c r="O9" s="171">
        <f>COUNT('Fibre Type Raw Data'!Y15:Y24)/COUNT('Fibre Type Raw Data'!Y15:Y24,'Fibre Type Raw Data'!Z37:Z63,'Fibre Type Raw Data'!AA93:AA121)*100</f>
        <v>15.151515151515152</v>
      </c>
      <c r="P9" s="172">
        <f>SUM('Fibre Type Raw Data'!Y15:Y24)/SUM('Fibre Type Raw Data'!Y15:Y24,'Fibre Type Raw Data'!Z37:Z63,'Fibre Type Raw Data'!AA93:AA121)*100</f>
        <v>11.718939336960247</v>
      </c>
      <c r="Q9" s="171">
        <f>AVERAGE('Fibre Type Raw Data'!Z37:Z63)</f>
        <v>1579.8888888888889</v>
      </c>
      <c r="R9" s="171">
        <f>COUNT('Fibre Type Raw Data'!Z37:Z63)/COUNT('Fibre Type Raw Data'!Y15:Y24,'Fibre Type Raw Data'!Z37:Z63,'Fibre Type Raw Data'!AA93:AA121)*100</f>
        <v>40.909090909090914</v>
      </c>
      <c r="S9" s="172">
        <f>SUM('Fibre Type Raw Data'!Z37:Z63)/SUM('Fibre Type Raw Data'!Y15:Y24,'Fibre Type Raw Data'!Z37:Z63,'Fibre Type Raw Data'!AA93:AA121)*100</f>
        <v>35.648206182465465</v>
      </c>
      <c r="T9" s="171">
        <f>AVERAGE('Fibre Type Raw Data'!AA93:AA121)</f>
        <v>2171.7586206896553</v>
      </c>
      <c r="U9" s="171">
        <f>COUNT('Fibre Type Raw Data'!AA93:AA121)/COUNT('Fibre Type Raw Data'!Y15:Y24,'Fibre Type Raw Data'!Z37:Z63,'Fibre Type Raw Data'!AA93:AA121)*100</f>
        <v>43.939393939393938</v>
      </c>
      <c r="V9" s="172">
        <f>SUM('Fibre Type Raw Data'!AA93:AA121)/SUM('Fibre Type Raw Data'!Y15:Y24,'Fibre Type Raw Data'!Z37:Z63,'Fibre Type Raw Data'!AA93:AA121)*100</f>
        <v>52.632854480574288</v>
      </c>
    </row>
    <row r="10" spans="2:22" x14ac:dyDescent="0.3">
      <c r="B10" s="91">
        <v>5</v>
      </c>
      <c r="C10" s="171"/>
      <c r="D10" s="171"/>
      <c r="E10" s="172"/>
      <c r="F10" s="171"/>
      <c r="G10" s="171"/>
      <c r="H10" s="172"/>
      <c r="I10" s="171"/>
      <c r="J10" s="171"/>
      <c r="K10" s="172"/>
      <c r="M10" s="90">
        <v>7</v>
      </c>
      <c r="N10" s="171">
        <f>AVERAGE('Fibre Type Raw Data'!AB9:AB10)</f>
        <v>1069</v>
      </c>
      <c r="O10" s="171">
        <f>COUNT('Fibre Type Raw Data'!AB9:AB10)/COUNT('Fibre Type Raw Data'!AB9:AB10,'Fibre Type Raw Data'!AC30:AC38,'Fibre Type Raw Data'!AD66:AD98)*100</f>
        <v>4.5454545454545459</v>
      </c>
      <c r="P10" s="172">
        <f>SUM('Fibre Type Raw Data'!AB9:AB10)/SUM('Fibre Type Raw Data'!AB9:AB10,'Fibre Type Raw Data'!AC30:AC38,'Fibre Type Raw Data'!AD66:AD98)*100</f>
        <v>1.5233670830156683</v>
      </c>
      <c r="Q10" s="171">
        <f>AVERAGE('Fibre Type Raw Data'!AC30:AC38)</f>
        <v>1579.2222222222222</v>
      </c>
      <c r="R10" s="171">
        <f>COUNT('Fibre Type Raw Data'!AC30:AC38)/COUNT('Fibre Type Raw Data'!AB9:AB10,'Fibre Type Raw Data'!AC30:AC38,'Fibre Type Raw Data'!AD66:AD98)*100</f>
        <v>20.454545454545457</v>
      </c>
      <c r="S10" s="172">
        <f>SUM('Fibre Type Raw Data'!AC30:AC38)/SUM('Fibre Type Raw Data'!AB9:AB10,'Fibre Type Raw Data'!AC30:AC38,'Fibre Type Raw Data'!AD66:AD98)*100</f>
        <v>10.127042259542419</v>
      </c>
      <c r="T10" s="171">
        <f>AVERAGE('Fibre Type Raw Data'!AD66:AD98)</f>
        <v>3757.4545454545455</v>
      </c>
      <c r="U10" s="171">
        <f>COUNT('Fibre Type Raw Data'!AD66:AD98)/COUNT('Fibre Type Raw Data'!AB9:AB10,'Fibre Type Raw Data'!AC30:AC38,'Fibre Type Raw Data'!AD66:AD98)*100</f>
        <v>75</v>
      </c>
      <c r="V10" s="172">
        <f>SUM('Fibre Type Raw Data'!AD66:AD98)/SUM('Fibre Type Raw Data'!AB9:AB10,'Fibre Type Raw Data'!AC30:AC38,'Fibre Type Raw Data'!AD66:AD98)*100</f>
        <v>88.349590657441908</v>
      </c>
    </row>
    <row r="11" spans="2:22" x14ac:dyDescent="0.3">
      <c r="B11" s="87"/>
      <c r="C11" s="171"/>
      <c r="D11" s="171"/>
      <c r="E11" s="172"/>
      <c r="F11" s="171"/>
      <c r="G11" s="171"/>
      <c r="H11" s="172"/>
      <c r="I11" s="171"/>
      <c r="J11" s="171"/>
      <c r="K11" s="172"/>
      <c r="M11" s="89"/>
      <c r="N11" s="171"/>
      <c r="O11" s="171"/>
      <c r="P11" s="172"/>
      <c r="Q11" s="171"/>
      <c r="R11" s="171"/>
      <c r="S11" s="172"/>
      <c r="T11" s="171"/>
      <c r="U11" s="171"/>
      <c r="V11" s="172"/>
    </row>
    <row r="12" spans="2:22" ht="16.2" thickBot="1" x14ac:dyDescent="0.35">
      <c r="B12" s="32"/>
      <c r="C12" s="173"/>
      <c r="D12" s="173"/>
      <c r="E12" s="174"/>
      <c r="F12" s="173"/>
      <c r="G12" s="173"/>
      <c r="H12" s="174"/>
      <c r="I12" s="173"/>
      <c r="J12" s="173"/>
      <c r="K12" s="174"/>
      <c r="M12" s="32"/>
      <c r="N12" s="173"/>
      <c r="O12" s="173"/>
      <c r="P12" s="174"/>
      <c r="Q12" s="173"/>
      <c r="R12" s="173"/>
      <c r="S12" s="174"/>
      <c r="T12" s="173"/>
      <c r="U12" s="173"/>
      <c r="V12" s="174"/>
    </row>
    <row r="13" spans="2:22" x14ac:dyDescent="0.3">
      <c r="B13" s="35" t="s">
        <v>12</v>
      </c>
      <c r="C13" s="36">
        <f t="shared" ref="C13:K13" si="0">AVERAGE(C6:C11)</f>
        <v>779.65297619047624</v>
      </c>
      <c r="D13" s="36">
        <f t="shared" si="0"/>
        <v>7.2940025812696625</v>
      </c>
      <c r="E13" s="37">
        <f t="shared" si="0"/>
        <v>4.3604591041212384</v>
      </c>
      <c r="F13" s="36">
        <f t="shared" si="0"/>
        <v>882.69383955505282</v>
      </c>
      <c r="G13" s="36">
        <f t="shared" si="0"/>
        <v>25.344370949961011</v>
      </c>
      <c r="H13" s="37">
        <f t="shared" si="0"/>
        <v>16.83560703764816</v>
      </c>
      <c r="I13" s="36">
        <f t="shared" si="0"/>
        <v>1564.3312246912824</v>
      </c>
      <c r="J13" s="36">
        <f t="shared" si="0"/>
        <v>67.36162646876933</v>
      </c>
      <c r="K13" s="37">
        <f t="shared" si="0"/>
        <v>78.803933858230607</v>
      </c>
      <c r="L13" s="38"/>
      <c r="M13" s="35" t="s">
        <v>12</v>
      </c>
      <c r="N13" s="36">
        <f t="shared" ref="N13:V13" si="1">AVERAGE(N6:N11)</f>
        <v>1172.0809523809523</v>
      </c>
      <c r="O13" s="36">
        <f t="shared" si="1"/>
        <v>9.010476601457615</v>
      </c>
      <c r="P13" s="37">
        <f t="shared" si="1"/>
        <v>5.9544293397940971</v>
      </c>
      <c r="Q13" s="36">
        <f t="shared" si="1"/>
        <v>1408.0603864734298</v>
      </c>
      <c r="R13" s="36">
        <f t="shared" si="1"/>
        <v>30.123345799769851</v>
      </c>
      <c r="S13" s="37">
        <f t="shared" si="1"/>
        <v>22.215026842747594</v>
      </c>
      <c r="T13" s="36">
        <f t="shared" si="1"/>
        <v>2481.0373731687032</v>
      </c>
      <c r="U13" s="36">
        <f t="shared" si="1"/>
        <v>60.866177598772538</v>
      </c>
      <c r="V13" s="37">
        <f t="shared" si="1"/>
        <v>71.830543817458306</v>
      </c>
    </row>
    <row r="14" spans="2:22" x14ac:dyDescent="0.3">
      <c r="B14" s="24" t="s">
        <v>13</v>
      </c>
      <c r="C14">
        <f t="shared" ref="C14:K14" si="2">STDEVA(C6:C11)</f>
        <v>147.78219425963565</v>
      </c>
      <c r="D14">
        <f t="shared" si="2"/>
        <v>2.4467969482262886</v>
      </c>
      <c r="E14" s="26">
        <f t="shared" si="2"/>
        <v>1.7318585150940189</v>
      </c>
      <c r="F14">
        <f t="shared" si="2"/>
        <v>199.9772230848661</v>
      </c>
      <c r="G14">
        <f t="shared" si="2"/>
        <v>9.3447366188819441</v>
      </c>
      <c r="H14" s="26">
        <f t="shared" si="2"/>
        <v>6.3589693131246863</v>
      </c>
      <c r="I14">
        <f t="shared" si="2"/>
        <v>310.61402997728885</v>
      </c>
      <c r="J14">
        <f t="shared" si="2"/>
        <v>10.08387350328282</v>
      </c>
      <c r="K14" s="26">
        <f t="shared" si="2"/>
        <v>7.2244082311331921</v>
      </c>
      <c r="M14" s="24" t="s">
        <v>13</v>
      </c>
      <c r="N14">
        <f t="shared" ref="N14:V14" si="3">STDEVA(N6:N11)</f>
        <v>185.1001166862921</v>
      </c>
      <c r="O14">
        <f t="shared" si="3"/>
        <v>4.4617028767548188</v>
      </c>
      <c r="P14" s="26">
        <f t="shared" si="3"/>
        <v>4.2371691556463436</v>
      </c>
      <c r="Q14">
        <f t="shared" si="3"/>
        <v>205.10648928978785</v>
      </c>
      <c r="R14">
        <f t="shared" si="3"/>
        <v>8.4017819113148935</v>
      </c>
      <c r="S14" s="26">
        <f t="shared" si="3"/>
        <v>10.547339709767563</v>
      </c>
      <c r="T14">
        <f t="shared" si="3"/>
        <v>855.90180961439182</v>
      </c>
      <c r="U14">
        <f t="shared" si="3"/>
        <v>12.784025438664026</v>
      </c>
      <c r="V14" s="26">
        <f t="shared" si="3"/>
        <v>14.753919933921667</v>
      </c>
    </row>
    <row r="15" spans="2:22" ht="16.2" thickBot="1" x14ac:dyDescent="0.35">
      <c r="B15" s="27" t="s">
        <v>14</v>
      </c>
      <c r="C15" s="28">
        <f t="shared" ref="C15:K15" si="4">C14/SQRT(COUNT(C6:C12))</f>
        <v>73.891097129817823</v>
      </c>
      <c r="D15" s="28">
        <f t="shared" si="4"/>
        <v>1.2233984741131443</v>
      </c>
      <c r="E15" s="29">
        <f t="shared" si="4"/>
        <v>0.86592925754700945</v>
      </c>
      <c r="F15" s="28">
        <f t="shared" si="4"/>
        <v>99.988611542433048</v>
      </c>
      <c r="G15" s="28">
        <f t="shared" si="4"/>
        <v>4.672368309440972</v>
      </c>
      <c r="H15" s="29">
        <f t="shared" si="4"/>
        <v>3.1794846565623431</v>
      </c>
      <c r="I15" s="28">
        <f t="shared" si="4"/>
        <v>155.30701498864443</v>
      </c>
      <c r="J15" s="28">
        <f t="shared" si="4"/>
        <v>5.0419367516414102</v>
      </c>
      <c r="K15" s="29">
        <f t="shared" si="4"/>
        <v>3.612204115566596</v>
      </c>
      <c r="M15" s="27" t="s">
        <v>14</v>
      </c>
      <c r="N15" s="28">
        <f t="shared" ref="N15:V15" si="5">N14/SQRT(COUNT(N6:N12))</f>
        <v>92.550058343146048</v>
      </c>
      <c r="O15" s="28">
        <f t="shared" si="5"/>
        <v>2.2308514383774094</v>
      </c>
      <c r="P15" s="29">
        <f t="shared" si="5"/>
        <v>2.1185845778231718</v>
      </c>
      <c r="Q15" s="28">
        <f t="shared" si="5"/>
        <v>102.55324464489392</v>
      </c>
      <c r="R15" s="28">
        <f t="shared" si="5"/>
        <v>4.2008909556574467</v>
      </c>
      <c r="S15" s="29">
        <f t="shared" si="5"/>
        <v>5.2736698548837815</v>
      </c>
      <c r="T15" s="28">
        <f t="shared" si="5"/>
        <v>427.95090480719591</v>
      </c>
      <c r="U15" s="28">
        <f t="shared" si="5"/>
        <v>6.3920127193320129</v>
      </c>
      <c r="V15" s="29">
        <f t="shared" si="5"/>
        <v>7.3769599669608334</v>
      </c>
    </row>
    <row r="16" spans="2:22" x14ac:dyDescent="0.3">
      <c r="Q16"/>
      <c r="R16"/>
    </row>
    <row r="17" spans="2:22" x14ac:dyDescent="0.3">
      <c r="Q17"/>
      <c r="R17"/>
    </row>
    <row r="18" spans="2:22" x14ac:dyDescent="0.3">
      <c r="B18" s="88" t="s">
        <v>108</v>
      </c>
      <c r="M18" s="51" t="s">
        <v>109</v>
      </c>
      <c r="Q18"/>
      <c r="R18"/>
    </row>
    <row r="19" spans="2:22" ht="16.2" thickBot="1" x14ac:dyDescent="0.35">
      <c r="C19" s="195" t="s">
        <v>68</v>
      </c>
      <c r="D19" s="195"/>
      <c r="E19" s="195"/>
      <c r="F19" s="196" t="s">
        <v>69</v>
      </c>
      <c r="G19" s="196"/>
      <c r="H19" s="196"/>
      <c r="I19" s="197" t="s">
        <v>70</v>
      </c>
      <c r="J19" s="197"/>
      <c r="K19" s="197"/>
      <c r="N19" s="195" t="s">
        <v>68</v>
      </c>
      <c r="O19" s="195"/>
      <c r="P19" s="195"/>
      <c r="Q19" s="196" t="s">
        <v>69</v>
      </c>
      <c r="R19" s="196"/>
      <c r="S19" s="196"/>
      <c r="T19" s="197" t="s">
        <v>70</v>
      </c>
      <c r="U19" s="197"/>
      <c r="V19" s="197"/>
    </row>
    <row r="20" spans="2:22" ht="16.2" thickBot="1" x14ac:dyDescent="0.35">
      <c r="B20" s="17" t="s">
        <v>0</v>
      </c>
      <c r="C20" s="2" t="s">
        <v>71</v>
      </c>
      <c r="D20" s="4" t="s">
        <v>72</v>
      </c>
      <c r="E20" s="4" t="s">
        <v>73</v>
      </c>
      <c r="F20" s="2" t="s">
        <v>71</v>
      </c>
      <c r="G20" s="4" t="s">
        <v>72</v>
      </c>
      <c r="H20" s="4" t="s">
        <v>73</v>
      </c>
      <c r="I20" s="2" t="s">
        <v>71</v>
      </c>
      <c r="J20" s="4" t="s">
        <v>72</v>
      </c>
      <c r="K20" s="4" t="s">
        <v>73</v>
      </c>
      <c r="M20" s="17" t="s">
        <v>0</v>
      </c>
      <c r="N20" s="2" t="s">
        <v>71</v>
      </c>
      <c r="O20" s="4" t="s">
        <v>72</v>
      </c>
      <c r="P20" s="4" t="s">
        <v>73</v>
      </c>
      <c r="Q20" s="2" t="s">
        <v>71</v>
      </c>
      <c r="R20" s="4" t="s">
        <v>72</v>
      </c>
      <c r="S20" s="4" t="s">
        <v>73</v>
      </c>
      <c r="T20" s="2" t="s">
        <v>71</v>
      </c>
      <c r="U20" s="4" t="s">
        <v>72</v>
      </c>
      <c r="V20" s="4" t="s">
        <v>73</v>
      </c>
    </row>
    <row r="21" spans="2:22" x14ac:dyDescent="0.3">
      <c r="B21" s="91">
        <v>1</v>
      </c>
      <c r="C21" s="171"/>
      <c r="D21" s="171"/>
      <c r="E21" s="172"/>
      <c r="F21" s="171">
        <f>AVERAGE('Fibre Type Raw Data'!B8:B17)</f>
        <v>1287.7</v>
      </c>
      <c r="G21" s="171">
        <f>COUNT('Fibre Type Raw Data'!B8:B17)/COUNT('Fibre Type Raw Data'!B8:B17,'Fibre Type Raw Data'!C8:C60)*100</f>
        <v>15.873015873015872</v>
      </c>
      <c r="H21" s="172">
        <f>SUM('Fibre Type Raw Data'!B8:B17)/SUM('Fibre Type Raw Data'!B8:B17,'Fibre Type Raw Data'!C8:C60)*100</f>
        <v>9.1615381878979765</v>
      </c>
      <c r="I21" s="171">
        <f>AVERAGE('Fibre Type Raw Data'!C8:C60)</f>
        <v>2409.0188679245284</v>
      </c>
      <c r="J21" s="171">
        <f>COUNT('Fibre Type Raw Data'!F8:F60)/COUNT('Fibre Type Raw Data'!E8:E17,'Fibre Type Raw Data'!F8:F60)*100</f>
        <v>84.126984126984127</v>
      </c>
      <c r="K21" s="172">
        <v>90.84</v>
      </c>
      <c r="L21" s="205"/>
      <c r="M21" s="90">
        <v>2</v>
      </c>
      <c r="N21" s="171"/>
      <c r="O21" s="171"/>
      <c r="P21" s="172"/>
      <c r="Q21" s="171">
        <f>AVERAGE('Fibre Type Raw Data'!Q8:Q33)</f>
        <v>1235.8846153846155</v>
      </c>
      <c r="R21" s="171">
        <f>COUNT('Fibre Type Raw Data'!Q8:Q33)/COUNT('Fibre Type Raw Data'!Q8:Q33,'Fibre Type Raw Data'!R8:R57)*100</f>
        <v>34.210526315789473</v>
      </c>
      <c r="S21" s="172">
        <f>SUM('Fibre Type Raw Data'!Q8:Q33)/SUM('Fibre Type Raw Data'!Q8:Q33,'Fibre Type Raw Data'!R8:R57)*100</f>
        <v>23.598575257959091</v>
      </c>
      <c r="T21" s="171">
        <f>AVERAGE('Fibre Type Raw Data'!R8:R57)</f>
        <v>2080.64</v>
      </c>
      <c r="U21" s="171">
        <f>COUNT('Fibre Type Raw Data'!R8:R57)/COUNT('Fibre Type Raw Data'!Q8:Q33,'Fibre Type Raw Data'!R8:R57)*100</f>
        <v>65.789473684210535</v>
      </c>
      <c r="V21" s="172">
        <f>SUM('Fibre Type Raw Data'!R8:R57)/SUM('Fibre Type Raw Data'!Q8:Q33,'Fibre Type Raw Data'!R8:R57)*100</f>
        <v>76.401424742040902</v>
      </c>
    </row>
    <row r="22" spans="2:22" x14ac:dyDescent="0.3">
      <c r="B22" s="91">
        <v>2</v>
      </c>
      <c r="C22" s="171"/>
      <c r="D22" s="171"/>
      <c r="E22" s="172"/>
      <c r="F22" s="171">
        <f>AVERAGE('Fibre Type Raw Data'!E8:E20)</f>
        <v>773.30769230769226</v>
      </c>
      <c r="G22" s="171">
        <f>COUNT('Fibre Type Raw Data'!E8:E20)/COUNT('Fibre Type Raw Data'!E8:E20,'Fibre Type Raw Data'!F8:F86)*100</f>
        <v>14.130434782608695</v>
      </c>
      <c r="H22" s="172">
        <f>SUM('Fibre Type Raw Data'!E8:E20)/SUM('Fibre Type Raw Data'!E8:E20,'Fibre Type Raw Data'!F8:F86)*100</f>
        <v>7.5718546637744035</v>
      </c>
      <c r="I22" s="171">
        <f>AVERAGE('Fibre Type Raw Data'!F8:F86)</f>
        <v>1553.3544303797469</v>
      </c>
      <c r="J22" s="171">
        <f>COUNT('Fibre Type Raw Data'!F8:F86)/COUNT('Fibre Type Raw Data'!E8:E20,'Fibre Type Raw Data'!F8:F86)*100</f>
        <v>85.869565217391312</v>
      </c>
      <c r="K22" s="172">
        <f>SUM('Fibre Type Raw Data'!F8:F86)/SUM('Fibre Type Raw Data'!E8:E20,'Fibre Type Raw Data'!F8:F86)*100</f>
        <v>92.428145336225597</v>
      </c>
      <c r="L22" s="205"/>
      <c r="M22" s="90">
        <v>4</v>
      </c>
      <c r="N22" s="171"/>
      <c r="O22" s="171"/>
      <c r="P22" s="172"/>
      <c r="Q22" s="171">
        <f>AVERAGE('Fibre Type Raw Data'!T8:T18)</f>
        <v>1081.2727272727273</v>
      </c>
      <c r="R22" s="171">
        <f>COUNT('Fibre Type Raw Data'!T8:T18)/COUNT('Fibre Type Raw Data'!T8:T18,'Fibre Type Raw Data'!U8:U56)*100</f>
        <v>18.333333333333332</v>
      </c>
      <c r="S22" s="172">
        <f>SUM('Fibre Type Raw Data'!T8:T18)/SUM('Fibre Type Raw Data'!T8:T18,'Fibre Type Raw Data'!U8:U56)*100</f>
        <v>8.770157573791284</v>
      </c>
      <c r="T22" s="171">
        <f>AVERAGE('Fibre Type Raw Data'!U8:U56)</f>
        <v>2525</v>
      </c>
      <c r="U22" s="171">
        <f>COUNT('Fibre Type Raw Data'!U8:U56)/COUNT('Fibre Type Raw Data'!T8:T18,'Fibre Type Raw Data'!U8:U56)*100</f>
        <v>81.666666666666671</v>
      </c>
      <c r="V22" s="172">
        <f>SUM('Fibre Type Raw Data'!U8:U56)/SUM('Fibre Type Raw Data'!T8:T18,'Fibre Type Raw Data'!U8:U56)*100</f>
        <v>91.22984242620872</v>
      </c>
    </row>
    <row r="23" spans="2:22" x14ac:dyDescent="0.3">
      <c r="B23" s="91">
        <v>3</v>
      </c>
      <c r="C23" s="171"/>
      <c r="D23" s="171"/>
      <c r="E23" s="172"/>
      <c r="F23" s="171">
        <f>AVERAGE('Fibre Type Raw Data'!H8:H16)</f>
        <v>1078.6666666666667</v>
      </c>
      <c r="G23" s="171">
        <f>COUNT('Fibre Type Raw Data'!H8:H16)/COUNT('Fibre Type Raw Data'!H8:H16,'Fibre Type Raw Data'!I8:I74)*100</f>
        <v>11.842105263157894</v>
      </c>
      <c r="H23" s="172">
        <f>SUM('Fibre Type Raw Data'!H8:H16)/SUM('Fibre Type Raw Data'!H8:H16,'Fibre Type Raw Data'!I8:I74)*100</f>
        <v>7.0228234528158575</v>
      </c>
      <c r="I23" s="171">
        <f>AVERAGE('Fibre Type Raw Data'!I8:I74)</f>
        <v>1918.313432835821</v>
      </c>
      <c r="J23" s="171">
        <f>COUNT('Fibre Type Raw Data'!I8:I74)/COUNT('Fibre Type Raw Data'!H8:H16,'Fibre Type Raw Data'!I8:I74)*100</f>
        <v>88.157894736842096</v>
      </c>
      <c r="K23" s="172">
        <f>SUM('Fibre Type Raw Data'!I8:I74)/SUM('Fibre Type Raw Data'!H8:H16,'Fibre Type Raw Data'!I8:I74)*100</f>
        <v>92.977176547184143</v>
      </c>
      <c r="L23" s="205"/>
      <c r="M23" s="90">
        <v>5</v>
      </c>
      <c r="N23" s="171"/>
      <c r="O23" s="171"/>
      <c r="P23" s="172"/>
      <c r="Q23" s="171"/>
      <c r="R23" s="171"/>
      <c r="S23" s="172"/>
      <c r="T23" s="171"/>
      <c r="U23" s="171"/>
      <c r="V23" s="172"/>
    </row>
    <row r="24" spans="2:22" x14ac:dyDescent="0.3">
      <c r="B24" s="91">
        <v>4</v>
      </c>
      <c r="C24" s="171"/>
      <c r="D24" s="171"/>
      <c r="E24" s="172"/>
      <c r="F24" s="171">
        <f>AVERAGE('Fibre Type Raw Data'!K8:K13)</f>
        <v>1213.3333333333333</v>
      </c>
      <c r="G24" s="171">
        <f>COUNT('Fibre Type Raw Data'!K8:K13)/COUNT('Fibre Type Raw Data'!K8:K13,'Fibre Type Raw Data'!L8:L64)*100</f>
        <v>9.5238095238095237</v>
      </c>
      <c r="H24" s="172">
        <f>SUM('Fibre Type Raw Data'!K8:K13)/SUM('Fibre Type Raw Data'!K8:K13,'Fibre Type Raw Data'!L8:L64)*100</f>
        <v>5.3032234565652887</v>
      </c>
      <c r="I24" s="171">
        <f>AVERAGE('Fibre Type Raw Data'!L8:L64)</f>
        <v>2280.6140350877195</v>
      </c>
      <c r="J24" s="171">
        <f>COUNT('Fibre Type Raw Data'!L8:L64)/COUNT('Fibre Type Raw Data'!K8:K13,'Fibre Type Raw Data'!L8:L64)*100</f>
        <v>90.476190476190482</v>
      </c>
      <c r="K24" s="172">
        <f>SUM('Fibre Type Raw Data'!L8:L64)/SUM('Fibre Type Raw Data'!K8:K13,'Fibre Type Raw Data'!L8:L64)*100</f>
        <v>94.696776543434709</v>
      </c>
      <c r="L24" s="205"/>
      <c r="M24" s="90">
        <v>6</v>
      </c>
      <c r="N24" s="171"/>
      <c r="O24" s="171"/>
      <c r="P24" s="172"/>
      <c r="Q24" s="171">
        <f>AVERAGE('Fibre Type Raw Data'!Z8:Z16)</f>
        <v>1548.8888888888889</v>
      </c>
      <c r="R24" s="171">
        <f>COUNT('Fibre Type Raw Data'!Z8:Z16)/COUNT('Fibre Type Raw Data'!Z8:Z16,'Fibre Type Raw Data'!AA8:AA54)*100</f>
        <v>16.071428571428573</v>
      </c>
      <c r="S24" s="172">
        <f>SUM('Fibre Type Raw Data'!Z8:Z16)/SUM('Fibre Type Raw Data'!Z8:Z16,'Fibre Type Raw Data'!AA8:AA54)*100</f>
        <v>10.174736872837686</v>
      </c>
      <c r="T24" s="171">
        <f>AVERAGE('Fibre Type Raw Data'!AA8:AA54)</f>
        <v>2618.4255319148938</v>
      </c>
      <c r="U24" s="171">
        <f>COUNT('Fibre Type Raw Data'!AA8:AA54)/COUNT('Fibre Type Raw Data'!Z8:Z16,'Fibre Type Raw Data'!AA8:AA54)*100</f>
        <v>83.928571428571431</v>
      </c>
      <c r="V24" s="172">
        <f>SUM('Fibre Type Raw Data'!AA8:AA54)/SUM('Fibre Type Raw Data'!Z8:Z16,'Fibre Type Raw Data'!AA8:AA54)*100</f>
        <v>89.825263127162316</v>
      </c>
    </row>
    <row r="25" spans="2:22" x14ac:dyDescent="0.3">
      <c r="B25" s="91">
        <v>5</v>
      </c>
      <c r="C25" s="171"/>
      <c r="D25" s="171"/>
      <c r="E25" s="172"/>
      <c r="F25" s="171"/>
      <c r="G25" s="171"/>
      <c r="H25" s="172"/>
      <c r="I25" s="171"/>
      <c r="J25" s="171"/>
      <c r="K25" s="172"/>
      <c r="M25" s="90">
        <v>7</v>
      </c>
      <c r="N25" s="171"/>
      <c r="O25" s="171"/>
      <c r="P25" s="172"/>
      <c r="Q25" s="171">
        <f>AVERAGE('Fibre Type Raw Data'!AC8:AC12)</f>
        <v>1510.2</v>
      </c>
      <c r="R25" s="171">
        <f>COUNT('Fibre Type Raw Data'!AC8:AC12)/COUNT('Fibre Type Raw Data'!AC8:AC12,'Fibre Type Raw Data'!AD8:AD38)*100</f>
        <v>13.888888888888889</v>
      </c>
      <c r="S25" s="172">
        <f>SUM('Fibre Type Raw Data'!AC8:AC12)/SUM('Fibre Type Raw Data'!AC8:AC12,'Fibre Type Raw Data'!AD8:AD38)*100</f>
        <v>5.6138759609236759</v>
      </c>
      <c r="T25" s="171">
        <f>AVERAGE('Fibre Type Raw Data'!AD8:AD38)</f>
        <v>4095.3225806451615</v>
      </c>
      <c r="U25" s="171">
        <f>COUNT('Fibre Type Raw Data'!AD8:AD38)/COUNT('Fibre Type Raw Data'!AC8:AC12,'Fibre Type Raw Data'!AD8:AD38)*100</f>
        <v>86.111111111111114</v>
      </c>
      <c r="V25" s="172">
        <f>SUM('Fibre Type Raw Data'!AD8:AD38)/SUM('Fibre Type Raw Data'!AC8:AC12,'Fibre Type Raw Data'!AD8:AD38)*100</f>
        <v>94.386124039076321</v>
      </c>
    </row>
    <row r="26" spans="2:22" x14ac:dyDescent="0.3">
      <c r="B26" s="87"/>
      <c r="C26" s="171"/>
      <c r="D26" s="171"/>
      <c r="E26" s="172"/>
      <c r="F26" s="171"/>
      <c r="G26" s="171"/>
      <c r="H26" s="172"/>
      <c r="I26" s="171"/>
      <c r="J26" s="171"/>
      <c r="K26" s="172"/>
      <c r="M26" s="89"/>
      <c r="N26" s="171"/>
      <c r="O26" s="171"/>
      <c r="P26" s="172"/>
      <c r="Q26" s="171"/>
      <c r="R26" s="171"/>
      <c r="S26" s="172"/>
      <c r="T26" s="171"/>
      <c r="U26" s="171"/>
      <c r="V26" s="172"/>
    </row>
    <row r="27" spans="2:22" ht="16.2" thickBot="1" x14ac:dyDescent="0.35">
      <c r="B27" s="32"/>
      <c r="C27" s="173"/>
      <c r="D27" s="173"/>
      <c r="E27" s="174"/>
      <c r="F27" s="173"/>
      <c r="G27" s="173"/>
      <c r="H27" s="174"/>
      <c r="I27" s="173"/>
      <c r="J27" s="173"/>
      <c r="K27" s="174"/>
      <c r="M27" s="32"/>
      <c r="N27" s="173"/>
      <c r="O27" s="173"/>
      <c r="P27" s="174"/>
      <c r="Q27" s="173"/>
      <c r="R27" s="173"/>
      <c r="S27" s="174"/>
      <c r="T27" s="173"/>
      <c r="U27" s="173"/>
      <c r="V27" s="174"/>
    </row>
    <row r="28" spans="2:22" x14ac:dyDescent="0.3">
      <c r="B28" s="35" t="s">
        <v>12</v>
      </c>
      <c r="C28" s="36" t="e">
        <f t="shared" ref="C28:K28" si="6">AVERAGE(C21:C26)</f>
        <v>#DIV/0!</v>
      </c>
      <c r="D28" s="36" t="e">
        <f t="shared" si="6"/>
        <v>#DIV/0!</v>
      </c>
      <c r="E28" s="37" t="e">
        <f t="shared" si="6"/>
        <v>#DIV/0!</v>
      </c>
      <c r="F28" s="36">
        <f t="shared" si="6"/>
        <v>1088.251923076923</v>
      </c>
      <c r="G28" s="36">
        <f t="shared" si="6"/>
        <v>12.842341360647998</v>
      </c>
      <c r="H28" s="37">
        <f t="shared" si="6"/>
        <v>7.2648599402633813</v>
      </c>
      <c r="I28" s="36">
        <f t="shared" si="6"/>
        <v>2040.325191556954</v>
      </c>
      <c r="J28" s="36">
        <f t="shared" si="6"/>
        <v>87.157658639352007</v>
      </c>
      <c r="K28" s="37">
        <f t="shared" si="6"/>
        <v>92.735524606711095</v>
      </c>
      <c r="L28" s="38"/>
      <c r="M28" s="35" t="s">
        <v>12</v>
      </c>
      <c r="N28" s="36" t="e">
        <f t="shared" ref="N28:V28" si="7">AVERAGE(N21:N26)</f>
        <v>#DIV/0!</v>
      </c>
      <c r="O28" s="36" t="e">
        <f t="shared" si="7"/>
        <v>#DIV/0!</v>
      </c>
      <c r="P28" s="37" t="e">
        <f t="shared" si="7"/>
        <v>#DIV/0!</v>
      </c>
      <c r="Q28" s="36">
        <f t="shared" si="7"/>
        <v>1344.0615578865579</v>
      </c>
      <c r="R28" s="36">
        <f t="shared" si="7"/>
        <v>20.626044277360066</v>
      </c>
      <c r="S28" s="37">
        <f t="shared" si="7"/>
        <v>12.039336416377935</v>
      </c>
      <c r="T28" s="36">
        <f t="shared" si="7"/>
        <v>2829.8470281400137</v>
      </c>
      <c r="U28" s="36">
        <f t="shared" si="7"/>
        <v>79.373955722639948</v>
      </c>
      <c r="V28" s="37">
        <f t="shared" si="7"/>
        <v>87.960663583622065</v>
      </c>
    </row>
    <row r="29" spans="2:22" x14ac:dyDescent="0.3">
      <c r="B29" s="24" t="s">
        <v>13</v>
      </c>
      <c r="C29" t="e">
        <f t="shared" ref="C29:K29" si="8">STDEVA(C21:C26)</f>
        <v>#DIV/0!</v>
      </c>
      <c r="D29" t="e">
        <f t="shared" si="8"/>
        <v>#DIV/0!</v>
      </c>
      <c r="E29" s="26" t="e">
        <f t="shared" si="8"/>
        <v>#DIV/0!</v>
      </c>
      <c r="F29">
        <f t="shared" si="8"/>
        <v>227.08782457845069</v>
      </c>
      <c r="G29">
        <f t="shared" si="8"/>
        <v>2.760271633157827</v>
      </c>
      <c r="H29" s="26">
        <f t="shared" si="8"/>
        <v>1.5914598634320209</v>
      </c>
      <c r="I29">
        <f t="shared" si="8"/>
        <v>385.4439634268187</v>
      </c>
      <c r="J29">
        <f t="shared" si="8"/>
        <v>2.7602716331578341</v>
      </c>
      <c r="K29" s="26">
        <f t="shared" si="8"/>
        <v>1.5908488688127009</v>
      </c>
      <c r="M29" s="24" t="s">
        <v>13</v>
      </c>
      <c r="N29" t="e">
        <f t="shared" ref="N29:V29" si="9">STDEVA(N21:N26)</f>
        <v>#DIV/0!</v>
      </c>
      <c r="O29" t="e">
        <f t="shared" si="9"/>
        <v>#DIV/0!</v>
      </c>
      <c r="P29" s="26" t="e">
        <f t="shared" si="9"/>
        <v>#DIV/0!</v>
      </c>
      <c r="Q29">
        <f t="shared" si="9"/>
        <v>223.84253234351578</v>
      </c>
      <c r="R29">
        <f t="shared" si="9"/>
        <v>9.2363135265536744</v>
      </c>
      <c r="S29" s="26">
        <f t="shared" si="9"/>
        <v>7.9386566122972262</v>
      </c>
      <c r="T29">
        <f t="shared" si="9"/>
        <v>875.66551921656833</v>
      </c>
      <c r="U29">
        <f t="shared" si="9"/>
        <v>9.2363135265535181</v>
      </c>
      <c r="V29" s="26">
        <f t="shared" si="9"/>
        <v>7.9386566122972333</v>
      </c>
    </row>
    <row r="30" spans="2:22" ht="16.2" thickBot="1" x14ac:dyDescent="0.35">
      <c r="B30" s="27" t="s">
        <v>14</v>
      </c>
      <c r="C30" s="28" t="e">
        <f t="shared" ref="C30:K30" si="10">C29/SQRT(COUNT(C21:C27))</f>
        <v>#DIV/0!</v>
      </c>
      <c r="D30" s="28" t="e">
        <f t="shared" si="10"/>
        <v>#DIV/0!</v>
      </c>
      <c r="E30" s="29" t="e">
        <f t="shared" si="10"/>
        <v>#DIV/0!</v>
      </c>
      <c r="F30" s="28">
        <f t="shared" si="10"/>
        <v>113.54391228922535</v>
      </c>
      <c r="G30" s="28">
        <f t="shared" si="10"/>
        <v>1.3801358165789135</v>
      </c>
      <c r="H30" s="29">
        <f t="shared" si="10"/>
        <v>0.79572993171601047</v>
      </c>
      <c r="I30" s="28">
        <f t="shared" si="10"/>
        <v>192.72198171340935</v>
      </c>
      <c r="J30" s="28">
        <f t="shared" si="10"/>
        <v>1.380135816578917</v>
      </c>
      <c r="K30" s="29">
        <f t="shared" si="10"/>
        <v>0.79542443440635047</v>
      </c>
      <c r="M30" s="27" t="s">
        <v>14</v>
      </c>
      <c r="N30" s="28" t="e">
        <f t="shared" ref="N30:V30" si="11">N29/SQRT(COUNT(N21:N27))</f>
        <v>#DIV/0!</v>
      </c>
      <c r="O30" s="28" t="e">
        <f t="shared" si="11"/>
        <v>#DIV/0!</v>
      </c>
      <c r="P30" s="29" t="e">
        <f t="shared" si="11"/>
        <v>#DIV/0!</v>
      </c>
      <c r="Q30" s="28">
        <f t="shared" si="11"/>
        <v>111.92126617175789</v>
      </c>
      <c r="R30" s="28">
        <f t="shared" si="11"/>
        <v>4.6181567632768372</v>
      </c>
      <c r="S30" s="29">
        <f t="shared" si="11"/>
        <v>3.9693283061486131</v>
      </c>
      <c r="T30" s="28">
        <f t="shared" si="11"/>
        <v>437.83275960828416</v>
      </c>
      <c r="U30" s="28">
        <f t="shared" si="11"/>
        <v>4.6181567632767591</v>
      </c>
      <c r="V30" s="29">
        <f t="shared" si="11"/>
        <v>3.9693283061486166</v>
      </c>
    </row>
    <row r="31" spans="2:22" x14ac:dyDescent="0.3">
      <c r="Q31"/>
      <c r="R31"/>
    </row>
    <row r="32" spans="2:22" x14ac:dyDescent="0.3">
      <c r="Q32"/>
      <c r="R32"/>
    </row>
    <row r="33" spans="2:30" x14ac:dyDescent="0.3">
      <c r="B33" s="201" t="s">
        <v>110</v>
      </c>
      <c r="C33" s="201"/>
      <c r="D33" s="201"/>
      <c r="F33" s="202" t="s">
        <v>111</v>
      </c>
      <c r="G33" s="202"/>
      <c r="H33" s="202"/>
      <c r="O33" s="203" t="s">
        <v>112</v>
      </c>
      <c r="P33" s="203"/>
      <c r="Q33" s="204" t="s">
        <v>113</v>
      </c>
      <c r="R33" s="204"/>
    </row>
    <row r="34" spans="2:30" ht="16.2" thickBot="1" x14ac:dyDescent="0.35">
      <c r="B34" s="194" t="s">
        <v>114</v>
      </c>
      <c r="C34" s="194"/>
      <c r="D34" s="194"/>
      <c r="F34" s="194" t="s">
        <v>114</v>
      </c>
      <c r="G34" s="194"/>
      <c r="H34" s="194"/>
      <c r="O34" s="76" t="s">
        <v>17</v>
      </c>
      <c r="P34" s="76" t="s">
        <v>19</v>
      </c>
      <c r="Q34" s="76" t="s">
        <v>17</v>
      </c>
      <c r="R34" s="76" t="s">
        <v>19</v>
      </c>
    </row>
    <row r="35" spans="2:30" ht="16.2" thickBot="1" x14ac:dyDescent="0.35">
      <c r="B35" s="94"/>
      <c r="C35" s="118" t="s">
        <v>17</v>
      </c>
      <c r="D35" s="119" t="s">
        <v>74</v>
      </c>
      <c r="F35" s="94"/>
      <c r="G35" s="118" t="s">
        <v>17</v>
      </c>
      <c r="H35" s="119" t="s">
        <v>74</v>
      </c>
      <c r="O35" s="167">
        <v>1303</v>
      </c>
      <c r="P35" s="167">
        <v>886</v>
      </c>
      <c r="Q35" s="109">
        <v>1601</v>
      </c>
      <c r="R35" s="109">
        <v>1676</v>
      </c>
    </row>
    <row r="36" spans="2:30" x14ac:dyDescent="0.3">
      <c r="B36" s="117">
        <v>0</v>
      </c>
      <c r="C36" s="169">
        <v>0</v>
      </c>
      <c r="D36" s="170">
        <v>0</v>
      </c>
      <c r="F36" s="117">
        <v>0</v>
      </c>
      <c r="G36" s="169">
        <v>0</v>
      </c>
      <c r="H36" s="170">
        <v>0</v>
      </c>
      <c r="O36" s="167">
        <v>1412</v>
      </c>
      <c r="P36" s="167">
        <v>1248</v>
      </c>
      <c r="Q36" s="109">
        <v>1866</v>
      </c>
      <c r="R36" s="109">
        <v>1672</v>
      </c>
      <c r="V36" t="s">
        <v>145</v>
      </c>
      <c r="AA36" t="s">
        <v>130</v>
      </c>
    </row>
    <row r="37" spans="2:30" x14ac:dyDescent="0.3">
      <c r="B37" s="117">
        <v>500</v>
      </c>
      <c r="C37" s="169">
        <v>0.49261083743842365</v>
      </c>
      <c r="D37" s="170">
        <v>0</v>
      </c>
      <c r="F37" s="117">
        <v>500</v>
      </c>
      <c r="G37" s="169">
        <v>0</v>
      </c>
      <c r="H37" s="170">
        <v>0</v>
      </c>
      <c r="O37" s="167">
        <v>961</v>
      </c>
      <c r="P37" s="167">
        <v>1163</v>
      </c>
      <c r="Q37" s="109">
        <v>1533</v>
      </c>
      <c r="R37" s="109">
        <v>1625</v>
      </c>
    </row>
    <row r="38" spans="2:30" x14ac:dyDescent="0.3">
      <c r="B38" s="117">
        <v>1000</v>
      </c>
      <c r="C38" s="169">
        <v>36.945812807881772</v>
      </c>
      <c r="D38" s="170">
        <v>16.853932584269664</v>
      </c>
      <c r="F38" s="117">
        <v>1000</v>
      </c>
      <c r="G38" s="169">
        <v>17.708333333333336</v>
      </c>
      <c r="H38" s="170">
        <v>13.596491228070176</v>
      </c>
      <c r="O38" s="167">
        <v>865</v>
      </c>
      <c r="P38" s="167">
        <v>918</v>
      </c>
      <c r="Q38" s="109">
        <v>1388</v>
      </c>
      <c r="R38" s="109">
        <v>1589</v>
      </c>
      <c r="V38" t="s">
        <v>142</v>
      </c>
      <c r="W38" t="s">
        <v>143</v>
      </c>
      <c r="X38" t="s">
        <v>144</v>
      </c>
      <c r="Y38" t="s">
        <v>146</v>
      </c>
      <c r="AB38" t="s">
        <v>143</v>
      </c>
      <c r="AC38" t="s">
        <v>144</v>
      </c>
      <c r="AD38" t="s">
        <v>146</v>
      </c>
    </row>
    <row r="39" spans="2:30" x14ac:dyDescent="0.3">
      <c r="B39" s="117">
        <v>1500</v>
      </c>
      <c r="C39" s="169">
        <v>35.467980295566505</v>
      </c>
      <c r="D39" s="170">
        <v>22.471910112359549</v>
      </c>
      <c r="F39" s="117">
        <v>1500</v>
      </c>
      <c r="G39" s="169">
        <v>19.791666666666664</v>
      </c>
      <c r="H39" s="170">
        <v>19.298245614035086</v>
      </c>
      <c r="O39" s="167">
        <v>961</v>
      </c>
      <c r="P39" s="167">
        <v>692</v>
      </c>
      <c r="Q39" s="109">
        <v>1027</v>
      </c>
      <c r="R39" s="109">
        <v>1572</v>
      </c>
      <c r="V39">
        <v>6.7642396147170869</v>
      </c>
      <c r="W39">
        <v>22.987745779393975</v>
      </c>
      <c r="X39">
        <v>70.24801460588894</v>
      </c>
      <c r="Y39" t="s">
        <v>147</v>
      </c>
      <c r="AB39">
        <v>9.1615381878979765</v>
      </c>
      <c r="AC39">
        <v>92.579792835397953</v>
      </c>
      <c r="AD39" t="s">
        <v>147</v>
      </c>
    </row>
    <row r="40" spans="2:30" x14ac:dyDescent="0.3">
      <c r="B40" s="117">
        <v>2000</v>
      </c>
      <c r="C40" s="169">
        <v>15.270935960591133</v>
      </c>
      <c r="D40" s="170">
        <v>20.224719101123593</v>
      </c>
      <c r="F40" s="117">
        <v>2000</v>
      </c>
      <c r="G40" s="169">
        <v>23.263888888888889</v>
      </c>
      <c r="H40" s="170">
        <v>17.105263157894736</v>
      </c>
      <c r="O40" s="167">
        <v>1014</v>
      </c>
      <c r="P40" s="167">
        <v>941</v>
      </c>
      <c r="Q40" s="109">
        <v>1253</v>
      </c>
      <c r="R40" s="109">
        <v>1542</v>
      </c>
      <c r="V40">
        <v>3.721142750935126</v>
      </c>
      <c r="W40">
        <v>9.0476817396826377</v>
      </c>
      <c r="X40">
        <v>87.23117550938224</v>
      </c>
      <c r="Y40" t="s">
        <v>147</v>
      </c>
      <c r="AB40">
        <v>7.5718546637744035</v>
      </c>
      <c r="AC40">
        <v>92.428145336225597</v>
      </c>
      <c r="AD40" t="s">
        <v>147</v>
      </c>
    </row>
    <row r="41" spans="2:30" x14ac:dyDescent="0.3">
      <c r="B41" s="117">
        <v>2500</v>
      </c>
      <c r="C41" s="169">
        <v>8.1280788177339893</v>
      </c>
      <c r="D41" s="170">
        <v>20.224719101123593</v>
      </c>
      <c r="F41" s="117">
        <v>2500</v>
      </c>
      <c r="G41" s="169">
        <v>14.930555555555555</v>
      </c>
      <c r="H41" s="170">
        <v>13.596491228070176</v>
      </c>
      <c r="O41" s="167">
        <v>1101</v>
      </c>
      <c r="P41" s="167">
        <v>1039</v>
      </c>
      <c r="Q41" s="109">
        <v>1045</v>
      </c>
      <c r="R41" s="109">
        <v>1512</v>
      </c>
      <c r="V41">
        <v>2.6862520495025044</v>
      </c>
      <c r="W41">
        <v>20.930006214016725</v>
      </c>
      <c r="X41">
        <v>76.383741736480772</v>
      </c>
      <c r="Y41" t="s">
        <v>147</v>
      </c>
      <c r="AB41">
        <v>7.0228234528158575</v>
      </c>
      <c r="AC41">
        <v>92.977176547184143</v>
      </c>
      <c r="AD41" t="s">
        <v>147</v>
      </c>
    </row>
    <row r="42" spans="2:30" x14ac:dyDescent="0.3">
      <c r="B42" s="117">
        <v>3000</v>
      </c>
      <c r="C42" s="169">
        <v>1.7241379310344827</v>
      </c>
      <c r="D42" s="170">
        <v>8.239700374531834</v>
      </c>
      <c r="F42" s="117">
        <v>3000</v>
      </c>
      <c r="G42" s="169">
        <v>12.847222222222221</v>
      </c>
      <c r="H42" s="170">
        <v>10.964912280701753</v>
      </c>
      <c r="O42" s="167">
        <v>698</v>
      </c>
      <c r="P42" s="167">
        <v>1636</v>
      </c>
      <c r="Q42" s="109">
        <v>795</v>
      </c>
      <c r="R42" s="109">
        <v>1494</v>
      </c>
      <c r="V42">
        <v>4.2702020013302349</v>
      </c>
      <c r="W42">
        <v>14.376994417499308</v>
      </c>
      <c r="X42">
        <v>81.352803581170448</v>
      </c>
      <c r="Y42" t="s">
        <v>147</v>
      </c>
      <c r="AB42">
        <v>5.3032234565652887</v>
      </c>
      <c r="AC42">
        <v>94.696776543434709</v>
      </c>
      <c r="AD42" t="s">
        <v>147</v>
      </c>
    </row>
    <row r="43" spans="2:30" x14ac:dyDescent="0.3">
      <c r="B43" s="117">
        <v>3500</v>
      </c>
      <c r="C43" s="169">
        <v>1.2315270935960592</v>
      </c>
      <c r="D43" s="170">
        <v>4.868913857677903</v>
      </c>
      <c r="F43" s="117">
        <v>3500</v>
      </c>
      <c r="G43" s="169">
        <v>6.9444444444444446</v>
      </c>
      <c r="H43" s="170">
        <v>5.7017543859649118</v>
      </c>
      <c r="O43" s="167">
        <v>688</v>
      </c>
      <c r="P43" s="167">
        <v>1578</v>
      </c>
      <c r="Q43" s="109">
        <v>1441</v>
      </c>
      <c r="R43" s="109">
        <v>1485</v>
      </c>
      <c r="V43">
        <v>5.0554580889531593</v>
      </c>
      <c r="W43">
        <v>28.749999999999996</v>
      </c>
      <c r="X43">
        <v>75.171953108368996</v>
      </c>
      <c r="Y43" t="s">
        <v>148</v>
      </c>
      <c r="AB43">
        <v>23.598575257959091</v>
      </c>
      <c r="AC43">
        <v>76.401424742040902</v>
      </c>
      <c r="AD43" t="s">
        <v>148</v>
      </c>
    </row>
    <row r="44" spans="2:30" x14ac:dyDescent="0.3">
      <c r="B44" s="117">
        <v>4000</v>
      </c>
      <c r="C44" s="169">
        <v>0.73891625615763545</v>
      </c>
      <c r="D44" s="170">
        <v>1.8726591760299627</v>
      </c>
      <c r="F44" s="117">
        <v>4000</v>
      </c>
      <c r="G44" s="169">
        <v>3.125</v>
      </c>
      <c r="H44" s="170">
        <v>7.4561403508771926</v>
      </c>
      <c r="O44" s="167">
        <v>1609</v>
      </c>
      <c r="P44" s="167">
        <v>1553</v>
      </c>
      <c r="Q44" s="109">
        <v>928</v>
      </c>
      <c r="R44" s="109">
        <v>1386</v>
      </c>
      <c r="V44">
        <v>5.5199528502473125</v>
      </c>
      <c r="W44">
        <v>30.37974683544304</v>
      </c>
      <c r="X44">
        <v>71.167777023448053</v>
      </c>
      <c r="Y44" t="s">
        <v>148</v>
      </c>
      <c r="AB44">
        <v>8.770157573791284</v>
      </c>
      <c r="AC44">
        <v>91.22984242620872</v>
      </c>
      <c r="AD44" t="s">
        <v>148</v>
      </c>
    </row>
    <row r="45" spans="2:30" x14ac:dyDescent="0.3">
      <c r="B45" s="117">
        <v>4500</v>
      </c>
      <c r="C45" s="169">
        <v>0</v>
      </c>
      <c r="D45" s="170">
        <v>0.74906367041198507</v>
      </c>
      <c r="F45" s="117">
        <v>4500</v>
      </c>
      <c r="G45" s="169">
        <v>0.69444444444444442</v>
      </c>
      <c r="H45" s="170">
        <v>3.5087719298245612</v>
      </c>
      <c r="O45" s="167">
        <v>1565</v>
      </c>
      <c r="P45" s="167">
        <v>1520</v>
      </c>
      <c r="Q45" s="109">
        <v>4680</v>
      </c>
      <c r="R45" s="109">
        <v>1328</v>
      </c>
      <c r="V45">
        <v>11.718939336960247</v>
      </c>
      <c r="W45">
        <v>40.909090909090914</v>
      </c>
      <c r="X45">
        <v>52.632854480574288</v>
      </c>
      <c r="Y45" t="s">
        <v>148</v>
      </c>
      <c r="AB45">
        <v>10.174736872837686</v>
      </c>
      <c r="AC45">
        <v>89.825263127162316</v>
      </c>
      <c r="AD45" t="s">
        <v>148</v>
      </c>
    </row>
    <row r="46" spans="2:30" x14ac:dyDescent="0.3">
      <c r="B46" s="117">
        <v>5000</v>
      </c>
      <c r="C46" s="169">
        <v>0</v>
      </c>
      <c r="D46" s="170">
        <v>1.1235955056179776</v>
      </c>
      <c r="F46" s="117">
        <v>5000</v>
      </c>
      <c r="G46" s="169">
        <v>0.69444444444444442</v>
      </c>
      <c r="H46" s="170">
        <v>3.5087719298245612</v>
      </c>
      <c r="O46" s="167">
        <v>1560</v>
      </c>
      <c r="P46" s="167">
        <v>1501</v>
      </c>
      <c r="Q46" s="109">
        <v>4547</v>
      </c>
      <c r="R46" s="109">
        <v>1309</v>
      </c>
      <c r="V46">
        <v>1.5233670830156683</v>
      </c>
      <c r="W46">
        <v>20.454545454545457</v>
      </c>
      <c r="X46">
        <v>88.349590657441908</v>
      </c>
      <c r="Y46" t="s">
        <v>148</v>
      </c>
      <c r="AB46">
        <v>5.6138759609236759</v>
      </c>
      <c r="AC46">
        <v>94.386124039076321</v>
      </c>
      <c r="AD46" t="s">
        <v>148</v>
      </c>
    </row>
    <row r="47" spans="2:30" x14ac:dyDescent="0.3">
      <c r="B47" s="117">
        <v>5500</v>
      </c>
      <c r="C47" s="169">
        <v>0</v>
      </c>
      <c r="D47" s="170">
        <v>0.37453183520599254</v>
      </c>
      <c r="F47" s="117">
        <v>5500</v>
      </c>
      <c r="G47" s="169">
        <v>0</v>
      </c>
      <c r="H47" s="170">
        <v>0.43859649122807015</v>
      </c>
      <c r="O47" s="167">
        <v>1475</v>
      </c>
      <c r="P47" s="167">
        <v>1463</v>
      </c>
      <c r="Q47" s="109">
        <v>4198</v>
      </c>
      <c r="R47" s="109">
        <v>1272</v>
      </c>
    </row>
    <row r="48" spans="2:30" x14ac:dyDescent="0.3">
      <c r="B48" s="117">
        <v>6000</v>
      </c>
      <c r="C48" s="169">
        <v>0</v>
      </c>
      <c r="D48" s="170">
        <v>0.74906367041198507</v>
      </c>
      <c r="F48" s="117">
        <v>6000</v>
      </c>
      <c r="G48" s="169">
        <v>0</v>
      </c>
      <c r="H48" s="170">
        <v>1.7543859649122806</v>
      </c>
      <c r="O48" s="167">
        <v>1432</v>
      </c>
      <c r="P48" s="167">
        <v>1426</v>
      </c>
      <c r="Q48" s="109">
        <v>4108</v>
      </c>
      <c r="R48" s="109">
        <v>1230</v>
      </c>
    </row>
    <row r="49" spans="2:18" x14ac:dyDescent="0.3">
      <c r="B49" s="117">
        <v>6500</v>
      </c>
      <c r="C49" s="169">
        <v>0</v>
      </c>
      <c r="D49" s="170">
        <v>1.1235955056179776</v>
      </c>
      <c r="F49" s="117">
        <v>6500</v>
      </c>
      <c r="G49" s="169">
        <v>0</v>
      </c>
      <c r="H49" s="170">
        <v>0.8771929824561403</v>
      </c>
      <c r="O49" s="167">
        <v>1408</v>
      </c>
      <c r="P49" s="167">
        <v>1424</v>
      </c>
      <c r="Q49" s="109">
        <v>3969</v>
      </c>
      <c r="R49" s="109">
        <v>1181</v>
      </c>
    </row>
    <row r="50" spans="2:18" x14ac:dyDescent="0.3">
      <c r="B50" s="117">
        <v>7000</v>
      </c>
      <c r="C50" s="169">
        <v>0</v>
      </c>
      <c r="D50" s="170">
        <v>0.37453183520599254</v>
      </c>
      <c r="F50" s="117">
        <v>7000</v>
      </c>
      <c r="G50" s="169">
        <v>0</v>
      </c>
      <c r="H50" s="170">
        <v>2.1929824561403506</v>
      </c>
      <c r="O50" s="167">
        <v>1390</v>
      </c>
      <c r="P50" s="167">
        <v>1413</v>
      </c>
      <c r="Q50" s="109">
        <v>3662</v>
      </c>
      <c r="R50" s="109">
        <v>1178</v>
      </c>
    </row>
    <row r="51" spans="2:18" ht="16.2" thickBot="1" x14ac:dyDescent="0.35">
      <c r="B51" s="117">
        <v>7500</v>
      </c>
      <c r="C51" s="169">
        <v>0</v>
      </c>
      <c r="D51" s="170">
        <v>0.74906367041198507</v>
      </c>
      <c r="F51" s="117">
        <v>7500</v>
      </c>
      <c r="G51" s="169">
        <v>0</v>
      </c>
      <c r="H51" s="170">
        <v>0</v>
      </c>
      <c r="O51" s="167">
        <v>1349</v>
      </c>
      <c r="P51" s="167">
        <v>1398</v>
      </c>
      <c r="Q51" s="109">
        <v>3637</v>
      </c>
      <c r="R51" s="109">
        <v>1171</v>
      </c>
    </row>
    <row r="52" spans="2:18" ht="16.2" thickBot="1" x14ac:dyDescent="0.35">
      <c r="B52" s="94"/>
      <c r="C52" s="95"/>
      <c r="D52" s="96"/>
      <c r="F52" s="94"/>
      <c r="G52" s="95"/>
      <c r="H52" s="96"/>
      <c r="O52" s="167">
        <v>1334</v>
      </c>
      <c r="P52" s="167">
        <v>1265</v>
      </c>
      <c r="Q52" s="109">
        <v>3590</v>
      </c>
      <c r="R52" s="109">
        <v>1146</v>
      </c>
    </row>
    <row r="53" spans="2:18" x14ac:dyDescent="0.3">
      <c r="O53" s="167">
        <v>1267</v>
      </c>
      <c r="P53" s="167">
        <v>1198</v>
      </c>
      <c r="Q53" s="109">
        <v>3543</v>
      </c>
      <c r="R53" s="111">
        <v>1106</v>
      </c>
    </row>
    <row r="54" spans="2:18" x14ac:dyDescent="0.3">
      <c r="O54" s="167">
        <v>1248</v>
      </c>
      <c r="P54" s="167">
        <v>1197</v>
      </c>
      <c r="Q54" s="109">
        <v>3534</v>
      </c>
      <c r="R54" s="111">
        <v>995</v>
      </c>
    </row>
    <row r="55" spans="2:18" x14ac:dyDescent="0.3">
      <c r="O55" s="167">
        <v>1171</v>
      </c>
      <c r="P55" s="167">
        <v>1184</v>
      </c>
      <c r="Q55" s="109">
        <v>3503</v>
      </c>
      <c r="R55" s="109">
        <v>990</v>
      </c>
    </row>
    <row r="56" spans="2:18" x14ac:dyDescent="0.3">
      <c r="O56" s="167">
        <v>1143</v>
      </c>
      <c r="P56" s="167">
        <v>1148</v>
      </c>
      <c r="Q56" s="109">
        <v>3423</v>
      </c>
      <c r="R56" s="109">
        <v>965</v>
      </c>
    </row>
    <row r="57" spans="2:18" x14ac:dyDescent="0.3">
      <c r="O57" s="167">
        <v>1123</v>
      </c>
      <c r="P57" s="167">
        <v>1081</v>
      </c>
      <c r="Q57" s="109">
        <v>3348</v>
      </c>
      <c r="R57" s="109">
        <v>884</v>
      </c>
    </row>
    <row r="58" spans="2:18" x14ac:dyDescent="0.3">
      <c r="O58" s="167">
        <v>1089</v>
      </c>
      <c r="P58" s="167">
        <v>1015</v>
      </c>
      <c r="Q58" s="109">
        <v>3265</v>
      </c>
      <c r="R58" s="109">
        <v>669</v>
      </c>
    </row>
    <row r="59" spans="2:18" x14ac:dyDescent="0.3">
      <c r="O59" s="167">
        <v>1063</v>
      </c>
      <c r="P59" s="167">
        <v>967</v>
      </c>
      <c r="Q59" s="109">
        <v>3230</v>
      </c>
      <c r="R59" s="109">
        <v>578</v>
      </c>
    </row>
    <row r="60" spans="2:18" x14ac:dyDescent="0.3">
      <c r="O60" s="167">
        <v>1048</v>
      </c>
      <c r="P60" s="167">
        <v>685</v>
      </c>
      <c r="Q60" s="109">
        <v>3144</v>
      </c>
      <c r="R60" s="111">
        <v>578</v>
      </c>
    </row>
    <row r="61" spans="2:18" x14ac:dyDescent="0.3">
      <c r="O61" s="167">
        <v>1041</v>
      </c>
      <c r="P61" s="167">
        <v>607</v>
      </c>
      <c r="Q61" s="109">
        <v>3058</v>
      </c>
      <c r="R61" s="109">
        <v>4069</v>
      </c>
    </row>
    <row r="62" spans="2:18" x14ac:dyDescent="0.3">
      <c r="O62" s="167">
        <v>1040</v>
      </c>
      <c r="P62" s="167">
        <v>586</v>
      </c>
      <c r="Q62" s="109">
        <v>3012</v>
      </c>
      <c r="R62" s="109">
        <v>3981</v>
      </c>
    </row>
    <row r="63" spans="2:18" x14ac:dyDescent="0.3">
      <c r="O63" s="167">
        <v>980</v>
      </c>
      <c r="P63" s="167">
        <v>560</v>
      </c>
      <c r="Q63" s="109">
        <v>2952</v>
      </c>
      <c r="R63" s="109">
        <v>3786</v>
      </c>
    </row>
    <row r="64" spans="2:18" x14ac:dyDescent="0.3">
      <c r="O64" s="167">
        <v>950</v>
      </c>
      <c r="P64" s="167">
        <v>531</v>
      </c>
      <c r="Q64" s="109">
        <v>2947</v>
      </c>
      <c r="R64" s="109">
        <v>3744</v>
      </c>
    </row>
    <row r="65" spans="15:18" x14ac:dyDescent="0.3">
      <c r="O65" s="167">
        <v>948</v>
      </c>
      <c r="P65" s="167">
        <v>4179</v>
      </c>
      <c r="Q65" s="109">
        <v>2849</v>
      </c>
      <c r="R65" s="109">
        <v>3545</v>
      </c>
    </row>
    <row r="66" spans="15:18" x14ac:dyDescent="0.3">
      <c r="O66" s="167">
        <v>883</v>
      </c>
      <c r="P66" s="167">
        <v>3794</v>
      </c>
      <c r="Q66" s="109">
        <v>2811</v>
      </c>
      <c r="R66" s="109">
        <v>3530</v>
      </c>
    </row>
    <row r="67" spans="15:18" x14ac:dyDescent="0.3">
      <c r="O67" s="167">
        <v>874</v>
      </c>
      <c r="P67" s="167">
        <v>3632</v>
      </c>
      <c r="Q67" s="109">
        <v>2680</v>
      </c>
      <c r="R67" s="109">
        <v>3523</v>
      </c>
    </row>
    <row r="68" spans="15:18" x14ac:dyDescent="0.3">
      <c r="O68" s="167">
        <v>817</v>
      </c>
      <c r="P68" s="167">
        <v>3457</v>
      </c>
      <c r="Q68" s="109">
        <v>2529</v>
      </c>
      <c r="R68" s="109">
        <v>3521</v>
      </c>
    </row>
    <row r="69" spans="15:18" x14ac:dyDescent="0.3">
      <c r="O69" s="167">
        <v>789</v>
      </c>
      <c r="P69" s="167">
        <v>3160</v>
      </c>
      <c r="Q69" s="109">
        <v>2508</v>
      </c>
      <c r="R69" s="109">
        <v>3056</v>
      </c>
    </row>
    <row r="70" spans="15:18" x14ac:dyDescent="0.3">
      <c r="O70" s="167">
        <v>3629</v>
      </c>
      <c r="P70" s="167">
        <v>3154</v>
      </c>
      <c r="Q70" s="109">
        <v>2409</v>
      </c>
      <c r="R70" s="109">
        <v>2728</v>
      </c>
    </row>
    <row r="71" spans="15:18" x14ac:dyDescent="0.3">
      <c r="O71" s="167">
        <v>3339</v>
      </c>
      <c r="P71" s="167">
        <v>3121</v>
      </c>
      <c r="Q71" s="109">
        <v>2373</v>
      </c>
      <c r="R71" s="109">
        <v>2679</v>
      </c>
    </row>
    <row r="72" spans="15:18" x14ac:dyDescent="0.3">
      <c r="O72" s="167">
        <v>3151</v>
      </c>
      <c r="P72" s="167">
        <v>2900</v>
      </c>
      <c r="Q72" s="109">
        <v>2190</v>
      </c>
      <c r="R72" s="109">
        <v>2583</v>
      </c>
    </row>
    <row r="73" spans="15:18" x14ac:dyDescent="0.3">
      <c r="O73" s="167">
        <v>3146</v>
      </c>
      <c r="P73" s="167">
        <v>2864</v>
      </c>
      <c r="Q73" s="109">
        <v>2170</v>
      </c>
      <c r="R73" s="109">
        <v>2573</v>
      </c>
    </row>
    <row r="74" spans="15:18" x14ac:dyDescent="0.3">
      <c r="O74" s="167">
        <v>3093</v>
      </c>
      <c r="P74" s="167">
        <v>2782</v>
      </c>
      <c r="Q74" s="109">
        <v>2167</v>
      </c>
      <c r="R74" s="109">
        <v>2446</v>
      </c>
    </row>
    <row r="75" spans="15:18" x14ac:dyDescent="0.3">
      <c r="O75" s="167">
        <v>2855</v>
      </c>
      <c r="P75" s="167">
        <v>2676</v>
      </c>
      <c r="Q75" s="109">
        <v>2129</v>
      </c>
      <c r="R75" s="109">
        <v>2376</v>
      </c>
    </row>
    <row r="76" spans="15:18" x14ac:dyDescent="0.3">
      <c r="O76" s="167">
        <v>2849</v>
      </c>
      <c r="P76" s="167">
        <v>2602</v>
      </c>
      <c r="Q76" s="109">
        <v>2023</v>
      </c>
      <c r="R76" s="109">
        <v>2372</v>
      </c>
    </row>
    <row r="77" spans="15:18" x14ac:dyDescent="0.3">
      <c r="O77" s="167">
        <v>2495</v>
      </c>
      <c r="P77" s="167">
        <v>2539</v>
      </c>
      <c r="Q77" s="109">
        <v>1973</v>
      </c>
      <c r="R77" s="109">
        <v>2353</v>
      </c>
    </row>
    <row r="78" spans="15:18" x14ac:dyDescent="0.3">
      <c r="O78" s="167">
        <v>2430</v>
      </c>
      <c r="P78" s="167">
        <v>2535</v>
      </c>
      <c r="Q78" s="109">
        <v>1918</v>
      </c>
      <c r="R78" s="109">
        <v>2259</v>
      </c>
    </row>
    <row r="79" spans="15:18" x14ac:dyDescent="0.3">
      <c r="O79" s="167">
        <v>2376</v>
      </c>
      <c r="P79" s="167">
        <v>2417</v>
      </c>
      <c r="Q79" s="109">
        <v>1775</v>
      </c>
      <c r="R79" s="111">
        <v>2253</v>
      </c>
    </row>
    <row r="80" spans="15:18" x14ac:dyDescent="0.3">
      <c r="O80" s="167">
        <v>2354</v>
      </c>
      <c r="P80" s="167">
        <v>2345</v>
      </c>
      <c r="Q80" s="109">
        <v>1751</v>
      </c>
      <c r="R80" s="111">
        <v>2246</v>
      </c>
    </row>
    <row r="81" spans="15:18" x14ac:dyDescent="0.3">
      <c r="O81" s="167">
        <v>2278</v>
      </c>
      <c r="P81" s="167">
        <v>2344</v>
      </c>
      <c r="Q81" s="109">
        <v>1746</v>
      </c>
      <c r="R81" s="109">
        <v>2138</v>
      </c>
    </row>
    <row r="82" spans="15:18" x14ac:dyDescent="0.3">
      <c r="O82" s="167">
        <v>2229</v>
      </c>
      <c r="P82" s="167">
        <v>2317</v>
      </c>
      <c r="Q82" s="109">
        <v>1739</v>
      </c>
      <c r="R82" s="109">
        <v>2101</v>
      </c>
    </row>
    <row r="83" spans="15:18" x14ac:dyDescent="0.3">
      <c r="O83" s="167">
        <v>2146</v>
      </c>
      <c r="P83" s="167">
        <v>2282</v>
      </c>
      <c r="Q83" s="109">
        <v>1739</v>
      </c>
      <c r="R83" s="109">
        <v>2097</v>
      </c>
    </row>
    <row r="84" spans="15:18" x14ac:dyDescent="0.3">
      <c r="O84" s="167">
        <v>2113</v>
      </c>
      <c r="P84" s="167">
        <v>2280</v>
      </c>
      <c r="Q84" s="109">
        <v>1642</v>
      </c>
      <c r="R84" s="109">
        <v>2088</v>
      </c>
    </row>
    <row r="85" spans="15:18" x14ac:dyDescent="0.3">
      <c r="O85" s="167">
        <v>2029</v>
      </c>
      <c r="P85" s="167">
        <v>2211</v>
      </c>
      <c r="Q85" s="109">
        <v>1605</v>
      </c>
      <c r="R85" s="109">
        <v>2071</v>
      </c>
    </row>
    <row r="86" spans="15:18" x14ac:dyDescent="0.3">
      <c r="O86" s="167">
        <v>2028</v>
      </c>
      <c r="P86" s="167">
        <v>2198</v>
      </c>
      <c r="Q86" s="109">
        <v>1599</v>
      </c>
      <c r="R86" s="111">
        <v>2038</v>
      </c>
    </row>
    <row r="87" spans="15:18" x14ac:dyDescent="0.3">
      <c r="O87" s="167">
        <v>2026</v>
      </c>
      <c r="P87" s="167">
        <v>2129</v>
      </c>
      <c r="Q87" s="109">
        <v>1524</v>
      </c>
      <c r="R87" s="109">
        <v>2029</v>
      </c>
    </row>
    <row r="88" spans="15:18" x14ac:dyDescent="0.3">
      <c r="O88" s="167">
        <v>1980</v>
      </c>
      <c r="P88" s="167">
        <v>2109</v>
      </c>
      <c r="Q88" s="109">
        <v>1252</v>
      </c>
      <c r="R88" s="109">
        <v>2024</v>
      </c>
    </row>
    <row r="89" spans="15:18" x14ac:dyDescent="0.3">
      <c r="O89" s="167">
        <v>1956</v>
      </c>
      <c r="P89" s="167">
        <v>2076</v>
      </c>
      <c r="Q89" s="109">
        <v>1035</v>
      </c>
      <c r="R89" s="109">
        <v>1999</v>
      </c>
    </row>
    <row r="90" spans="15:18" x14ac:dyDescent="0.3">
      <c r="O90" s="167">
        <v>1945</v>
      </c>
      <c r="P90" s="167">
        <v>2044</v>
      </c>
      <c r="Q90" s="109">
        <v>1019</v>
      </c>
      <c r="R90" s="109">
        <v>1996</v>
      </c>
    </row>
    <row r="91" spans="15:18" x14ac:dyDescent="0.3">
      <c r="O91" s="167">
        <v>1918</v>
      </c>
      <c r="P91" s="167">
        <v>2025</v>
      </c>
      <c r="Q91" s="109">
        <v>890</v>
      </c>
      <c r="R91" s="109">
        <v>1985</v>
      </c>
    </row>
    <row r="92" spans="15:18" x14ac:dyDescent="0.3">
      <c r="O92" s="167">
        <v>1821</v>
      </c>
      <c r="P92" s="167">
        <v>2016</v>
      </c>
      <c r="Q92" s="109">
        <v>879</v>
      </c>
      <c r="R92" s="111">
        <v>1965</v>
      </c>
    </row>
    <row r="93" spans="15:18" x14ac:dyDescent="0.3">
      <c r="O93" s="167">
        <v>1818</v>
      </c>
      <c r="P93" s="167">
        <v>1967</v>
      </c>
      <c r="Q93" s="109">
        <v>738</v>
      </c>
      <c r="R93" s="109">
        <v>1868</v>
      </c>
    </row>
    <row r="94" spans="15:18" x14ac:dyDescent="0.3">
      <c r="O94" s="167">
        <v>1807</v>
      </c>
      <c r="P94" s="167">
        <v>1886</v>
      </c>
      <c r="Q94" s="109">
        <v>728</v>
      </c>
      <c r="R94" s="109">
        <v>1834</v>
      </c>
    </row>
    <row r="95" spans="15:18" x14ac:dyDescent="0.3">
      <c r="O95" s="167">
        <v>1795</v>
      </c>
      <c r="P95" s="167">
        <v>1841</v>
      </c>
      <c r="Q95" s="109">
        <v>690</v>
      </c>
      <c r="R95" s="109">
        <v>1724</v>
      </c>
    </row>
    <row r="96" spans="15:18" x14ac:dyDescent="0.3">
      <c r="O96" s="167">
        <v>1780</v>
      </c>
      <c r="P96" s="167">
        <v>1786</v>
      </c>
      <c r="Q96" s="109">
        <v>638</v>
      </c>
      <c r="R96" s="109">
        <v>1575</v>
      </c>
    </row>
    <row r="97" spans="15:18" x14ac:dyDescent="0.3">
      <c r="O97" s="167">
        <v>1748</v>
      </c>
      <c r="P97" s="167">
        <v>1749</v>
      </c>
      <c r="Q97" s="109">
        <v>610</v>
      </c>
      <c r="R97" s="109">
        <v>1342</v>
      </c>
    </row>
    <row r="98" spans="15:18" x14ac:dyDescent="0.3">
      <c r="O98" s="167">
        <v>1706</v>
      </c>
      <c r="P98" s="167">
        <v>1743</v>
      </c>
      <c r="Q98" s="109">
        <v>676</v>
      </c>
      <c r="R98" s="109">
        <v>1246</v>
      </c>
    </row>
    <row r="99" spans="15:18" x14ac:dyDescent="0.3">
      <c r="O99" s="167">
        <v>1685</v>
      </c>
      <c r="P99" s="167">
        <v>1719</v>
      </c>
      <c r="Q99" s="109">
        <v>918</v>
      </c>
      <c r="R99" s="109">
        <v>1164</v>
      </c>
    </row>
    <row r="100" spans="15:18" x14ac:dyDescent="0.3">
      <c r="O100" s="167">
        <v>1669</v>
      </c>
      <c r="P100" s="167">
        <v>1617</v>
      </c>
      <c r="Q100" s="109">
        <v>741</v>
      </c>
      <c r="R100" s="109">
        <v>1094</v>
      </c>
    </row>
    <row r="101" spans="15:18" x14ac:dyDescent="0.3">
      <c r="O101" s="167">
        <v>1635</v>
      </c>
      <c r="P101" s="167">
        <v>1557</v>
      </c>
      <c r="Q101" s="109">
        <v>793</v>
      </c>
      <c r="R101" s="109">
        <v>1064</v>
      </c>
    </row>
    <row r="102" spans="15:18" x14ac:dyDescent="0.3">
      <c r="O102" s="167">
        <v>1538</v>
      </c>
      <c r="P102" s="167">
        <v>1554</v>
      </c>
      <c r="Q102" s="109">
        <v>830</v>
      </c>
      <c r="R102" s="109">
        <v>955</v>
      </c>
    </row>
    <row r="103" spans="15:18" x14ac:dyDescent="0.3">
      <c r="O103" s="167">
        <v>1468</v>
      </c>
      <c r="P103" s="167">
        <v>1501</v>
      </c>
      <c r="Q103" s="109">
        <v>671</v>
      </c>
      <c r="R103" s="109">
        <v>949</v>
      </c>
    </row>
    <row r="104" spans="15:18" x14ac:dyDescent="0.3">
      <c r="O104" s="167">
        <v>1453</v>
      </c>
      <c r="P104" s="167">
        <v>1148</v>
      </c>
      <c r="Q104" s="109">
        <v>748</v>
      </c>
      <c r="R104" s="109">
        <v>810</v>
      </c>
    </row>
    <row r="105" spans="15:18" x14ac:dyDescent="0.3">
      <c r="O105" s="167">
        <v>1430</v>
      </c>
      <c r="P105" s="167">
        <v>1128</v>
      </c>
      <c r="Q105" s="109">
        <v>877</v>
      </c>
      <c r="R105" s="109">
        <v>772</v>
      </c>
    </row>
    <row r="106" spans="15:18" x14ac:dyDescent="0.3">
      <c r="O106" s="167">
        <v>1424</v>
      </c>
      <c r="P106" s="167">
        <v>1064</v>
      </c>
      <c r="Q106" s="109">
        <v>687</v>
      </c>
      <c r="R106" s="109">
        <v>759</v>
      </c>
    </row>
    <row r="107" spans="15:18" x14ac:dyDescent="0.3">
      <c r="O107" s="167">
        <v>1395</v>
      </c>
      <c r="P107" s="167">
        <v>1006</v>
      </c>
      <c r="Q107" s="109">
        <v>810</v>
      </c>
      <c r="R107" s="109">
        <v>730</v>
      </c>
    </row>
    <row r="108" spans="15:18" x14ac:dyDescent="0.3">
      <c r="O108" s="167">
        <v>1344</v>
      </c>
      <c r="P108" s="167">
        <v>910</v>
      </c>
      <c r="Q108" s="109">
        <v>779</v>
      </c>
      <c r="R108" s="109">
        <v>722</v>
      </c>
    </row>
    <row r="109" spans="15:18" x14ac:dyDescent="0.3">
      <c r="O109" s="167">
        <v>1342</v>
      </c>
      <c r="P109" s="167">
        <v>871</v>
      </c>
      <c r="Q109" s="109">
        <v>813</v>
      </c>
      <c r="R109" s="109">
        <v>649</v>
      </c>
    </row>
    <row r="110" spans="15:18" x14ac:dyDescent="0.3">
      <c r="O110" s="167">
        <v>1339</v>
      </c>
      <c r="P110" s="167">
        <v>771</v>
      </c>
      <c r="Q110" s="109">
        <v>710</v>
      </c>
      <c r="R110" s="109">
        <v>621</v>
      </c>
    </row>
    <row r="111" spans="15:18" x14ac:dyDescent="0.3">
      <c r="O111" s="167">
        <v>1334</v>
      </c>
      <c r="P111" s="167">
        <v>692</v>
      </c>
      <c r="Q111" s="109">
        <v>2871</v>
      </c>
      <c r="R111" s="109">
        <v>1136</v>
      </c>
    </row>
    <row r="112" spans="15:18" x14ac:dyDescent="0.3">
      <c r="O112" s="167">
        <v>1262</v>
      </c>
      <c r="P112" s="167">
        <v>644</v>
      </c>
      <c r="Q112" s="109">
        <v>2612</v>
      </c>
      <c r="R112" s="109">
        <v>1558</v>
      </c>
    </row>
    <row r="113" spans="15:18" x14ac:dyDescent="0.3">
      <c r="O113" s="167">
        <v>1244</v>
      </c>
      <c r="P113" s="167">
        <v>542</v>
      </c>
      <c r="Q113" s="109">
        <v>2452</v>
      </c>
      <c r="R113" s="109">
        <v>787</v>
      </c>
    </row>
    <row r="114" spans="15:18" x14ac:dyDescent="0.3">
      <c r="O114" s="167">
        <v>1226</v>
      </c>
      <c r="P114" s="167">
        <v>522</v>
      </c>
      <c r="Q114" s="109">
        <v>2423</v>
      </c>
      <c r="R114" s="109">
        <v>1323</v>
      </c>
    </row>
    <row r="115" spans="15:18" x14ac:dyDescent="0.3">
      <c r="O115" s="167">
        <v>1051</v>
      </c>
      <c r="P115" s="167">
        <v>788</v>
      </c>
      <c r="Q115" s="109">
        <v>2418</v>
      </c>
      <c r="R115" s="109">
        <v>1178</v>
      </c>
    </row>
    <row r="116" spans="15:18" x14ac:dyDescent="0.3">
      <c r="O116" s="167">
        <v>977</v>
      </c>
      <c r="P116" s="167">
        <v>1178</v>
      </c>
      <c r="Q116" s="109">
        <v>2409</v>
      </c>
      <c r="R116" s="109">
        <v>773</v>
      </c>
    </row>
    <row r="117" spans="15:18" x14ac:dyDescent="0.3">
      <c r="O117" s="167">
        <v>971</v>
      </c>
      <c r="P117" s="167">
        <v>1151</v>
      </c>
      <c r="Q117" s="109">
        <v>2206</v>
      </c>
      <c r="R117" s="109">
        <v>1052</v>
      </c>
    </row>
    <row r="118" spans="15:18" x14ac:dyDescent="0.3">
      <c r="O118" s="167">
        <v>871</v>
      </c>
      <c r="P118" s="167">
        <v>1277</v>
      </c>
      <c r="Q118" s="109">
        <v>2113</v>
      </c>
      <c r="R118" s="109">
        <v>1136</v>
      </c>
    </row>
    <row r="119" spans="15:18" x14ac:dyDescent="0.3">
      <c r="O119" s="167">
        <v>891</v>
      </c>
      <c r="P119" s="167">
        <v>1502</v>
      </c>
      <c r="Q119" s="109">
        <v>2113</v>
      </c>
      <c r="R119" s="109">
        <v>1225</v>
      </c>
    </row>
    <row r="120" spans="15:18" x14ac:dyDescent="0.3">
      <c r="O120" s="167">
        <v>871</v>
      </c>
      <c r="P120" s="167">
        <v>1503</v>
      </c>
      <c r="Q120" s="109">
        <v>2074</v>
      </c>
      <c r="R120" s="109">
        <v>715</v>
      </c>
    </row>
    <row r="121" spans="15:18" x14ac:dyDescent="0.3">
      <c r="O121" s="167">
        <v>767</v>
      </c>
      <c r="P121" s="167">
        <v>1289</v>
      </c>
      <c r="Q121" s="109">
        <v>2070</v>
      </c>
      <c r="R121" s="109">
        <v>1011</v>
      </c>
    </row>
    <row r="122" spans="15:18" x14ac:dyDescent="0.3">
      <c r="O122" s="167">
        <v>749</v>
      </c>
      <c r="P122" s="167">
        <v>720</v>
      </c>
      <c r="Q122" s="109">
        <v>2039</v>
      </c>
      <c r="R122" s="109">
        <v>4905</v>
      </c>
    </row>
    <row r="123" spans="15:18" x14ac:dyDescent="0.3">
      <c r="O123" s="167">
        <v>579</v>
      </c>
      <c r="P123" s="167">
        <v>1317</v>
      </c>
      <c r="Q123" s="109">
        <v>2034</v>
      </c>
      <c r="R123" s="109">
        <v>4880</v>
      </c>
    </row>
    <row r="124" spans="15:18" x14ac:dyDescent="0.3">
      <c r="O124" s="167">
        <v>576</v>
      </c>
      <c r="P124" s="167">
        <v>953</v>
      </c>
      <c r="Q124" s="109">
        <v>2012</v>
      </c>
      <c r="R124" s="109">
        <v>4142</v>
      </c>
    </row>
    <row r="125" spans="15:18" x14ac:dyDescent="0.3">
      <c r="O125" s="167">
        <v>372</v>
      </c>
      <c r="P125" s="167">
        <v>731</v>
      </c>
      <c r="Q125" s="109">
        <v>1999</v>
      </c>
      <c r="R125" s="109">
        <v>3939</v>
      </c>
    </row>
    <row r="126" spans="15:18" x14ac:dyDescent="0.3">
      <c r="O126" s="167">
        <v>874</v>
      </c>
      <c r="P126" s="167">
        <v>603</v>
      </c>
      <c r="Q126" s="109">
        <v>1954</v>
      </c>
      <c r="R126" s="109">
        <v>3812</v>
      </c>
    </row>
    <row r="127" spans="15:18" x14ac:dyDescent="0.3">
      <c r="O127" s="167">
        <v>866</v>
      </c>
      <c r="P127" s="167">
        <v>1045</v>
      </c>
      <c r="Q127" s="109">
        <v>1943</v>
      </c>
      <c r="R127" s="109">
        <v>3772</v>
      </c>
    </row>
    <row r="128" spans="15:18" x14ac:dyDescent="0.3">
      <c r="O128" s="167">
        <v>851</v>
      </c>
      <c r="P128" s="167">
        <v>2156</v>
      </c>
      <c r="Q128" s="109">
        <v>1941</v>
      </c>
      <c r="R128" s="109">
        <v>3763</v>
      </c>
    </row>
    <row r="129" spans="15:18" x14ac:dyDescent="0.3">
      <c r="O129" s="167">
        <v>851</v>
      </c>
      <c r="P129" s="167">
        <v>1314</v>
      </c>
      <c r="Q129" s="109">
        <v>1930</v>
      </c>
      <c r="R129" s="109">
        <v>3676</v>
      </c>
    </row>
    <row r="130" spans="15:18" x14ac:dyDescent="0.3">
      <c r="O130" s="167">
        <v>850</v>
      </c>
      <c r="P130" s="167">
        <v>1205</v>
      </c>
      <c r="Q130" s="109">
        <v>1891</v>
      </c>
      <c r="R130" s="109">
        <v>3672</v>
      </c>
    </row>
    <row r="131" spans="15:18" x14ac:dyDescent="0.3">
      <c r="O131" s="167">
        <v>822</v>
      </c>
      <c r="P131" s="167">
        <v>797</v>
      </c>
      <c r="Q131" s="109">
        <v>1884</v>
      </c>
      <c r="R131" s="109">
        <v>3641</v>
      </c>
    </row>
    <row r="132" spans="15:18" x14ac:dyDescent="0.3">
      <c r="O132" s="167">
        <v>790</v>
      </c>
      <c r="P132" s="167">
        <v>1433</v>
      </c>
      <c r="Q132" s="109">
        <v>1874</v>
      </c>
      <c r="R132" s="109">
        <v>3581</v>
      </c>
    </row>
    <row r="133" spans="15:18" x14ac:dyDescent="0.3">
      <c r="O133" s="167">
        <v>754</v>
      </c>
      <c r="P133" s="167">
        <v>1768</v>
      </c>
      <c r="Q133" s="109">
        <v>1863</v>
      </c>
      <c r="R133" s="109">
        <v>3358</v>
      </c>
    </row>
    <row r="134" spans="15:18" x14ac:dyDescent="0.3">
      <c r="O134" s="167">
        <v>711</v>
      </c>
      <c r="P134" s="167">
        <v>1465</v>
      </c>
      <c r="Q134" s="109">
        <v>1839</v>
      </c>
      <c r="R134" s="109">
        <v>3346</v>
      </c>
    </row>
    <row r="135" spans="15:18" x14ac:dyDescent="0.3">
      <c r="O135" s="167">
        <v>691</v>
      </c>
      <c r="P135" s="167">
        <v>689</v>
      </c>
      <c r="Q135" s="109">
        <v>1833</v>
      </c>
      <c r="R135" s="109">
        <v>3289</v>
      </c>
    </row>
    <row r="136" spans="15:18" x14ac:dyDescent="0.3">
      <c r="O136" s="167">
        <v>636</v>
      </c>
      <c r="P136" s="167">
        <v>979</v>
      </c>
      <c r="Q136" s="109">
        <v>1833</v>
      </c>
      <c r="R136" s="109">
        <v>3061</v>
      </c>
    </row>
    <row r="137" spans="15:18" x14ac:dyDescent="0.3">
      <c r="O137" s="167">
        <v>633</v>
      </c>
      <c r="P137" s="167">
        <v>1607</v>
      </c>
      <c r="Q137" s="109">
        <v>1812</v>
      </c>
      <c r="R137" s="109">
        <v>2915</v>
      </c>
    </row>
    <row r="138" spans="15:18" x14ac:dyDescent="0.3">
      <c r="O138" s="167">
        <v>624</v>
      </c>
      <c r="P138" s="167">
        <v>1890</v>
      </c>
      <c r="Q138" s="109">
        <v>1796</v>
      </c>
      <c r="R138" s="109">
        <v>2897</v>
      </c>
    </row>
    <row r="139" spans="15:18" x14ac:dyDescent="0.3">
      <c r="O139" s="167">
        <v>618</v>
      </c>
      <c r="P139" s="167">
        <v>2143</v>
      </c>
      <c r="Q139" s="109">
        <v>1733</v>
      </c>
      <c r="R139" s="109">
        <v>2825</v>
      </c>
    </row>
    <row r="140" spans="15:18" x14ac:dyDescent="0.3">
      <c r="O140" s="167">
        <v>586</v>
      </c>
      <c r="P140" s="167">
        <v>1071</v>
      </c>
      <c r="Q140" s="109">
        <v>1730</v>
      </c>
      <c r="R140" s="111">
        <v>2818</v>
      </c>
    </row>
    <row r="141" spans="15:18" x14ac:dyDescent="0.3">
      <c r="O141" s="167">
        <v>526</v>
      </c>
      <c r="P141" s="167">
        <v>1830</v>
      </c>
      <c r="Q141" s="109">
        <v>1711</v>
      </c>
      <c r="R141" s="111">
        <v>2787</v>
      </c>
    </row>
    <row r="142" spans="15:18" x14ac:dyDescent="0.3">
      <c r="O142" s="167">
        <v>3539</v>
      </c>
      <c r="P142" s="167">
        <v>1713</v>
      </c>
      <c r="Q142" s="109">
        <v>1681</v>
      </c>
      <c r="R142" s="109">
        <v>2783</v>
      </c>
    </row>
    <row r="143" spans="15:18" x14ac:dyDescent="0.3">
      <c r="O143" s="167">
        <v>2418</v>
      </c>
      <c r="P143" s="167">
        <v>1827</v>
      </c>
      <c r="Q143" s="109">
        <v>1675</v>
      </c>
      <c r="R143" s="109">
        <v>2748</v>
      </c>
    </row>
    <row r="144" spans="15:18" x14ac:dyDescent="0.3">
      <c r="O144" s="167">
        <v>2271</v>
      </c>
      <c r="P144" s="167">
        <v>703</v>
      </c>
      <c r="Q144" s="109">
        <v>1674</v>
      </c>
      <c r="R144" s="109">
        <v>2584</v>
      </c>
    </row>
    <row r="145" spans="15:18" x14ac:dyDescent="0.3">
      <c r="O145" s="167">
        <v>2216</v>
      </c>
      <c r="P145" s="167">
        <v>3157</v>
      </c>
      <c r="Q145" s="109">
        <v>1672</v>
      </c>
      <c r="R145" s="109">
        <v>2457</v>
      </c>
    </row>
    <row r="146" spans="15:18" x14ac:dyDescent="0.3">
      <c r="O146" s="167">
        <v>1945</v>
      </c>
      <c r="P146" s="167">
        <v>2763</v>
      </c>
      <c r="Q146" s="109">
        <v>1667</v>
      </c>
      <c r="R146" s="109">
        <v>2455</v>
      </c>
    </row>
    <row r="147" spans="15:18" x14ac:dyDescent="0.3">
      <c r="O147" s="167">
        <v>1941</v>
      </c>
      <c r="P147" s="167">
        <v>2703</v>
      </c>
      <c r="Q147" s="109">
        <v>1627</v>
      </c>
      <c r="R147" s="111">
        <v>2434</v>
      </c>
    </row>
    <row r="148" spans="15:18" x14ac:dyDescent="0.3">
      <c r="O148" s="167">
        <v>1919</v>
      </c>
      <c r="P148" s="167">
        <v>2646</v>
      </c>
      <c r="Q148" s="109">
        <v>1626</v>
      </c>
      <c r="R148" s="109">
        <v>2407</v>
      </c>
    </row>
    <row r="149" spans="15:18" x14ac:dyDescent="0.3">
      <c r="O149" s="167">
        <v>1894</v>
      </c>
      <c r="P149" s="167">
        <v>2605</v>
      </c>
      <c r="Q149" s="109">
        <v>1586</v>
      </c>
      <c r="R149" s="109">
        <v>2339</v>
      </c>
    </row>
    <row r="150" spans="15:18" x14ac:dyDescent="0.3">
      <c r="O150" s="167">
        <v>1875</v>
      </c>
      <c r="P150" s="167">
        <v>2598</v>
      </c>
      <c r="Q150" s="109">
        <v>1571</v>
      </c>
      <c r="R150" s="109">
        <v>2286</v>
      </c>
    </row>
    <row r="151" spans="15:18" x14ac:dyDescent="0.3">
      <c r="O151" s="167">
        <v>1845</v>
      </c>
      <c r="P151" s="167">
        <v>2559</v>
      </c>
      <c r="Q151" s="109">
        <v>1557</v>
      </c>
      <c r="R151" s="109">
        <v>2180</v>
      </c>
    </row>
    <row r="152" spans="15:18" x14ac:dyDescent="0.3">
      <c r="O152" s="167">
        <v>1822</v>
      </c>
      <c r="P152" s="167">
        <v>2483</v>
      </c>
      <c r="Q152" s="109">
        <v>1528</v>
      </c>
      <c r="R152" s="109">
        <v>2108</v>
      </c>
    </row>
    <row r="153" spans="15:18" x14ac:dyDescent="0.3">
      <c r="O153" s="167">
        <v>1799</v>
      </c>
      <c r="P153" s="167">
        <v>2475</v>
      </c>
      <c r="Q153" s="109">
        <v>1496</v>
      </c>
      <c r="R153" s="111">
        <v>2069</v>
      </c>
    </row>
    <row r="154" spans="15:18" x14ac:dyDescent="0.3">
      <c r="O154" s="167">
        <v>1797</v>
      </c>
      <c r="P154" s="167">
        <v>2473</v>
      </c>
      <c r="Q154" s="109">
        <v>1490</v>
      </c>
      <c r="R154" s="109">
        <v>2062</v>
      </c>
    </row>
    <row r="155" spans="15:18" x14ac:dyDescent="0.3">
      <c r="O155" s="167">
        <v>1704</v>
      </c>
      <c r="P155" s="167">
        <v>2446</v>
      </c>
      <c r="Q155" s="109">
        <v>1443</v>
      </c>
      <c r="R155" s="109">
        <v>1958</v>
      </c>
    </row>
    <row r="156" spans="15:18" x14ac:dyDescent="0.3">
      <c r="O156" s="167">
        <v>1661</v>
      </c>
      <c r="P156" s="167">
        <v>2437</v>
      </c>
      <c r="Q156" s="109">
        <v>1426</v>
      </c>
      <c r="R156" s="109">
        <v>1936</v>
      </c>
    </row>
    <row r="157" spans="15:18" x14ac:dyDescent="0.3">
      <c r="O157" s="167">
        <v>1643</v>
      </c>
      <c r="P157" s="167">
        <v>2417</v>
      </c>
      <c r="Q157" s="109">
        <v>1420</v>
      </c>
      <c r="R157" s="109">
        <v>1683</v>
      </c>
    </row>
    <row r="158" spans="15:18" x14ac:dyDescent="0.3">
      <c r="O158" s="167">
        <v>1614</v>
      </c>
      <c r="P158" s="167">
        <v>2364</v>
      </c>
      <c r="Q158" s="109">
        <v>1414</v>
      </c>
      <c r="R158" s="109">
        <v>1662</v>
      </c>
    </row>
    <row r="159" spans="15:18" x14ac:dyDescent="0.3">
      <c r="O159" s="167">
        <v>1613</v>
      </c>
      <c r="P159" s="167">
        <v>2340</v>
      </c>
      <c r="Q159" s="109">
        <v>1396</v>
      </c>
      <c r="R159" s="109">
        <v>1520</v>
      </c>
    </row>
    <row r="160" spans="15:18" x14ac:dyDescent="0.3">
      <c r="O160" s="167">
        <v>1561</v>
      </c>
      <c r="P160" s="167">
        <v>2291</v>
      </c>
      <c r="Q160" s="109">
        <v>1359</v>
      </c>
      <c r="R160" s="109">
        <v>1507</v>
      </c>
    </row>
    <row r="161" spans="15:18" x14ac:dyDescent="0.3">
      <c r="O161" s="167">
        <v>1483</v>
      </c>
      <c r="P161" s="167">
        <v>2277</v>
      </c>
      <c r="Q161" s="109">
        <v>1351</v>
      </c>
      <c r="R161" s="109">
        <v>1477</v>
      </c>
    </row>
    <row r="162" spans="15:18" x14ac:dyDescent="0.3">
      <c r="O162" s="167">
        <v>1441</v>
      </c>
      <c r="P162" s="167">
        <v>2277</v>
      </c>
      <c r="Q162" s="109">
        <v>1326</v>
      </c>
      <c r="R162" s="109">
        <v>1373</v>
      </c>
    </row>
    <row r="163" spans="15:18" x14ac:dyDescent="0.3">
      <c r="O163" s="167">
        <v>1431</v>
      </c>
      <c r="P163" s="167">
        <v>2273</v>
      </c>
      <c r="Q163" s="109">
        <v>1310</v>
      </c>
      <c r="R163" s="109">
        <v>1355</v>
      </c>
    </row>
    <row r="164" spans="15:18" x14ac:dyDescent="0.3">
      <c r="O164" s="167">
        <v>1428</v>
      </c>
      <c r="P164" s="167">
        <v>2273</v>
      </c>
      <c r="Q164" s="109">
        <v>1308</v>
      </c>
      <c r="R164" s="109">
        <v>1282</v>
      </c>
    </row>
    <row r="165" spans="15:18" x14ac:dyDescent="0.3">
      <c r="O165" s="167">
        <v>1425</v>
      </c>
      <c r="P165" s="167">
        <v>2213</v>
      </c>
      <c r="Q165" s="109">
        <v>1298</v>
      </c>
      <c r="R165" s="109">
        <v>1205</v>
      </c>
    </row>
    <row r="166" spans="15:18" x14ac:dyDescent="0.3">
      <c r="O166" s="167">
        <v>1413</v>
      </c>
      <c r="P166" s="167">
        <v>2146</v>
      </c>
      <c r="Q166" s="109">
        <v>1254</v>
      </c>
      <c r="R166" s="109">
        <v>1188</v>
      </c>
    </row>
    <row r="167" spans="15:18" x14ac:dyDescent="0.3">
      <c r="O167" s="167">
        <v>1403</v>
      </c>
      <c r="P167" s="167">
        <v>2135</v>
      </c>
      <c r="Q167" s="109">
        <v>1235</v>
      </c>
      <c r="R167" s="109">
        <v>1143</v>
      </c>
    </row>
    <row r="168" spans="15:18" x14ac:dyDescent="0.3">
      <c r="O168" s="167">
        <v>1402</v>
      </c>
      <c r="P168" s="167">
        <v>2123</v>
      </c>
      <c r="Q168" s="109">
        <v>1183</v>
      </c>
      <c r="R168" s="109">
        <v>1062</v>
      </c>
    </row>
    <row r="169" spans="15:18" x14ac:dyDescent="0.3">
      <c r="O169" s="167">
        <v>1362</v>
      </c>
      <c r="P169" s="167">
        <v>2105</v>
      </c>
      <c r="Q169" s="109">
        <v>1167</v>
      </c>
      <c r="R169" s="109">
        <v>763</v>
      </c>
    </row>
    <row r="170" spans="15:18" x14ac:dyDescent="0.3">
      <c r="O170" s="167">
        <v>1350</v>
      </c>
      <c r="P170" s="167">
        <v>2102</v>
      </c>
      <c r="Q170" s="109">
        <v>1144</v>
      </c>
      <c r="R170" s="109">
        <v>620</v>
      </c>
    </row>
    <row r="171" spans="15:18" x14ac:dyDescent="0.3">
      <c r="O171" s="167">
        <v>1342</v>
      </c>
      <c r="P171" s="167">
        <v>2085</v>
      </c>
      <c r="Q171" s="109">
        <v>1138</v>
      </c>
      <c r="R171" s="109">
        <v>1523</v>
      </c>
    </row>
    <row r="172" spans="15:18" x14ac:dyDescent="0.3">
      <c r="O172" s="167">
        <v>1315</v>
      </c>
      <c r="P172" s="167">
        <v>2076</v>
      </c>
      <c r="Q172" s="109">
        <v>1098</v>
      </c>
      <c r="R172" s="109">
        <v>1812</v>
      </c>
    </row>
    <row r="173" spans="15:18" x14ac:dyDescent="0.3">
      <c r="O173" s="167">
        <v>1289</v>
      </c>
      <c r="P173" s="167">
        <v>2063</v>
      </c>
      <c r="Q173" s="109">
        <v>1059</v>
      </c>
      <c r="R173" s="109">
        <v>1386</v>
      </c>
    </row>
    <row r="174" spans="15:18" x14ac:dyDescent="0.3">
      <c r="O174" s="167">
        <v>1280</v>
      </c>
      <c r="P174" s="167">
        <v>2033</v>
      </c>
      <c r="Q174" s="109">
        <v>1038</v>
      </c>
      <c r="R174" s="109">
        <v>1800</v>
      </c>
    </row>
    <row r="175" spans="15:18" x14ac:dyDescent="0.3">
      <c r="O175" s="167">
        <v>1268</v>
      </c>
      <c r="P175" s="167">
        <v>1992</v>
      </c>
      <c r="Q175" s="109">
        <v>1036</v>
      </c>
      <c r="R175" s="109">
        <v>1541</v>
      </c>
    </row>
    <row r="176" spans="15:18" x14ac:dyDescent="0.3">
      <c r="O176" s="167">
        <v>1260</v>
      </c>
      <c r="P176" s="167">
        <v>1955</v>
      </c>
      <c r="Q176" s="109">
        <v>1033</v>
      </c>
      <c r="R176" s="109">
        <v>1454</v>
      </c>
    </row>
    <row r="177" spans="15:18" x14ac:dyDescent="0.3">
      <c r="O177" s="167">
        <v>1251</v>
      </c>
      <c r="P177" s="167">
        <v>1834</v>
      </c>
      <c r="Q177" s="109">
        <v>999</v>
      </c>
      <c r="R177" s="109">
        <v>1973</v>
      </c>
    </row>
    <row r="178" spans="15:18" x14ac:dyDescent="0.3">
      <c r="O178" s="167">
        <v>1228</v>
      </c>
      <c r="P178" s="167">
        <v>1793</v>
      </c>
      <c r="Q178" s="109">
        <v>988</v>
      </c>
      <c r="R178" s="109">
        <v>1145</v>
      </c>
    </row>
    <row r="179" spans="15:18" x14ac:dyDescent="0.3">
      <c r="O179" s="167">
        <v>1224</v>
      </c>
      <c r="P179" s="167">
        <v>1781</v>
      </c>
      <c r="Q179" s="109">
        <v>943</v>
      </c>
      <c r="R179" s="109">
        <v>1306</v>
      </c>
    </row>
    <row r="180" spans="15:18" x14ac:dyDescent="0.3">
      <c r="O180" s="167">
        <v>1202</v>
      </c>
      <c r="P180" s="167">
        <v>1738</v>
      </c>
      <c r="Q180" s="109">
        <v>940</v>
      </c>
      <c r="R180" s="109">
        <v>5711</v>
      </c>
    </row>
    <row r="181" spans="15:18" x14ac:dyDescent="0.3">
      <c r="O181" s="167">
        <v>1193</v>
      </c>
      <c r="P181" s="167">
        <v>1523</v>
      </c>
      <c r="Q181" s="109">
        <v>935</v>
      </c>
      <c r="R181" s="109">
        <v>5468</v>
      </c>
    </row>
    <row r="182" spans="15:18" x14ac:dyDescent="0.3">
      <c r="O182" s="167">
        <v>1188</v>
      </c>
      <c r="P182" s="167">
        <v>1304</v>
      </c>
      <c r="Q182" s="109">
        <v>903</v>
      </c>
      <c r="R182" s="109">
        <v>4948</v>
      </c>
    </row>
    <row r="183" spans="15:18" x14ac:dyDescent="0.3">
      <c r="O183" s="167">
        <v>1182</v>
      </c>
      <c r="P183" s="167">
        <v>1282</v>
      </c>
      <c r="Q183" s="109">
        <v>878</v>
      </c>
      <c r="R183" s="109">
        <v>4901</v>
      </c>
    </row>
    <row r="184" spans="15:18" x14ac:dyDescent="0.3">
      <c r="O184" s="167">
        <v>1166</v>
      </c>
      <c r="P184" s="167">
        <v>1266</v>
      </c>
      <c r="Q184" s="109">
        <v>781</v>
      </c>
      <c r="R184" s="109">
        <v>4878</v>
      </c>
    </row>
    <row r="185" spans="15:18" x14ac:dyDescent="0.3">
      <c r="O185" s="167">
        <v>1164</v>
      </c>
      <c r="P185" s="167">
        <v>1223</v>
      </c>
      <c r="Q185" s="109">
        <v>758</v>
      </c>
      <c r="R185" s="109">
        <v>4846</v>
      </c>
    </row>
    <row r="186" spans="15:18" x14ac:dyDescent="0.3">
      <c r="O186" s="167">
        <v>1160</v>
      </c>
      <c r="P186" s="167">
        <v>1104</v>
      </c>
      <c r="Q186" s="109">
        <v>750</v>
      </c>
      <c r="R186" s="109">
        <v>4754</v>
      </c>
    </row>
    <row r="187" spans="15:18" x14ac:dyDescent="0.3">
      <c r="O187" s="167">
        <v>1142</v>
      </c>
      <c r="P187" s="167">
        <v>1070</v>
      </c>
      <c r="Q187" s="109">
        <v>728</v>
      </c>
      <c r="R187" s="109">
        <v>4326</v>
      </c>
    </row>
    <row r="188" spans="15:18" x14ac:dyDescent="0.3">
      <c r="O188" s="167">
        <v>1138</v>
      </c>
      <c r="P188" s="167">
        <v>1061</v>
      </c>
      <c r="Q188" s="109">
        <v>728</v>
      </c>
      <c r="R188" s="109">
        <v>4319</v>
      </c>
    </row>
    <row r="189" spans="15:18" x14ac:dyDescent="0.3">
      <c r="O189" s="167">
        <v>1133</v>
      </c>
      <c r="P189" s="167">
        <v>788</v>
      </c>
      <c r="Q189" s="109">
        <v>686</v>
      </c>
      <c r="R189" s="109">
        <v>4238</v>
      </c>
    </row>
    <row r="190" spans="15:18" x14ac:dyDescent="0.3">
      <c r="O190" s="167">
        <v>1129</v>
      </c>
      <c r="P190" s="167">
        <v>698</v>
      </c>
      <c r="Q190" s="109">
        <v>903</v>
      </c>
      <c r="R190" s="109">
        <v>3429</v>
      </c>
    </row>
    <row r="191" spans="15:18" x14ac:dyDescent="0.3">
      <c r="O191" s="167">
        <v>1123</v>
      </c>
      <c r="P191" s="167">
        <v>696</v>
      </c>
      <c r="Q191" s="109">
        <v>1285</v>
      </c>
      <c r="R191" s="109">
        <v>3406</v>
      </c>
    </row>
    <row r="192" spans="15:18" x14ac:dyDescent="0.3">
      <c r="O192" s="167">
        <v>1122</v>
      </c>
      <c r="P192" s="167">
        <v>688</v>
      </c>
      <c r="Q192" s="109">
        <v>1276</v>
      </c>
      <c r="R192" s="109">
        <v>3263</v>
      </c>
    </row>
    <row r="193" spans="15:18" x14ac:dyDescent="0.3">
      <c r="O193" s="167">
        <v>1120</v>
      </c>
      <c r="P193" s="167">
        <v>660</v>
      </c>
      <c r="Q193" s="109">
        <v>1171</v>
      </c>
      <c r="R193" s="109">
        <v>3193</v>
      </c>
    </row>
    <row r="194" spans="15:18" x14ac:dyDescent="0.3">
      <c r="O194" s="167">
        <v>1114</v>
      </c>
      <c r="P194" s="167">
        <v>580</v>
      </c>
      <c r="Q194" s="109">
        <v>804</v>
      </c>
      <c r="R194" s="109">
        <v>3189</v>
      </c>
    </row>
    <row r="195" spans="15:18" x14ac:dyDescent="0.3">
      <c r="O195" s="167">
        <v>1104</v>
      </c>
      <c r="P195" s="167">
        <v>1477</v>
      </c>
      <c r="Q195" s="109">
        <v>1174</v>
      </c>
      <c r="R195" s="109">
        <v>2959</v>
      </c>
    </row>
    <row r="196" spans="15:18" x14ac:dyDescent="0.3">
      <c r="O196" s="167">
        <v>1094</v>
      </c>
      <c r="P196" s="167">
        <v>2098</v>
      </c>
      <c r="Q196" s="109">
        <v>1052</v>
      </c>
      <c r="R196" s="109">
        <v>2927</v>
      </c>
    </row>
    <row r="197" spans="15:18" x14ac:dyDescent="0.3">
      <c r="O197" s="167">
        <v>1073</v>
      </c>
      <c r="P197" s="167">
        <v>1625</v>
      </c>
      <c r="Q197" s="109">
        <v>1067</v>
      </c>
      <c r="R197" s="109">
        <v>2893</v>
      </c>
    </row>
    <row r="198" spans="15:18" x14ac:dyDescent="0.3">
      <c r="O198" s="167">
        <v>1034</v>
      </c>
      <c r="P198" s="167">
        <v>1590</v>
      </c>
      <c r="Q198" s="109">
        <v>976</v>
      </c>
      <c r="R198" s="111">
        <v>2860</v>
      </c>
    </row>
    <row r="199" spans="15:18" x14ac:dyDescent="0.3">
      <c r="O199" s="167">
        <v>1015</v>
      </c>
      <c r="P199" s="167">
        <v>1377</v>
      </c>
      <c r="Q199" s="109">
        <v>3386</v>
      </c>
      <c r="R199" s="111">
        <v>2816</v>
      </c>
    </row>
    <row r="200" spans="15:18" x14ac:dyDescent="0.3">
      <c r="O200" s="167">
        <v>1010</v>
      </c>
      <c r="P200" s="167">
        <v>655</v>
      </c>
      <c r="Q200" s="109">
        <v>3372</v>
      </c>
      <c r="R200" s="109">
        <v>2682</v>
      </c>
    </row>
    <row r="201" spans="15:18" x14ac:dyDescent="0.3">
      <c r="O201" s="167">
        <v>991</v>
      </c>
      <c r="P201" s="167">
        <v>1712</v>
      </c>
      <c r="Q201" s="109">
        <v>3327</v>
      </c>
      <c r="R201" s="109">
        <v>2658</v>
      </c>
    </row>
    <row r="202" spans="15:18" x14ac:dyDescent="0.3">
      <c r="O202" s="167">
        <v>980</v>
      </c>
      <c r="P202" s="167">
        <v>1560</v>
      </c>
      <c r="Q202" s="109">
        <v>3013</v>
      </c>
      <c r="R202" s="109">
        <v>2612</v>
      </c>
    </row>
    <row r="203" spans="15:18" x14ac:dyDescent="0.3">
      <c r="O203" s="167">
        <v>948</v>
      </c>
      <c r="P203" s="167">
        <v>1349</v>
      </c>
      <c r="Q203" s="109">
        <v>2851</v>
      </c>
      <c r="R203" s="109">
        <v>2564</v>
      </c>
    </row>
    <row r="204" spans="15:18" x14ac:dyDescent="0.3">
      <c r="O204" s="167">
        <v>930</v>
      </c>
      <c r="P204" s="167">
        <v>2423</v>
      </c>
      <c r="Q204" s="109">
        <v>2826</v>
      </c>
      <c r="R204" s="109">
        <v>2521</v>
      </c>
    </row>
    <row r="205" spans="15:18" x14ac:dyDescent="0.3">
      <c r="O205" s="167">
        <v>927</v>
      </c>
      <c r="P205" s="167">
        <v>2044</v>
      </c>
      <c r="Q205" s="109">
        <v>2747</v>
      </c>
      <c r="R205" s="111">
        <v>2334</v>
      </c>
    </row>
    <row r="206" spans="15:18" x14ac:dyDescent="0.3">
      <c r="O206" s="167">
        <v>922</v>
      </c>
      <c r="P206" s="84">
        <v>1834</v>
      </c>
      <c r="Q206" s="109">
        <v>2706</v>
      </c>
      <c r="R206" s="109">
        <v>2294</v>
      </c>
    </row>
    <row r="207" spans="15:18" x14ac:dyDescent="0.3">
      <c r="O207" s="167">
        <v>904</v>
      </c>
      <c r="P207" s="167">
        <v>2441</v>
      </c>
      <c r="Q207" s="109">
        <v>2695</v>
      </c>
      <c r="R207" s="109">
        <v>2003</v>
      </c>
    </row>
    <row r="208" spans="15:18" x14ac:dyDescent="0.3">
      <c r="O208" s="167">
        <v>881</v>
      </c>
      <c r="P208" s="167">
        <v>1870</v>
      </c>
      <c r="Q208" s="109">
        <v>2693</v>
      </c>
      <c r="R208" s="109">
        <v>2001</v>
      </c>
    </row>
    <row r="209" spans="15:18" x14ac:dyDescent="0.3">
      <c r="O209" s="167">
        <v>872</v>
      </c>
      <c r="P209" s="167">
        <v>1996</v>
      </c>
      <c r="Q209" s="109">
        <v>2656</v>
      </c>
      <c r="R209" s="109">
        <v>1953</v>
      </c>
    </row>
    <row r="210" spans="15:18" x14ac:dyDescent="0.3">
      <c r="O210" s="167">
        <v>871</v>
      </c>
      <c r="P210" s="167">
        <v>1485</v>
      </c>
      <c r="Q210" s="109">
        <v>2646</v>
      </c>
      <c r="R210" s="109">
        <v>1941</v>
      </c>
    </row>
    <row r="211" spans="15:18" x14ac:dyDescent="0.3">
      <c r="O211" s="167">
        <v>870</v>
      </c>
      <c r="P211" s="167">
        <v>2233</v>
      </c>
      <c r="Q211" s="109">
        <v>2633</v>
      </c>
      <c r="R211" s="111">
        <v>1798</v>
      </c>
    </row>
    <row r="212" spans="15:18" x14ac:dyDescent="0.3">
      <c r="O212" s="167">
        <v>864</v>
      </c>
      <c r="P212" s="167">
        <v>1423</v>
      </c>
      <c r="Q212" s="109">
        <v>2592</v>
      </c>
      <c r="R212" s="109">
        <v>1729</v>
      </c>
    </row>
    <row r="213" spans="15:18" x14ac:dyDescent="0.3">
      <c r="O213" s="167">
        <v>838</v>
      </c>
      <c r="P213" s="167">
        <v>786</v>
      </c>
      <c r="Q213" s="109">
        <v>2545</v>
      </c>
      <c r="R213" s="109">
        <v>1605</v>
      </c>
    </row>
    <row r="214" spans="15:18" x14ac:dyDescent="0.3">
      <c r="O214" s="167">
        <v>828</v>
      </c>
      <c r="P214" s="167">
        <v>1478</v>
      </c>
      <c r="Q214" s="109">
        <v>2533</v>
      </c>
      <c r="R214" s="109">
        <v>1476</v>
      </c>
    </row>
    <row r="215" spans="15:18" x14ac:dyDescent="0.3">
      <c r="O215" s="167">
        <v>819</v>
      </c>
      <c r="P215" s="167">
        <v>1046</v>
      </c>
      <c r="Q215" s="109">
        <v>2528</v>
      </c>
      <c r="R215" s="109">
        <v>1470</v>
      </c>
    </row>
    <row r="216" spans="15:18" x14ac:dyDescent="0.3">
      <c r="O216" s="167">
        <v>818</v>
      </c>
      <c r="P216" s="167">
        <v>1427</v>
      </c>
      <c r="Q216" s="109">
        <v>2467</v>
      </c>
      <c r="R216" s="109">
        <v>1462</v>
      </c>
    </row>
    <row r="217" spans="15:18" x14ac:dyDescent="0.3">
      <c r="O217" s="167">
        <v>809</v>
      </c>
      <c r="P217" s="167">
        <v>1069</v>
      </c>
      <c r="Q217" s="109">
        <v>2464</v>
      </c>
      <c r="R217" s="109">
        <v>1460</v>
      </c>
    </row>
    <row r="218" spans="15:18" x14ac:dyDescent="0.3">
      <c r="O218" s="167">
        <v>791</v>
      </c>
      <c r="P218" s="167">
        <v>1830</v>
      </c>
      <c r="Q218" s="109">
        <v>2446</v>
      </c>
      <c r="R218" s="109">
        <v>1357</v>
      </c>
    </row>
    <row r="219" spans="15:18" x14ac:dyDescent="0.3">
      <c r="O219" s="167">
        <v>778</v>
      </c>
      <c r="P219" s="167">
        <v>1434</v>
      </c>
      <c r="Q219" s="109">
        <v>2435</v>
      </c>
      <c r="R219" s="109">
        <v>1214</v>
      </c>
    </row>
    <row r="220" spans="15:18" x14ac:dyDescent="0.3">
      <c r="O220" s="167">
        <v>770</v>
      </c>
      <c r="P220" s="167">
        <v>2062</v>
      </c>
      <c r="Q220" s="109">
        <v>2430</v>
      </c>
      <c r="R220" s="109">
        <v>979</v>
      </c>
    </row>
    <row r="221" spans="15:18" x14ac:dyDescent="0.3">
      <c r="O221" s="167">
        <v>763</v>
      </c>
      <c r="P221" s="167">
        <v>2144</v>
      </c>
      <c r="Q221" s="109">
        <v>2423</v>
      </c>
      <c r="R221" s="109">
        <v>793</v>
      </c>
    </row>
    <row r="222" spans="15:18" x14ac:dyDescent="0.3">
      <c r="O222" s="167">
        <v>741</v>
      </c>
      <c r="P222" s="167">
        <v>1080</v>
      </c>
      <c r="Q222" s="109">
        <v>2257</v>
      </c>
      <c r="R222" s="109">
        <v>710</v>
      </c>
    </row>
    <row r="223" spans="15:18" x14ac:dyDescent="0.3">
      <c r="O223" s="167">
        <v>739</v>
      </c>
      <c r="P223" s="167">
        <v>1755</v>
      </c>
      <c r="Q223" s="109">
        <v>2234</v>
      </c>
      <c r="R223" s="109">
        <v>547</v>
      </c>
    </row>
    <row r="224" spans="15:18" x14ac:dyDescent="0.3">
      <c r="O224" s="167">
        <v>732</v>
      </c>
      <c r="P224" s="167">
        <v>898</v>
      </c>
      <c r="Q224" s="109">
        <v>2163</v>
      </c>
      <c r="R224" s="109">
        <v>539</v>
      </c>
    </row>
    <row r="225" spans="15:18" x14ac:dyDescent="0.3">
      <c r="O225" s="167">
        <v>729</v>
      </c>
      <c r="P225" s="167">
        <v>1371</v>
      </c>
      <c r="Q225" s="109">
        <v>2155</v>
      </c>
      <c r="R225" s="109">
        <v>527</v>
      </c>
    </row>
    <row r="226" spans="15:18" x14ac:dyDescent="0.3">
      <c r="O226" s="167">
        <v>726</v>
      </c>
      <c r="P226" s="167">
        <v>1317</v>
      </c>
      <c r="Q226" s="109">
        <v>2128</v>
      </c>
      <c r="R226" s="109">
        <v>513</v>
      </c>
    </row>
    <row r="227" spans="15:18" x14ac:dyDescent="0.3">
      <c r="O227" s="167">
        <v>667</v>
      </c>
      <c r="P227" s="167">
        <v>1754</v>
      </c>
      <c r="Q227" s="109">
        <v>2094</v>
      </c>
      <c r="R227" s="109">
        <v>1423</v>
      </c>
    </row>
    <row r="228" spans="15:18" x14ac:dyDescent="0.3">
      <c r="O228" s="167">
        <v>653</v>
      </c>
      <c r="P228" s="167">
        <v>1389</v>
      </c>
      <c r="Q228" s="109">
        <v>2058</v>
      </c>
      <c r="R228" s="109">
        <v>625</v>
      </c>
    </row>
    <row r="229" spans="15:18" x14ac:dyDescent="0.3">
      <c r="O229" s="167">
        <v>648</v>
      </c>
      <c r="P229" s="167">
        <v>970</v>
      </c>
      <c r="Q229" s="109">
        <v>2046</v>
      </c>
      <c r="R229" s="109">
        <v>969</v>
      </c>
    </row>
    <row r="230" spans="15:18" x14ac:dyDescent="0.3">
      <c r="O230" s="167">
        <v>643</v>
      </c>
      <c r="P230" s="167">
        <v>1098</v>
      </c>
      <c r="Q230" s="109">
        <v>1952</v>
      </c>
      <c r="R230" s="109">
        <v>2455</v>
      </c>
    </row>
    <row r="231" spans="15:18" x14ac:dyDescent="0.3">
      <c r="O231" s="167">
        <v>642</v>
      </c>
      <c r="P231" s="167">
        <v>3702</v>
      </c>
      <c r="Q231" s="109">
        <v>1923</v>
      </c>
      <c r="R231" s="109">
        <v>1645</v>
      </c>
    </row>
    <row r="232" spans="15:18" x14ac:dyDescent="0.3">
      <c r="O232" s="167">
        <v>641</v>
      </c>
      <c r="P232" s="167">
        <v>3441</v>
      </c>
      <c r="Q232" s="109">
        <v>1834</v>
      </c>
      <c r="R232" s="109">
        <v>1857</v>
      </c>
    </row>
    <row r="233" spans="15:18" x14ac:dyDescent="0.3">
      <c r="O233" s="167">
        <v>626</v>
      </c>
      <c r="P233" s="167">
        <v>3428</v>
      </c>
      <c r="Q233" s="109">
        <v>1814</v>
      </c>
      <c r="R233" s="109">
        <v>7605</v>
      </c>
    </row>
    <row r="234" spans="15:18" x14ac:dyDescent="0.3">
      <c r="O234" s="167">
        <v>1005</v>
      </c>
      <c r="P234" s="167">
        <v>3197</v>
      </c>
      <c r="Q234" s="109">
        <v>1770</v>
      </c>
      <c r="R234" s="109">
        <v>6966</v>
      </c>
    </row>
    <row r="235" spans="15:18" x14ac:dyDescent="0.3">
      <c r="O235" s="167">
        <v>790</v>
      </c>
      <c r="P235" s="167">
        <v>3052</v>
      </c>
      <c r="Q235" s="109">
        <v>1684</v>
      </c>
      <c r="R235" s="109">
        <v>6823</v>
      </c>
    </row>
    <row r="236" spans="15:18" x14ac:dyDescent="0.3">
      <c r="O236" s="167">
        <v>673</v>
      </c>
      <c r="P236" s="167">
        <v>2885</v>
      </c>
      <c r="Q236" s="109">
        <v>1678</v>
      </c>
      <c r="R236" s="109">
        <v>6764</v>
      </c>
    </row>
    <row r="237" spans="15:18" x14ac:dyDescent="0.3">
      <c r="O237" s="167">
        <v>613</v>
      </c>
      <c r="P237" s="167">
        <v>2868</v>
      </c>
      <c r="Q237" s="109">
        <v>1630</v>
      </c>
      <c r="R237" s="109">
        <v>6681</v>
      </c>
    </row>
    <row r="238" spans="15:18" x14ac:dyDescent="0.3">
      <c r="O238" s="167">
        <v>507</v>
      </c>
      <c r="P238" s="167">
        <v>2774</v>
      </c>
      <c r="Q238" s="109">
        <v>1591</v>
      </c>
      <c r="R238" s="109">
        <v>6571</v>
      </c>
    </row>
    <row r="239" spans="15:18" x14ac:dyDescent="0.3">
      <c r="O239" s="167">
        <v>1385</v>
      </c>
      <c r="P239" s="167">
        <v>2772</v>
      </c>
      <c r="Q239" s="109">
        <v>1581</v>
      </c>
      <c r="R239" s="109">
        <v>6498</v>
      </c>
    </row>
    <row r="240" spans="15:18" x14ac:dyDescent="0.3">
      <c r="O240" s="167">
        <v>1151</v>
      </c>
      <c r="P240" s="167">
        <v>2719</v>
      </c>
      <c r="Q240" s="109">
        <v>1575</v>
      </c>
      <c r="R240" s="109">
        <v>6447</v>
      </c>
    </row>
    <row r="241" spans="15:18" x14ac:dyDescent="0.3">
      <c r="O241" s="167">
        <v>1098</v>
      </c>
      <c r="P241" s="167">
        <v>2501</v>
      </c>
      <c r="Q241" s="109">
        <v>1559</v>
      </c>
      <c r="R241" s="109">
        <v>5671</v>
      </c>
    </row>
    <row r="242" spans="15:18" x14ac:dyDescent="0.3">
      <c r="O242" s="167">
        <v>1075</v>
      </c>
      <c r="P242" s="167">
        <v>2453</v>
      </c>
      <c r="Q242" s="109">
        <v>1524</v>
      </c>
      <c r="R242" s="109">
        <v>5503</v>
      </c>
    </row>
    <row r="243" spans="15:18" x14ac:dyDescent="0.3">
      <c r="O243" s="167">
        <v>1072</v>
      </c>
      <c r="P243" s="167">
        <v>2294</v>
      </c>
      <c r="Q243" s="109">
        <v>1497</v>
      </c>
      <c r="R243" s="109">
        <v>5502</v>
      </c>
    </row>
    <row r="244" spans="15:18" x14ac:dyDescent="0.3">
      <c r="O244" s="167">
        <v>1042</v>
      </c>
      <c r="P244" s="167">
        <v>2210</v>
      </c>
      <c r="Q244" s="109">
        <v>1489</v>
      </c>
      <c r="R244" s="109">
        <v>4705</v>
      </c>
    </row>
    <row r="245" spans="15:18" x14ac:dyDescent="0.3">
      <c r="O245" s="167">
        <v>1023</v>
      </c>
      <c r="P245" s="167">
        <v>2173</v>
      </c>
      <c r="Q245" s="109">
        <v>1466</v>
      </c>
      <c r="R245" s="109">
        <v>4454</v>
      </c>
    </row>
    <row r="246" spans="15:18" x14ac:dyDescent="0.3">
      <c r="O246" s="167">
        <v>1016</v>
      </c>
      <c r="P246" s="167">
        <v>2108</v>
      </c>
      <c r="Q246" s="109">
        <v>1458</v>
      </c>
      <c r="R246" s="109">
        <v>4192</v>
      </c>
    </row>
    <row r="247" spans="15:18" x14ac:dyDescent="0.3">
      <c r="O247" s="167">
        <v>963</v>
      </c>
      <c r="P247" s="167">
        <v>2067</v>
      </c>
      <c r="Q247" s="109">
        <v>1439</v>
      </c>
      <c r="R247" s="109">
        <v>4042</v>
      </c>
    </row>
    <row r="248" spans="15:18" x14ac:dyDescent="0.3">
      <c r="O248" s="167">
        <v>960</v>
      </c>
      <c r="P248" s="167">
        <v>2039</v>
      </c>
      <c r="Q248" s="109">
        <v>1402</v>
      </c>
      <c r="R248" s="109">
        <v>3960</v>
      </c>
    </row>
    <row r="249" spans="15:18" x14ac:dyDescent="0.3">
      <c r="O249" s="167">
        <v>900</v>
      </c>
      <c r="P249" s="167">
        <v>1976</v>
      </c>
      <c r="Q249" s="109">
        <v>1338</v>
      </c>
      <c r="R249" s="109">
        <v>3799</v>
      </c>
    </row>
    <row r="250" spans="15:18" x14ac:dyDescent="0.3">
      <c r="O250" s="167">
        <v>866</v>
      </c>
      <c r="P250" s="167">
        <v>1841</v>
      </c>
      <c r="Q250" s="109">
        <v>1335</v>
      </c>
      <c r="R250" s="109">
        <v>3289</v>
      </c>
    </row>
    <row r="251" spans="15:18" x14ac:dyDescent="0.3">
      <c r="O251" s="167">
        <v>863</v>
      </c>
      <c r="P251" s="167">
        <v>1783</v>
      </c>
      <c r="Q251" s="109">
        <v>1283</v>
      </c>
      <c r="R251" s="111">
        <v>3105</v>
      </c>
    </row>
    <row r="252" spans="15:18" x14ac:dyDescent="0.3">
      <c r="O252" s="167">
        <v>863</v>
      </c>
      <c r="P252" s="167">
        <v>1597</v>
      </c>
      <c r="Q252" s="109">
        <v>1278</v>
      </c>
      <c r="R252" s="111">
        <v>3080</v>
      </c>
    </row>
    <row r="253" spans="15:18" x14ac:dyDescent="0.3">
      <c r="O253" s="167">
        <v>830</v>
      </c>
      <c r="P253" s="167">
        <v>1543</v>
      </c>
      <c r="Q253" s="109">
        <v>1267</v>
      </c>
      <c r="R253" s="109">
        <v>2842</v>
      </c>
    </row>
    <row r="254" spans="15:18" x14ac:dyDescent="0.3">
      <c r="O254" s="167">
        <v>806</v>
      </c>
      <c r="P254" s="167">
        <v>1240</v>
      </c>
      <c r="Q254" s="109">
        <v>1247</v>
      </c>
      <c r="R254" s="109">
        <v>2609</v>
      </c>
    </row>
    <row r="255" spans="15:18" x14ac:dyDescent="0.3">
      <c r="O255" s="167">
        <v>767</v>
      </c>
      <c r="P255" s="167">
        <v>1228</v>
      </c>
      <c r="Q255" s="109">
        <v>1213</v>
      </c>
      <c r="R255" s="109">
        <v>2571</v>
      </c>
    </row>
    <row r="256" spans="15:18" x14ac:dyDescent="0.3">
      <c r="O256" s="167">
        <v>757</v>
      </c>
      <c r="P256" s="167">
        <v>852</v>
      </c>
      <c r="Q256" s="109">
        <v>1213</v>
      </c>
      <c r="R256" s="109">
        <v>2343</v>
      </c>
    </row>
    <row r="257" spans="15:18" x14ac:dyDescent="0.3">
      <c r="O257" s="167">
        <v>753</v>
      </c>
      <c r="P257" s="167">
        <v>833</v>
      </c>
      <c r="Q257" s="109">
        <v>1162</v>
      </c>
      <c r="R257" s="109">
        <v>1919</v>
      </c>
    </row>
    <row r="258" spans="15:18" x14ac:dyDescent="0.3">
      <c r="O258" s="167">
        <v>731</v>
      </c>
      <c r="P258" s="167">
        <v>703</v>
      </c>
      <c r="Q258" s="109">
        <v>1080</v>
      </c>
      <c r="R258" s="111">
        <v>1808</v>
      </c>
    </row>
    <row r="259" spans="15:18" x14ac:dyDescent="0.3">
      <c r="O259" s="167">
        <v>731</v>
      </c>
      <c r="P259" s="167">
        <v>702</v>
      </c>
      <c r="Q259" s="109">
        <v>1013</v>
      </c>
      <c r="R259" s="109">
        <v>1804</v>
      </c>
    </row>
    <row r="260" spans="15:18" x14ac:dyDescent="0.3">
      <c r="O260" s="167">
        <v>718</v>
      </c>
      <c r="P260" s="167">
        <v>674</v>
      </c>
      <c r="Q260" s="109">
        <v>1011</v>
      </c>
      <c r="R260" s="109">
        <v>1777</v>
      </c>
    </row>
    <row r="261" spans="15:18" x14ac:dyDescent="0.3">
      <c r="O261" s="167">
        <v>717</v>
      </c>
      <c r="P261" s="167">
        <v>1464</v>
      </c>
      <c r="Q261" s="109">
        <v>975</v>
      </c>
      <c r="R261" s="109">
        <v>1598</v>
      </c>
    </row>
    <row r="262" spans="15:18" x14ac:dyDescent="0.3">
      <c r="O262" s="167">
        <v>698</v>
      </c>
      <c r="P262" s="167">
        <v>1684</v>
      </c>
      <c r="Q262" s="109">
        <v>754</v>
      </c>
      <c r="R262" s="109">
        <v>1076</v>
      </c>
    </row>
    <row r="263" spans="15:18" x14ac:dyDescent="0.3">
      <c r="O263" s="167">
        <v>693</v>
      </c>
      <c r="P263" s="167">
        <v>1599</v>
      </c>
      <c r="Q263" s="109">
        <v>698</v>
      </c>
      <c r="R263" s="109">
        <v>951</v>
      </c>
    </row>
    <row r="264" spans="15:18" x14ac:dyDescent="0.3">
      <c r="O264" s="167">
        <v>684</v>
      </c>
      <c r="P264" s="167">
        <v>2606</v>
      </c>
      <c r="Q264" s="109">
        <v>640</v>
      </c>
      <c r="R264" s="112"/>
    </row>
    <row r="265" spans="15:18" x14ac:dyDescent="0.3">
      <c r="O265" s="167">
        <v>669</v>
      </c>
      <c r="P265" s="84">
        <v>1452</v>
      </c>
      <c r="Q265" s="109">
        <v>605</v>
      </c>
      <c r="R265" s="110"/>
    </row>
    <row r="266" spans="15:18" x14ac:dyDescent="0.3">
      <c r="O266" s="167">
        <v>657</v>
      </c>
      <c r="P266" s="167">
        <v>658</v>
      </c>
      <c r="Q266" s="109">
        <v>3749</v>
      </c>
      <c r="R266" s="110"/>
    </row>
    <row r="267" spans="15:18" x14ac:dyDescent="0.3">
      <c r="O267" s="167">
        <v>617</v>
      </c>
      <c r="P267" s="167">
        <v>1627</v>
      </c>
      <c r="Q267" s="109">
        <v>3556</v>
      </c>
      <c r="R267" s="110"/>
    </row>
    <row r="268" spans="15:18" x14ac:dyDescent="0.3">
      <c r="O268" s="167">
        <v>592</v>
      </c>
      <c r="P268" s="167">
        <v>1437</v>
      </c>
      <c r="Q268" s="109">
        <v>3479</v>
      </c>
      <c r="R268" s="110"/>
    </row>
    <row r="269" spans="15:18" x14ac:dyDescent="0.3">
      <c r="O269" s="167">
        <v>580</v>
      </c>
      <c r="P269" s="167">
        <v>1573</v>
      </c>
      <c r="Q269" s="109">
        <v>3430</v>
      </c>
      <c r="R269" s="110"/>
    </row>
    <row r="270" spans="15:18" x14ac:dyDescent="0.3">
      <c r="O270" s="167">
        <v>580</v>
      </c>
      <c r="P270" s="167">
        <v>1577</v>
      </c>
      <c r="Q270" s="109">
        <v>3326</v>
      </c>
      <c r="R270" s="110"/>
    </row>
    <row r="271" spans="15:18" x14ac:dyDescent="0.3">
      <c r="O271" s="167">
        <v>553</v>
      </c>
      <c r="P271" s="167">
        <v>7961</v>
      </c>
      <c r="Q271" s="109">
        <v>3288</v>
      </c>
      <c r="R271" s="110"/>
    </row>
    <row r="272" spans="15:18" x14ac:dyDescent="0.3">
      <c r="O272" s="167">
        <v>546</v>
      </c>
      <c r="P272" s="167">
        <v>7281</v>
      </c>
      <c r="Q272" s="109">
        <v>3282</v>
      </c>
      <c r="R272" s="110"/>
    </row>
    <row r="273" spans="15:18" x14ac:dyDescent="0.3">
      <c r="O273" s="167">
        <v>3734</v>
      </c>
      <c r="P273" s="167">
        <v>7139</v>
      </c>
      <c r="Q273" s="109">
        <v>3179</v>
      </c>
      <c r="R273" s="110"/>
    </row>
    <row r="274" spans="15:18" x14ac:dyDescent="0.3">
      <c r="O274" s="167">
        <v>3424</v>
      </c>
      <c r="P274" s="167">
        <v>6601</v>
      </c>
      <c r="Q274" s="109">
        <v>3174</v>
      </c>
      <c r="R274" s="110"/>
    </row>
    <row r="275" spans="15:18" x14ac:dyDescent="0.3">
      <c r="O275" s="167">
        <v>2869</v>
      </c>
      <c r="P275" s="167">
        <v>6416</v>
      </c>
      <c r="Q275" s="109">
        <v>3163</v>
      </c>
      <c r="R275" s="110"/>
    </row>
    <row r="276" spans="15:18" x14ac:dyDescent="0.3">
      <c r="O276" s="167">
        <v>2689</v>
      </c>
      <c r="P276" s="167">
        <v>6374</v>
      </c>
      <c r="Q276" s="109">
        <v>3077</v>
      </c>
      <c r="R276" s="110"/>
    </row>
    <row r="277" spans="15:18" x14ac:dyDescent="0.3">
      <c r="O277" s="167">
        <v>2658</v>
      </c>
      <c r="P277" s="167">
        <v>6255</v>
      </c>
      <c r="Q277" s="109">
        <v>2973</v>
      </c>
      <c r="R277" s="110"/>
    </row>
    <row r="278" spans="15:18" x14ac:dyDescent="0.3">
      <c r="O278" s="167">
        <v>2565</v>
      </c>
      <c r="P278" s="167">
        <v>5916</v>
      </c>
      <c r="Q278" s="109">
        <v>2967</v>
      </c>
      <c r="R278" s="110"/>
    </row>
    <row r="279" spans="15:18" x14ac:dyDescent="0.3">
      <c r="O279" s="167">
        <v>2345</v>
      </c>
      <c r="P279" s="167">
        <v>5842</v>
      </c>
      <c r="Q279" s="109">
        <v>2952</v>
      </c>
      <c r="R279" s="110"/>
    </row>
    <row r="280" spans="15:18" x14ac:dyDescent="0.3">
      <c r="O280" s="167">
        <v>2342</v>
      </c>
      <c r="P280" s="167">
        <v>5267</v>
      </c>
      <c r="Q280" s="109">
        <v>2937</v>
      </c>
      <c r="R280" s="110"/>
    </row>
    <row r="281" spans="15:18" x14ac:dyDescent="0.3">
      <c r="O281" s="167">
        <v>2338</v>
      </c>
      <c r="P281" s="167">
        <v>4887</v>
      </c>
      <c r="Q281" s="109">
        <v>2936</v>
      </c>
      <c r="R281" s="110"/>
    </row>
    <row r="282" spans="15:18" x14ac:dyDescent="0.3">
      <c r="O282" s="167">
        <v>2289</v>
      </c>
      <c r="P282" s="167">
        <v>4775</v>
      </c>
      <c r="Q282" s="109">
        <v>2900</v>
      </c>
      <c r="R282" s="110"/>
    </row>
    <row r="283" spans="15:18" x14ac:dyDescent="0.3">
      <c r="O283" s="167">
        <v>2263</v>
      </c>
      <c r="P283" s="167">
        <v>4719</v>
      </c>
      <c r="Q283" s="109">
        <v>2802</v>
      </c>
      <c r="R283" s="110"/>
    </row>
    <row r="284" spans="15:18" x14ac:dyDescent="0.3">
      <c r="O284" s="167">
        <v>2215</v>
      </c>
      <c r="P284" s="167">
        <v>4334</v>
      </c>
      <c r="Q284" s="109">
        <v>2798</v>
      </c>
      <c r="R284" s="110"/>
    </row>
    <row r="285" spans="15:18" x14ac:dyDescent="0.3">
      <c r="O285" s="167">
        <v>2153</v>
      </c>
      <c r="P285" s="167">
        <v>3650</v>
      </c>
      <c r="Q285" s="109">
        <v>2690</v>
      </c>
      <c r="R285" s="110"/>
    </row>
    <row r="286" spans="15:18" x14ac:dyDescent="0.3">
      <c r="O286" s="167">
        <v>2149</v>
      </c>
      <c r="P286" s="167">
        <v>3511</v>
      </c>
      <c r="Q286" s="109">
        <v>2672</v>
      </c>
      <c r="R286" s="110"/>
    </row>
    <row r="287" spans="15:18" x14ac:dyDescent="0.3">
      <c r="O287" s="167">
        <v>2144</v>
      </c>
      <c r="P287" s="167">
        <v>3433</v>
      </c>
      <c r="Q287" s="109">
        <v>2594</v>
      </c>
      <c r="R287" s="110"/>
    </row>
    <row r="288" spans="15:18" x14ac:dyDescent="0.3">
      <c r="O288" s="167">
        <v>2118</v>
      </c>
      <c r="P288" s="167">
        <v>3403</v>
      </c>
      <c r="Q288" s="109">
        <v>2567</v>
      </c>
      <c r="R288" s="110"/>
    </row>
    <row r="289" spans="15:18" x14ac:dyDescent="0.3">
      <c r="O289" s="167">
        <v>2065</v>
      </c>
      <c r="P289" s="167">
        <v>3370</v>
      </c>
      <c r="Q289" s="109">
        <v>2563</v>
      </c>
      <c r="R289" s="110"/>
    </row>
    <row r="290" spans="15:18" x14ac:dyDescent="0.3">
      <c r="O290" s="167">
        <v>2034</v>
      </c>
      <c r="P290" s="167">
        <v>3171</v>
      </c>
      <c r="Q290" s="109">
        <v>2558</v>
      </c>
      <c r="R290" s="110"/>
    </row>
    <row r="291" spans="15:18" x14ac:dyDescent="0.3">
      <c r="O291" s="167">
        <v>2014</v>
      </c>
      <c r="P291" s="167">
        <v>2798</v>
      </c>
      <c r="Q291" s="109">
        <v>2525</v>
      </c>
    </row>
    <row r="292" spans="15:18" x14ac:dyDescent="0.3">
      <c r="O292" s="167">
        <v>1995</v>
      </c>
      <c r="P292" s="167">
        <v>2752</v>
      </c>
      <c r="Q292" s="109">
        <v>2470</v>
      </c>
    </row>
    <row r="293" spans="15:18" x14ac:dyDescent="0.3">
      <c r="O293" s="167">
        <v>1986</v>
      </c>
      <c r="P293" s="167">
        <v>2008</v>
      </c>
      <c r="Q293" s="109">
        <v>2455</v>
      </c>
    </row>
    <row r="294" spans="15:18" x14ac:dyDescent="0.3">
      <c r="O294" s="167">
        <v>1944</v>
      </c>
      <c r="P294" s="167">
        <v>1833</v>
      </c>
      <c r="Q294" s="109">
        <v>2243</v>
      </c>
    </row>
    <row r="295" spans="15:18" x14ac:dyDescent="0.3">
      <c r="O295" s="167">
        <v>1930</v>
      </c>
      <c r="P295" s="167">
        <v>1808</v>
      </c>
      <c r="Q295" s="109">
        <v>2146</v>
      </c>
    </row>
    <row r="296" spans="15:18" x14ac:dyDescent="0.3">
      <c r="O296" s="167">
        <v>1898</v>
      </c>
      <c r="P296" s="167">
        <v>1639</v>
      </c>
      <c r="Q296" s="109">
        <v>2142</v>
      </c>
    </row>
    <row r="297" spans="15:18" x14ac:dyDescent="0.3">
      <c r="O297" s="167">
        <v>1839</v>
      </c>
      <c r="P297" s="167">
        <v>1377</v>
      </c>
      <c r="Q297" s="109">
        <v>2140</v>
      </c>
    </row>
    <row r="298" spans="15:18" x14ac:dyDescent="0.3">
      <c r="O298" s="167">
        <v>1708</v>
      </c>
      <c r="P298" s="167">
        <v>1334</v>
      </c>
      <c r="Q298" s="109">
        <v>2135</v>
      </c>
    </row>
    <row r="299" spans="15:18" x14ac:dyDescent="0.3">
      <c r="O299" s="167">
        <v>1674</v>
      </c>
      <c r="P299" s="167">
        <v>1164</v>
      </c>
      <c r="Q299" s="109">
        <v>2129</v>
      </c>
    </row>
    <row r="300" spans="15:18" x14ac:dyDescent="0.3">
      <c r="O300" s="167">
        <v>1659</v>
      </c>
      <c r="P300" s="167">
        <v>843</v>
      </c>
      <c r="Q300" s="109">
        <v>2071</v>
      </c>
    </row>
    <row r="301" spans="15:18" x14ac:dyDescent="0.3">
      <c r="O301" s="167">
        <v>1610</v>
      </c>
      <c r="P301" s="167">
        <v>813</v>
      </c>
      <c r="Q301" s="109">
        <v>2047</v>
      </c>
    </row>
    <row r="302" spans="15:18" x14ac:dyDescent="0.3">
      <c r="O302" s="167">
        <v>1593</v>
      </c>
      <c r="P302" s="167">
        <v>686</v>
      </c>
      <c r="Q302" s="109">
        <v>1987</v>
      </c>
    </row>
    <row r="303" spans="15:18" x14ac:dyDescent="0.3">
      <c r="O303" s="167">
        <v>1576</v>
      </c>
      <c r="P303" s="167">
        <v>636</v>
      </c>
      <c r="Q303" s="109">
        <v>1983</v>
      </c>
    </row>
    <row r="304" spans="15:18" x14ac:dyDescent="0.3">
      <c r="O304" s="167">
        <v>1522</v>
      </c>
      <c r="P304" s="167"/>
      <c r="Q304" s="109">
        <v>1945</v>
      </c>
    </row>
    <row r="305" spans="15:17" x14ac:dyDescent="0.3">
      <c r="O305" s="167">
        <v>1500</v>
      </c>
      <c r="P305" s="167"/>
      <c r="Q305" s="109">
        <v>1931</v>
      </c>
    </row>
    <row r="306" spans="15:17" x14ac:dyDescent="0.3">
      <c r="O306" s="167">
        <v>1464</v>
      </c>
      <c r="P306" s="167"/>
      <c r="Q306" s="109">
        <v>1884</v>
      </c>
    </row>
    <row r="307" spans="15:17" x14ac:dyDescent="0.3">
      <c r="O307" s="167">
        <v>1464</v>
      </c>
      <c r="P307" s="167"/>
      <c r="Q307" s="109">
        <v>1872</v>
      </c>
    </row>
    <row r="308" spans="15:17" x14ac:dyDescent="0.3">
      <c r="O308" s="167">
        <v>1462</v>
      </c>
      <c r="P308" s="167"/>
      <c r="Q308" s="109">
        <v>1806</v>
      </c>
    </row>
    <row r="309" spans="15:17" x14ac:dyDescent="0.3">
      <c r="O309" s="167">
        <v>1429</v>
      </c>
      <c r="P309" s="167"/>
      <c r="Q309" s="109">
        <v>1792</v>
      </c>
    </row>
    <row r="310" spans="15:17" x14ac:dyDescent="0.3">
      <c r="O310" s="167">
        <v>1419</v>
      </c>
      <c r="P310" s="167"/>
      <c r="Q310" s="109">
        <v>1749</v>
      </c>
    </row>
    <row r="311" spans="15:17" x14ac:dyDescent="0.3">
      <c r="O311" s="167">
        <v>1407</v>
      </c>
      <c r="P311" s="167"/>
      <c r="Q311" s="109">
        <v>1731</v>
      </c>
    </row>
    <row r="312" spans="15:17" x14ac:dyDescent="0.3">
      <c r="O312" s="167">
        <v>1376</v>
      </c>
      <c r="P312" s="167"/>
      <c r="Q312" s="109">
        <v>1724</v>
      </c>
    </row>
    <row r="313" spans="15:17" x14ac:dyDescent="0.3">
      <c r="O313" s="167">
        <v>1374</v>
      </c>
      <c r="P313" s="167"/>
      <c r="Q313" s="109">
        <v>1710</v>
      </c>
    </row>
    <row r="314" spans="15:17" x14ac:dyDescent="0.3">
      <c r="O314" s="167">
        <v>1367</v>
      </c>
      <c r="P314" s="167"/>
      <c r="Q314" s="109">
        <v>1379</v>
      </c>
    </row>
    <row r="315" spans="15:17" x14ac:dyDescent="0.3">
      <c r="O315" s="167">
        <v>1362</v>
      </c>
      <c r="P315" s="167"/>
      <c r="Q315" s="109">
        <v>958</v>
      </c>
    </row>
    <row r="316" spans="15:17" x14ac:dyDescent="0.3">
      <c r="O316" s="167">
        <v>1339</v>
      </c>
      <c r="P316" s="167"/>
      <c r="Q316" s="109">
        <v>935</v>
      </c>
    </row>
    <row r="317" spans="15:17" x14ac:dyDescent="0.3">
      <c r="O317" s="167">
        <v>1306</v>
      </c>
      <c r="P317" s="167"/>
      <c r="Q317" s="109">
        <v>875</v>
      </c>
    </row>
    <row r="318" spans="15:17" x14ac:dyDescent="0.3">
      <c r="O318" s="167">
        <v>1272</v>
      </c>
      <c r="P318" s="167"/>
      <c r="Q318" s="109">
        <v>870</v>
      </c>
    </row>
    <row r="319" spans="15:17" x14ac:dyDescent="0.3">
      <c r="O319" s="167">
        <v>1227</v>
      </c>
      <c r="P319" s="167"/>
      <c r="Q319" s="109">
        <v>799</v>
      </c>
    </row>
    <row r="320" spans="15:17" x14ac:dyDescent="0.3">
      <c r="O320" s="167">
        <v>1218</v>
      </c>
      <c r="P320" s="167"/>
      <c r="Q320" s="109">
        <v>723</v>
      </c>
    </row>
    <row r="321" spans="15:17" x14ac:dyDescent="0.3">
      <c r="O321" s="167">
        <v>1143</v>
      </c>
      <c r="P321" s="167"/>
      <c r="Q321" s="109">
        <v>644</v>
      </c>
    </row>
    <row r="322" spans="15:17" x14ac:dyDescent="0.3">
      <c r="O322" s="167">
        <v>1124</v>
      </c>
      <c r="P322" s="167"/>
      <c r="Q322" s="109">
        <v>583</v>
      </c>
    </row>
    <row r="323" spans="15:17" x14ac:dyDescent="0.3">
      <c r="O323" s="167">
        <v>1107</v>
      </c>
      <c r="P323" s="167"/>
    </row>
    <row r="324" spans="15:17" x14ac:dyDescent="0.3">
      <c r="O324" s="167">
        <v>1104</v>
      </c>
      <c r="P324" s="167"/>
    </row>
    <row r="325" spans="15:17" x14ac:dyDescent="0.3">
      <c r="O325" s="167">
        <v>1102</v>
      </c>
      <c r="P325" s="167"/>
    </row>
    <row r="326" spans="15:17" x14ac:dyDescent="0.3">
      <c r="O326" s="167">
        <v>1083</v>
      </c>
      <c r="P326" s="167"/>
    </row>
    <row r="327" spans="15:17" x14ac:dyDescent="0.3">
      <c r="O327" s="167">
        <v>989</v>
      </c>
      <c r="P327" s="167"/>
    </row>
    <row r="328" spans="15:17" x14ac:dyDescent="0.3">
      <c r="O328" s="167">
        <v>932</v>
      </c>
      <c r="P328" s="167"/>
    </row>
    <row r="329" spans="15:17" x14ac:dyDescent="0.3">
      <c r="O329" s="167">
        <v>742</v>
      </c>
      <c r="P329" s="167"/>
    </row>
    <row r="330" spans="15:17" x14ac:dyDescent="0.3">
      <c r="O330" s="167">
        <v>742</v>
      </c>
      <c r="P330" s="167"/>
    </row>
    <row r="331" spans="15:17" x14ac:dyDescent="0.3">
      <c r="O331" s="167">
        <v>629</v>
      </c>
      <c r="P331" s="167"/>
    </row>
    <row r="332" spans="15:17" x14ac:dyDescent="0.3">
      <c r="O332" s="167">
        <v>411</v>
      </c>
      <c r="P332" s="167"/>
    </row>
    <row r="333" spans="15:17" x14ac:dyDescent="0.3">
      <c r="O333" s="167">
        <v>840</v>
      </c>
      <c r="P333" s="167"/>
    </row>
    <row r="334" spans="15:17" x14ac:dyDescent="0.3">
      <c r="O334" s="167">
        <v>887</v>
      </c>
      <c r="P334" s="167"/>
    </row>
    <row r="335" spans="15:17" x14ac:dyDescent="0.3">
      <c r="O335" s="167">
        <v>859</v>
      </c>
      <c r="P335" s="167"/>
    </row>
    <row r="336" spans="15:17" x14ac:dyDescent="0.3">
      <c r="O336" s="167">
        <v>598</v>
      </c>
      <c r="P336" s="167"/>
    </row>
    <row r="337" spans="15:16" x14ac:dyDescent="0.3">
      <c r="O337" s="167">
        <v>736</v>
      </c>
      <c r="P337" s="167"/>
    </row>
    <row r="338" spans="15:16" x14ac:dyDescent="0.3">
      <c r="O338" s="167">
        <v>647</v>
      </c>
      <c r="P338" s="167"/>
    </row>
    <row r="339" spans="15:16" x14ac:dyDescent="0.3">
      <c r="O339" s="167">
        <v>736</v>
      </c>
      <c r="P339" s="167"/>
    </row>
    <row r="340" spans="15:16" x14ac:dyDescent="0.3">
      <c r="O340" s="167">
        <v>994</v>
      </c>
      <c r="P340" s="167"/>
    </row>
    <row r="341" spans="15:16" x14ac:dyDescent="0.3">
      <c r="O341" s="167">
        <v>964</v>
      </c>
      <c r="P341" s="167"/>
    </row>
    <row r="342" spans="15:16" x14ac:dyDescent="0.3">
      <c r="O342" s="167">
        <v>956</v>
      </c>
      <c r="P342" s="167"/>
    </row>
    <row r="343" spans="15:16" x14ac:dyDescent="0.3">
      <c r="O343" s="167">
        <v>931</v>
      </c>
      <c r="P343" s="167"/>
    </row>
    <row r="344" spans="15:16" x14ac:dyDescent="0.3">
      <c r="O344" s="167">
        <v>919</v>
      </c>
      <c r="P344" s="167"/>
    </row>
    <row r="345" spans="15:16" x14ac:dyDescent="0.3">
      <c r="O345" s="167">
        <v>914</v>
      </c>
      <c r="P345" s="167"/>
    </row>
    <row r="346" spans="15:16" x14ac:dyDescent="0.3">
      <c r="O346" s="167">
        <v>913</v>
      </c>
      <c r="P346" s="167"/>
    </row>
    <row r="347" spans="15:16" x14ac:dyDescent="0.3">
      <c r="O347" s="167">
        <v>876</v>
      </c>
      <c r="P347" s="167"/>
    </row>
    <row r="348" spans="15:16" x14ac:dyDescent="0.3">
      <c r="O348" s="167">
        <v>875</v>
      </c>
      <c r="P348" s="167"/>
    </row>
    <row r="349" spans="15:16" x14ac:dyDescent="0.3">
      <c r="O349" s="167">
        <v>813</v>
      </c>
      <c r="P349" s="167"/>
    </row>
    <row r="350" spans="15:16" x14ac:dyDescent="0.3">
      <c r="O350" s="167">
        <v>812</v>
      </c>
      <c r="P350" s="167"/>
    </row>
    <row r="351" spans="15:16" x14ac:dyDescent="0.3">
      <c r="O351" s="167">
        <v>806</v>
      </c>
      <c r="P351" s="167"/>
    </row>
    <row r="352" spans="15:16" x14ac:dyDescent="0.3">
      <c r="O352" s="167">
        <v>799</v>
      </c>
      <c r="P352" s="167"/>
    </row>
    <row r="353" spans="15:16" x14ac:dyDescent="0.3">
      <c r="O353" s="167">
        <v>783</v>
      </c>
      <c r="P353" s="167"/>
    </row>
    <row r="354" spans="15:16" x14ac:dyDescent="0.3">
      <c r="O354" s="167">
        <v>757</v>
      </c>
      <c r="P354" s="167"/>
    </row>
    <row r="355" spans="15:16" x14ac:dyDescent="0.3">
      <c r="O355" s="167">
        <v>735</v>
      </c>
      <c r="P355" s="167"/>
    </row>
    <row r="356" spans="15:16" x14ac:dyDescent="0.3">
      <c r="O356" s="167">
        <v>727</v>
      </c>
      <c r="P356" s="167"/>
    </row>
    <row r="357" spans="15:16" x14ac:dyDescent="0.3">
      <c r="O357" s="167">
        <v>724</v>
      </c>
      <c r="P357" s="167"/>
    </row>
    <row r="358" spans="15:16" x14ac:dyDescent="0.3">
      <c r="O358" s="167">
        <v>705</v>
      </c>
      <c r="P358" s="167"/>
    </row>
    <row r="359" spans="15:16" x14ac:dyDescent="0.3">
      <c r="O359" s="167">
        <v>697</v>
      </c>
      <c r="P359" s="167"/>
    </row>
    <row r="360" spans="15:16" x14ac:dyDescent="0.3">
      <c r="O360" s="167">
        <v>685</v>
      </c>
      <c r="P360" s="167"/>
    </row>
    <row r="361" spans="15:16" x14ac:dyDescent="0.3">
      <c r="O361" s="167">
        <v>666</v>
      </c>
      <c r="P361" s="167"/>
    </row>
    <row r="362" spans="15:16" x14ac:dyDescent="0.3">
      <c r="O362" s="167">
        <v>629</v>
      </c>
      <c r="P362" s="167"/>
    </row>
    <row r="363" spans="15:16" x14ac:dyDescent="0.3">
      <c r="O363" s="167">
        <v>558</v>
      </c>
      <c r="P363" s="167"/>
    </row>
    <row r="364" spans="15:16" x14ac:dyDescent="0.3">
      <c r="O364" s="167">
        <v>2811</v>
      </c>
      <c r="P364" s="167"/>
    </row>
    <row r="365" spans="15:16" x14ac:dyDescent="0.3">
      <c r="O365" s="167">
        <v>2496</v>
      </c>
      <c r="P365" s="167"/>
    </row>
    <row r="366" spans="15:16" x14ac:dyDescent="0.3">
      <c r="O366" s="167">
        <v>2397</v>
      </c>
      <c r="P366" s="167"/>
    </row>
    <row r="367" spans="15:16" x14ac:dyDescent="0.3">
      <c r="O367" s="167">
        <v>2310</v>
      </c>
      <c r="P367" s="167"/>
    </row>
    <row r="368" spans="15:16" x14ac:dyDescent="0.3">
      <c r="O368" s="167">
        <v>2181</v>
      </c>
      <c r="P368" s="167"/>
    </row>
    <row r="369" spans="15:16" x14ac:dyDescent="0.3">
      <c r="O369" s="167">
        <v>2038</v>
      </c>
      <c r="P369" s="167"/>
    </row>
    <row r="370" spans="15:16" x14ac:dyDescent="0.3">
      <c r="O370" s="167">
        <v>2003</v>
      </c>
      <c r="P370" s="167"/>
    </row>
    <row r="371" spans="15:16" x14ac:dyDescent="0.3">
      <c r="O371" s="167">
        <v>1950</v>
      </c>
      <c r="P371" s="167"/>
    </row>
    <row r="372" spans="15:16" x14ac:dyDescent="0.3">
      <c r="O372" s="167">
        <v>1936</v>
      </c>
      <c r="P372" s="167"/>
    </row>
    <row r="373" spans="15:16" x14ac:dyDescent="0.3">
      <c r="O373" s="167">
        <v>1933</v>
      </c>
      <c r="P373" s="167"/>
    </row>
    <row r="374" spans="15:16" x14ac:dyDescent="0.3">
      <c r="O374" s="167">
        <v>1859</v>
      </c>
      <c r="P374" s="167"/>
    </row>
    <row r="375" spans="15:16" x14ac:dyDescent="0.3">
      <c r="O375" s="167">
        <v>1806</v>
      </c>
      <c r="P375" s="167"/>
    </row>
    <row r="376" spans="15:16" x14ac:dyDescent="0.3">
      <c r="O376" s="167">
        <v>1794</v>
      </c>
      <c r="P376" s="167"/>
    </row>
    <row r="377" spans="15:16" x14ac:dyDescent="0.3">
      <c r="O377" s="167">
        <v>1784</v>
      </c>
      <c r="P377" s="167"/>
    </row>
    <row r="378" spans="15:16" x14ac:dyDescent="0.3">
      <c r="O378" s="167">
        <v>1784</v>
      </c>
      <c r="P378" s="167"/>
    </row>
    <row r="379" spans="15:16" x14ac:dyDescent="0.3">
      <c r="O379" s="167">
        <v>1761</v>
      </c>
      <c r="P379" s="167"/>
    </row>
    <row r="380" spans="15:16" x14ac:dyDescent="0.3">
      <c r="O380" s="167">
        <v>1691</v>
      </c>
      <c r="P380" s="167"/>
    </row>
    <row r="381" spans="15:16" x14ac:dyDescent="0.3">
      <c r="O381" s="167">
        <v>1667</v>
      </c>
      <c r="P381" s="167"/>
    </row>
    <row r="382" spans="15:16" x14ac:dyDescent="0.3">
      <c r="O382" s="167">
        <v>1655</v>
      </c>
      <c r="P382" s="167"/>
    </row>
    <row r="383" spans="15:16" x14ac:dyDescent="0.3">
      <c r="O383" s="167">
        <v>1654</v>
      </c>
      <c r="P383" s="167"/>
    </row>
    <row r="384" spans="15:16" x14ac:dyDescent="0.3">
      <c r="O384" s="167">
        <v>1646</v>
      </c>
      <c r="P384" s="167"/>
    </row>
    <row r="385" spans="15:16" x14ac:dyDescent="0.3">
      <c r="O385" s="167">
        <v>1586</v>
      </c>
      <c r="P385" s="167"/>
    </row>
    <row r="386" spans="15:16" x14ac:dyDescent="0.3">
      <c r="O386" s="167">
        <v>1502</v>
      </c>
      <c r="P386" s="167"/>
    </row>
    <row r="387" spans="15:16" x14ac:dyDescent="0.3">
      <c r="O387" s="167">
        <v>1500</v>
      </c>
      <c r="P387" s="167"/>
    </row>
    <row r="388" spans="15:16" x14ac:dyDescent="0.3">
      <c r="O388" s="167">
        <v>1500</v>
      </c>
      <c r="P388" s="167"/>
    </row>
    <row r="389" spans="15:16" x14ac:dyDescent="0.3">
      <c r="O389" s="167">
        <v>1486</v>
      </c>
      <c r="P389" s="167"/>
    </row>
    <row r="390" spans="15:16" x14ac:dyDescent="0.3">
      <c r="O390" s="167">
        <v>1484</v>
      </c>
      <c r="P390" s="167"/>
    </row>
    <row r="391" spans="15:16" x14ac:dyDescent="0.3">
      <c r="O391" s="167">
        <v>1479</v>
      </c>
      <c r="P391" s="167"/>
    </row>
    <row r="392" spans="15:16" x14ac:dyDescent="0.3">
      <c r="O392" s="167">
        <v>1456</v>
      </c>
      <c r="P392" s="167"/>
    </row>
    <row r="393" spans="15:16" x14ac:dyDescent="0.3">
      <c r="O393" s="167">
        <v>1447</v>
      </c>
      <c r="P393" s="167"/>
    </row>
    <row r="394" spans="15:16" x14ac:dyDescent="0.3">
      <c r="O394" s="167">
        <v>1428</v>
      </c>
      <c r="P394" s="167"/>
    </row>
    <row r="395" spans="15:16" x14ac:dyDescent="0.3">
      <c r="O395" s="167">
        <v>1405</v>
      </c>
      <c r="P395" s="167"/>
    </row>
    <row r="396" spans="15:16" x14ac:dyDescent="0.3">
      <c r="O396" s="167">
        <v>1378</v>
      </c>
      <c r="P396" s="167"/>
    </row>
    <row r="397" spans="15:16" x14ac:dyDescent="0.3">
      <c r="O397" s="167">
        <v>1375</v>
      </c>
      <c r="P397" s="167"/>
    </row>
    <row r="398" spans="15:16" x14ac:dyDescent="0.3">
      <c r="O398" s="167">
        <v>1373</v>
      </c>
      <c r="P398" s="167"/>
    </row>
    <row r="399" spans="15:16" x14ac:dyDescent="0.3">
      <c r="O399" s="167">
        <v>1372</v>
      </c>
      <c r="P399" s="167"/>
    </row>
    <row r="400" spans="15:16" x14ac:dyDescent="0.3">
      <c r="O400" s="167">
        <v>1358</v>
      </c>
      <c r="P400" s="167"/>
    </row>
    <row r="401" spans="15:16" x14ac:dyDescent="0.3">
      <c r="O401" s="167">
        <v>1357</v>
      </c>
      <c r="P401" s="167"/>
    </row>
    <row r="402" spans="15:16" x14ac:dyDescent="0.3">
      <c r="O402" s="167">
        <v>1355</v>
      </c>
      <c r="P402" s="167"/>
    </row>
    <row r="403" spans="15:16" x14ac:dyDescent="0.3">
      <c r="O403" s="167">
        <v>1352</v>
      </c>
      <c r="P403" s="167"/>
    </row>
    <row r="404" spans="15:16" x14ac:dyDescent="0.3">
      <c r="O404" s="167">
        <v>1351</v>
      </c>
      <c r="P404" s="167"/>
    </row>
    <row r="405" spans="15:16" x14ac:dyDescent="0.3">
      <c r="O405" s="167">
        <v>1315</v>
      </c>
      <c r="P405" s="167"/>
    </row>
    <row r="406" spans="15:16" x14ac:dyDescent="0.3">
      <c r="O406" s="167">
        <v>1314</v>
      </c>
      <c r="P406" s="167"/>
    </row>
    <row r="407" spans="15:16" x14ac:dyDescent="0.3">
      <c r="O407" s="167">
        <v>1314</v>
      </c>
      <c r="P407" s="167"/>
    </row>
    <row r="408" spans="15:16" x14ac:dyDescent="0.3">
      <c r="O408" s="167">
        <v>1303</v>
      </c>
      <c r="P408" s="167"/>
    </row>
    <row r="409" spans="15:16" x14ac:dyDescent="0.3">
      <c r="O409" s="167">
        <v>1297</v>
      </c>
      <c r="P409" s="167"/>
    </row>
    <row r="410" spans="15:16" x14ac:dyDescent="0.3">
      <c r="O410" s="167">
        <v>1245</v>
      </c>
      <c r="P410" s="167"/>
    </row>
    <row r="411" spans="15:16" x14ac:dyDescent="0.3">
      <c r="O411" s="167">
        <v>1243</v>
      </c>
      <c r="P411" s="167"/>
    </row>
    <row r="412" spans="15:16" x14ac:dyDescent="0.3">
      <c r="O412" s="167">
        <v>1240</v>
      </c>
      <c r="P412" s="167"/>
    </row>
    <row r="413" spans="15:16" x14ac:dyDescent="0.3">
      <c r="O413" s="167">
        <v>1234</v>
      </c>
      <c r="P413" s="167"/>
    </row>
    <row r="414" spans="15:16" x14ac:dyDescent="0.3">
      <c r="O414" s="167">
        <v>1228</v>
      </c>
      <c r="P414" s="167"/>
    </row>
    <row r="415" spans="15:16" x14ac:dyDescent="0.3">
      <c r="O415" s="167">
        <v>1225</v>
      </c>
      <c r="P415" s="167"/>
    </row>
    <row r="416" spans="15:16" x14ac:dyDescent="0.3">
      <c r="O416" s="167">
        <v>1221</v>
      </c>
      <c r="P416" s="167"/>
    </row>
    <row r="417" spans="15:16" x14ac:dyDescent="0.3">
      <c r="O417" s="167">
        <v>1208</v>
      </c>
      <c r="P417" s="167"/>
    </row>
    <row r="418" spans="15:16" x14ac:dyDescent="0.3">
      <c r="O418" s="167">
        <v>1187</v>
      </c>
      <c r="P418" s="167"/>
    </row>
    <row r="419" spans="15:16" x14ac:dyDescent="0.3">
      <c r="O419" s="167">
        <v>1176</v>
      </c>
      <c r="P419" s="167"/>
    </row>
    <row r="420" spans="15:16" x14ac:dyDescent="0.3">
      <c r="O420" s="167">
        <v>1147</v>
      </c>
      <c r="P420" s="167"/>
    </row>
    <row r="421" spans="15:16" x14ac:dyDescent="0.3">
      <c r="O421" s="167">
        <v>1104</v>
      </c>
      <c r="P421" s="167"/>
    </row>
    <row r="422" spans="15:16" x14ac:dyDescent="0.3">
      <c r="O422" s="167">
        <v>1083</v>
      </c>
      <c r="P422" s="167"/>
    </row>
    <row r="423" spans="15:16" x14ac:dyDescent="0.3">
      <c r="O423" s="167">
        <v>1071</v>
      </c>
      <c r="P423" s="167"/>
    </row>
    <row r="424" spans="15:16" x14ac:dyDescent="0.3">
      <c r="O424" s="167">
        <v>1070</v>
      </c>
      <c r="P424" s="167"/>
    </row>
    <row r="425" spans="15:16" x14ac:dyDescent="0.3">
      <c r="O425" s="167">
        <v>1065</v>
      </c>
      <c r="P425" s="167"/>
    </row>
    <row r="426" spans="15:16" x14ac:dyDescent="0.3">
      <c r="O426" s="167">
        <v>1050</v>
      </c>
      <c r="P426" s="167"/>
    </row>
    <row r="427" spans="15:16" x14ac:dyDescent="0.3">
      <c r="O427" s="167">
        <v>1001</v>
      </c>
      <c r="P427" s="167"/>
    </row>
    <row r="428" spans="15:16" x14ac:dyDescent="0.3">
      <c r="O428" s="167">
        <v>997</v>
      </c>
      <c r="P428" s="167"/>
    </row>
    <row r="429" spans="15:16" x14ac:dyDescent="0.3">
      <c r="O429" s="167">
        <v>990</v>
      </c>
      <c r="P429" s="167"/>
    </row>
    <row r="430" spans="15:16" x14ac:dyDescent="0.3">
      <c r="O430" s="167">
        <v>988</v>
      </c>
      <c r="P430" s="167"/>
    </row>
    <row r="431" spans="15:16" x14ac:dyDescent="0.3">
      <c r="O431" s="167">
        <v>922</v>
      </c>
      <c r="P431" s="167"/>
    </row>
    <row r="432" spans="15:16" x14ac:dyDescent="0.3">
      <c r="O432" s="167">
        <v>911</v>
      </c>
      <c r="P432" s="167"/>
    </row>
    <row r="433" spans="15:16" x14ac:dyDescent="0.3">
      <c r="O433" s="167">
        <v>875</v>
      </c>
      <c r="P433" s="167"/>
    </row>
    <row r="434" spans="15:16" x14ac:dyDescent="0.3">
      <c r="O434" s="167">
        <v>847</v>
      </c>
      <c r="P434" s="167"/>
    </row>
    <row r="435" spans="15:16" x14ac:dyDescent="0.3">
      <c r="O435" s="167">
        <v>839</v>
      </c>
      <c r="P435" s="167"/>
    </row>
    <row r="436" spans="15:16" x14ac:dyDescent="0.3">
      <c r="O436" s="167">
        <v>836</v>
      </c>
      <c r="P436" s="167"/>
    </row>
    <row r="437" spans="15:16" x14ac:dyDescent="0.3">
      <c r="O437" s="167">
        <v>821</v>
      </c>
      <c r="P437" s="167"/>
    </row>
    <row r="438" spans="15:16" x14ac:dyDescent="0.3">
      <c r="O438" s="167">
        <v>795</v>
      </c>
      <c r="P438" s="167"/>
    </row>
    <row r="439" spans="15:16" x14ac:dyDescent="0.3">
      <c r="O439" s="167">
        <v>755</v>
      </c>
      <c r="P439" s="167"/>
    </row>
    <row r="440" spans="15:16" x14ac:dyDescent="0.3">
      <c r="O440" s="167">
        <v>648</v>
      </c>
      <c r="P440" s="167"/>
    </row>
    <row r="441" spans="15:16" x14ac:dyDescent="0.3">
      <c r="O441" s="167">
        <v>594</v>
      </c>
      <c r="P441" s="167"/>
    </row>
    <row r="442" spans="15:16" x14ac:dyDescent="0.3">
      <c r="P442" s="167"/>
    </row>
    <row r="443" spans="15:16" x14ac:dyDescent="0.3">
      <c r="P443" s="167"/>
    </row>
    <row r="444" spans="15:16" x14ac:dyDescent="0.3">
      <c r="P444" s="167"/>
    </row>
    <row r="445" spans="15:16" x14ac:dyDescent="0.3">
      <c r="P445" s="167"/>
    </row>
    <row r="446" spans="15:16" x14ac:dyDescent="0.3">
      <c r="P446" s="167"/>
    </row>
    <row r="447" spans="15:16" x14ac:dyDescent="0.3">
      <c r="P447" s="167"/>
    </row>
    <row r="448" spans="15:16" x14ac:dyDescent="0.3">
      <c r="P448" s="167"/>
    </row>
    <row r="449" spans="16:16" x14ac:dyDescent="0.3">
      <c r="P449" s="167"/>
    </row>
    <row r="450" spans="16:16" x14ac:dyDescent="0.3">
      <c r="P450" s="167"/>
    </row>
    <row r="451" spans="16:16" x14ac:dyDescent="0.3">
      <c r="P451" s="167"/>
    </row>
    <row r="452" spans="16:16" x14ac:dyDescent="0.3">
      <c r="P452" s="167"/>
    </row>
    <row r="453" spans="16:16" x14ac:dyDescent="0.3">
      <c r="P453" s="167"/>
    </row>
    <row r="454" spans="16:16" x14ac:dyDescent="0.3">
      <c r="P454" s="167"/>
    </row>
    <row r="455" spans="16:16" x14ac:dyDescent="0.3">
      <c r="P455" s="167"/>
    </row>
    <row r="456" spans="16:16" x14ac:dyDescent="0.3">
      <c r="P456" s="167"/>
    </row>
    <row r="457" spans="16:16" x14ac:dyDescent="0.3">
      <c r="P457" s="167"/>
    </row>
    <row r="458" spans="16:16" x14ac:dyDescent="0.3">
      <c r="P458" s="167"/>
    </row>
    <row r="459" spans="16:16" x14ac:dyDescent="0.3">
      <c r="P459" s="167"/>
    </row>
    <row r="460" spans="16:16" x14ac:dyDescent="0.3">
      <c r="P460" s="167"/>
    </row>
    <row r="461" spans="16:16" x14ac:dyDescent="0.3">
      <c r="P461" s="167"/>
    </row>
    <row r="462" spans="16:16" x14ac:dyDescent="0.3">
      <c r="P462" s="167"/>
    </row>
    <row r="463" spans="16:16" x14ac:dyDescent="0.3">
      <c r="P463" s="167"/>
    </row>
    <row r="464" spans="16:16" x14ac:dyDescent="0.3">
      <c r="P464" s="167"/>
    </row>
    <row r="465" spans="16:16" x14ac:dyDescent="0.3">
      <c r="P465" s="167"/>
    </row>
    <row r="466" spans="16:16" x14ac:dyDescent="0.3">
      <c r="P466" s="167"/>
    </row>
    <row r="467" spans="16:16" x14ac:dyDescent="0.3">
      <c r="P467" s="167"/>
    </row>
    <row r="468" spans="16:16" x14ac:dyDescent="0.3">
      <c r="P468" s="167"/>
    </row>
    <row r="469" spans="16:16" x14ac:dyDescent="0.3">
      <c r="P469" s="167"/>
    </row>
    <row r="470" spans="16:16" x14ac:dyDescent="0.3">
      <c r="P470" s="167"/>
    </row>
    <row r="471" spans="16:16" x14ac:dyDescent="0.3">
      <c r="P471" s="167"/>
    </row>
    <row r="472" spans="16:16" x14ac:dyDescent="0.3">
      <c r="P472" s="167"/>
    </row>
    <row r="473" spans="16:16" x14ac:dyDescent="0.3">
      <c r="P473" s="167"/>
    </row>
    <row r="474" spans="16:16" x14ac:dyDescent="0.3">
      <c r="P474" s="167"/>
    </row>
    <row r="475" spans="16:16" x14ac:dyDescent="0.3">
      <c r="P475" s="167"/>
    </row>
    <row r="476" spans="16:16" x14ac:dyDescent="0.3">
      <c r="P476" s="167"/>
    </row>
    <row r="477" spans="16:16" x14ac:dyDescent="0.3">
      <c r="P477" s="167"/>
    </row>
    <row r="478" spans="16:16" x14ac:dyDescent="0.3">
      <c r="P478" s="167"/>
    </row>
    <row r="479" spans="16:16" x14ac:dyDescent="0.3">
      <c r="P479" s="167"/>
    </row>
    <row r="480" spans="16:16" x14ac:dyDescent="0.3">
      <c r="P480" s="167"/>
    </row>
    <row r="481" spans="16:16" x14ac:dyDescent="0.3">
      <c r="P481" s="167"/>
    </row>
    <row r="482" spans="16:16" x14ac:dyDescent="0.3">
      <c r="P482" s="167"/>
    </row>
    <row r="483" spans="16:16" x14ac:dyDescent="0.3">
      <c r="P483" s="167"/>
    </row>
    <row r="484" spans="16:16" x14ac:dyDescent="0.3">
      <c r="P484" s="167"/>
    </row>
    <row r="485" spans="16:16" x14ac:dyDescent="0.3">
      <c r="P485" s="167"/>
    </row>
    <row r="486" spans="16:16" x14ac:dyDescent="0.3">
      <c r="P486" s="167"/>
    </row>
    <row r="487" spans="16:16" x14ac:dyDescent="0.3">
      <c r="P487" s="167"/>
    </row>
    <row r="488" spans="16:16" x14ac:dyDescent="0.3">
      <c r="P488" s="167"/>
    </row>
    <row r="489" spans="16:16" x14ac:dyDescent="0.3">
      <c r="P489" s="167"/>
    </row>
    <row r="490" spans="16:16" x14ac:dyDescent="0.3">
      <c r="P490" s="167"/>
    </row>
    <row r="491" spans="16:16" x14ac:dyDescent="0.3">
      <c r="P491" s="167"/>
    </row>
    <row r="492" spans="16:16" x14ac:dyDescent="0.3">
      <c r="P492" s="167"/>
    </row>
    <row r="493" spans="16:16" x14ac:dyDescent="0.3">
      <c r="P493" s="167"/>
    </row>
    <row r="494" spans="16:16" x14ac:dyDescent="0.3">
      <c r="P494" s="167"/>
    </row>
    <row r="495" spans="16:16" x14ac:dyDescent="0.3">
      <c r="P495" s="167"/>
    </row>
    <row r="496" spans="16:16" x14ac:dyDescent="0.3">
      <c r="P496" s="167"/>
    </row>
    <row r="497" spans="16:16" x14ac:dyDescent="0.3">
      <c r="P497" s="167"/>
    </row>
    <row r="498" spans="16:16" x14ac:dyDescent="0.3">
      <c r="P498" s="167"/>
    </row>
    <row r="499" spans="16:16" x14ac:dyDescent="0.3">
      <c r="P499" s="167"/>
    </row>
    <row r="500" spans="16:16" x14ac:dyDescent="0.3">
      <c r="P500" s="167"/>
    </row>
    <row r="501" spans="16:16" x14ac:dyDescent="0.3">
      <c r="P501" s="167"/>
    </row>
    <row r="502" spans="16:16" x14ac:dyDescent="0.3">
      <c r="P502" s="167"/>
    </row>
    <row r="503" spans="16:16" x14ac:dyDescent="0.3">
      <c r="P503" s="167"/>
    </row>
    <row r="504" spans="16:16" x14ac:dyDescent="0.3">
      <c r="P504" s="167"/>
    </row>
    <row r="505" spans="16:16" x14ac:dyDescent="0.3">
      <c r="P505" s="167"/>
    </row>
    <row r="506" spans="16:16" x14ac:dyDescent="0.3">
      <c r="P506" s="167"/>
    </row>
    <row r="507" spans="16:16" x14ac:dyDescent="0.3">
      <c r="P507" s="167"/>
    </row>
    <row r="508" spans="16:16" x14ac:dyDescent="0.3">
      <c r="P508" s="167"/>
    </row>
    <row r="509" spans="16:16" x14ac:dyDescent="0.3">
      <c r="P509" s="167"/>
    </row>
    <row r="510" spans="16:16" x14ac:dyDescent="0.3">
      <c r="P510" s="167"/>
    </row>
    <row r="511" spans="16:16" x14ac:dyDescent="0.3">
      <c r="P511" s="167"/>
    </row>
    <row r="512" spans="16:16" x14ac:dyDescent="0.3">
      <c r="P512" s="167"/>
    </row>
    <row r="513" spans="16:16" x14ac:dyDescent="0.3">
      <c r="P513" s="167"/>
    </row>
    <row r="514" spans="16:16" x14ac:dyDescent="0.3">
      <c r="P514" s="167"/>
    </row>
    <row r="515" spans="16:16" x14ac:dyDescent="0.3">
      <c r="P515" s="167"/>
    </row>
    <row r="516" spans="16:16" x14ac:dyDescent="0.3">
      <c r="P516" s="167"/>
    </row>
    <row r="517" spans="16:16" x14ac:dyDescent="0.3">
      <c r="P517" s="167"/>
    </row>
    <row r="518" spans="16:16" x14ac:dyDescent="0.3">
      <c r="P518" s="167"/>
    </row>
    <row r="519" spans="16:16" x14ac:dyDescent="0.3">
      <c r="P519" s="167"/>
    </row>
    <row r="520" spans="16:16" x14ac:dyDescent="0.3">
      <c r="P520" s="167"/>
    </row>
    <row r="521" spans="16:16" x14ac:dyDescent="0.3">
      <c r="P521" s="167"/>
    </row>
    <row r="522" spans="16:16" x14ac:dyDescent="0.3">
      <c r="P522" s="167"/>
    </row>
    <row r="523" spans="16:16" x14ac:dyDescent="0.3">
      <c r="P523" s="167"/>
    </row>
    <row r="524" spans="16:16" x14ac:dyDescent="0.3">
      <c r="P524" s="167"/>
    </row>
    <row r="525" spans="16:16" x14ac:dyDescent="0.3">
      <c r="P525" s="167"/>
    </row>
    <row r="526" spans="16:16" x14ac:dyDescent="0.3">
      <c r="P526" s="167"/>
    </row>
    <row r="527" spans="16:16" x14ac:dyDescent="0.3">
      <c r="P527" s="167"/>
    </row>
    <row r="528" spans="16:16" x14ac:dyDescent="0.3">
      <c r="P528" s="167"/>
    </row>
    <row r="529" spans="16:16" x14ac:dyDescent="0.3">
      <c r="P529" s="167"/>
    </row>
    <row r="530" spans="16:16" x14ac:dyDescent="0.3">
      <c r="P530" s="167"/>
    </row>
    <row r="531" spans="16:16" x14ac:dyDescent="0.3">
      <c r="P531" s="167"/>
    </row>
    <row r="532" spans="16:16" x14ac:dyDescent="0.3">
      <c r="P532" s="167"/>
    </row>
    <row r="533" spans="16:16" x14ac:dyDescent="0.3">
      <c r="P533" s="167"/>
    </row>
    <row r="534" spans="16:16" x14ac:dyDescent="0.3">
      <c r="P534" s="167"/>
    </row>
    <row r="535" spans="16:16" x14ac:dyDescent="0.3">
      <c r="P535" s="167"/>
    </row>
    <row r="536" spans="16:16" x14ac:dyDescent="0.3">
      <c r="P536" s="167"/>
    </row>
    <row r="537" spans="16:16" x14ac:dyDescent="0.3">
      <c r="P537" s="167"/>
    </row>
    <row r="538" spans="16:16" x14ac:dyDescent="0.3">
      <c r="P538" s="167"/>
    </row>
    <row r="539" spans="16:16" x14ac:dyDescent="0.3">
      <c r="P539" s="167"/>
    </row>
    <row r="540" spans="16:16" x14ac:dyDescent="0.3">
      <c r="P540" s="167"/>
    </row>
    <row r="541" spans="16:16" x14ac:dyDescent="0.3">
      <c r="P541" s="167"/>
    </row>
    <row r="542" spans="16:16" x14ac:dyDescent="0.3">
      <c r="P542" s="167"/>
    </row>
    <row r="543" spans="16:16" x14ac:dyDescent="0.3">
      <c r="P543" s="167"/>
    </row>
    <row r="544" spans="16:16" x14ac:dyDescent="0.3">
      <c r="P544" s="167"/>
    </row>
    <row r="545" spans="16:16" x14ac:dyDescent="0.3">
      <c r="P545" s="167"/>
    </row>
    <row r="546" spans="16:16" x14ac:dyDescent="0.3">
      <c r="P546" s="167"/>
    </row>
    <row r="547" spans="16:16" x14ac:dyDescent="0.3">
      <c r="P547" s="167"/>
    </row>
    <row r="548" spans="16:16" x14ac:dyDescent="0.3">
      <c r="P548" s="167"/>
    </row>
    <row r="549" spans="16:16" x14ac:dyDescent="0.3">
      <c r="P549" s="167"/>
    </row>
    <row r="550" spans="16:16" x14ac:dyDescent="0.3">
      <c r="P550" s="167"/>
    </row>
    <row r="551" spans="16:16" x14ac:dyDescent="0.3">
      <c r="P551" s="167"/>
    </row>
    <row r="552" spans="16:16" x14ac:dyDescent="0.3">
      <c r="P552" s="167"/>
    </row>
    <row r="553" spans="16:16" x14ac:dyDescent="0.3">
      <c r="P553" s="167"/>
    </row>
    <row r="554" spans="16:16" x14ac:dyDescent="0.3">
      <c r="P554" s="167"/>
    </row>
    <row r="555" spans="16:16" x14ac:dyDescent="0.3">
      <c r="P555" s="167"/>
    </row>
    <row r="556" spans="16:16" x14ac:dyDescent="0.3">
      <c r="P556" s="167"/>
    </row>
    <row r="557" spans="16:16" x14ac:dyDescent="0.3">
      <c r="P557" s="167"/>
    </row>
    <row r="558" spans="16:16" x14ac:dyDescent="0.3">
      <c r="P558" s="167"/>
    </row>
    <row r="559" spans="16:16" x14ac:dyDescent="0.3">
      <c r="P559" s="167"/>
    </row>
    <row r="560" spans="16:16" x14ac:dyDescent="0.3">
      <c r="P560" s="167"/>
    </row>
    <row r="561" spans="16:16" x14ac:dyDescent="0.3">
      <c r="P561" s="167"/>
    </row>
    <row r="562" spans="16:16" x14ac:dyDescent="0.3">
      <c r="P562" s="167"/>
    </row>
    <row r="563" spans="16:16" x14ac:dyDescent="0.3">
      <c r="P563" s="167"/>
    </row>
    <row r="564" spans="16:16" x14ac:dyDescent="0.3">
      <c r="P564" s="167"/>
    </row>
    <row r="565" spans="16:16" x14ac:dyDescent="0.3">
      <c r="P565" s="167"/>
    </row>
    <row r="566" spans="16:16" x14ac:dyDescent="0.3">
      <c r="P566" s="167"/>
    </row>
    <row r="567" spans="16:16" x14ac:dyDescent="0.3">
      <c r="P567" s="167"/>
    </row>
    <row r="568" spans="16:16" x14ac:dyDescent="0.3">
      <c r="P568" s="167"/>
    </row>
    <row r="569" spans="16:16" x14ac:dyDescent="0.3">
      <c r="P569" s="167"/>
    </row>
    <row r="570" spans="16:16" x14ac:dyDescent="0.3">
      <c r="P570" s="167"/>
    </row>
    <row r="571" spans="16:16" x14ac:dyDescent="0.3">
      <c r="P571" s="167"/>
    </row>
    <row r="572" spans="16:16" x14ac:dyDescent="0.3">
      <c r="P572" s="167"/>
    </row>
    <row r="573" spans="16:16" x14ac:dyDescent="0.3">
      <c r="P573" s="167"/>
    </row>
    <row r="574" spans="16:16" x14ac:dyDescent="0.3">
      <c r="P574" s="167"/>
    </row>
    <row r="575" spans="16:16" x14ac:dyDescent="0.3">
      <c r="P575" s="167"/>
    </row>
    <row r="576" spans="16:16" x14ac:dyDescent="0.3">
      <c r="P576" s="167"/>
    </row>
    <row r="577" spans="16:16" x14ac:dyDescent="0.3">
      <c r="P577" s="167"/>
    </row>
    <row r="578" spans="16:16" x14ac:dyDescent="0.3">
      <c r="P578" s="167"/>
    </row>
    <row r="579" spans="16:16" x14ac:dyDescent="0.3">
      <c r="P579" s="167"/>
    </row>
    <row r="580" spans="16:16" x14ac:dyDescent="0.3">
      <c r="P580" s="167"/>
    </row>
    <row r="581" spans="16:16" x14ac:dyDescent="0.3">
      <c r="P581" s="167"/>
    </row>
    <row r="582" spans="16:16" x14ac:dyDescent="0.3">
      <c r="P582" s="167"/>
    </row>
    <row r="583" spans="16:16" x14ac:dyDescent="0.3">
      <c r="P583" s="167"/>
    </row>
    <row r="584" spans="16:16" x14ac:dyDescent="0.3">
      <c r="P584" s="167"/>
    </row>
    <row r="585" spans="16:16" x14ac:dyDescent="0.3">
      <c r="P585" s="167"/>
    </row>
    <row r="586" spans="16:16" x14ac:dyDescent="0.3">
      <c r="P586" s="167"/>
    </row>
    <row r="587" spans="16:16" x14ac:dyDescent="0.3">
      <c r="P587" s="167"/>
    </row>
    <row r="588" spans="16:16" x14ac:dyDescent="0.3">
      <c r="P588" s="167"/>
    </row>
    <row r="589" spans="16:16" x14ac:dyDescent="0.3">
      <c r="P589" s="167"/>
    </row>
    <row r="590" spans="16:16" x14ac:dyDescent="0.3">
      <c r="P590" s="167"/>
    </row>
    <row r="591" spans="16:16" x14ac:dyDescent="0.3">
      <c r="P591" s="167"/>
    </row>
    <row r="592" spans="16:16" x14ac:dyDescent="0.3">
      <c r="P592" s="167"/>
    </row>
    <row r="593" spans="16:16" x14ac:dyDescent="0.3">
      <c r="P593" s="167"/>
    </row>
    <row r="594" spans="16:16" x14ac:dyDescent="0.3">
      <c r="P594" s="167"/>
    </row>
    <row r="595" spans="16:16" x14ac:dyDescent="0.3">
      <c r="P595" s="167"/>
    </row>
  </sheetData>
  <mergeCells count="18">
    <mergeCell ref="T19:V19"/>
    <mergeCell ref="C4:E4"/>
    <mergeCell ref="F4:H4"/>
    <mergeCell ref="I4:K4"/>
    <mergeCell ref="N4:P4"/>
    <mergeCell ref="Q4:S4"/>
    <mergeCell ref="T4:V4"/>
    <mergeCell ref="Q33:R33"/>
    <mergeCell ref="C19:E19"/>
    <mergeCell ref="F19:H19"/>
    <mergeCell ref="I19:K19"/>
    <mergeCell ref="N19:P19"/>
    <mergeCell ref="Q19:S19"/>
    <mergeCell ref="B34:D34"/>
    <mergeCell ref="F34:H34"/>
    <mergeCell ref="B33:D33"/>
    <mergeCell ref="F33:H33"/>
    <mergeCell ref="O33:P3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74"/>
  <sheetViews>
    <sheetView workbookViewId="0">
      <selection activeCell="K27" sqref="K27"/>
    </sheetView>
  </sheetViews>
  <sheetFormatPr defaultRowHeight="15.6" x14ac:dyDescent="0.3"/>
  <sheetData>
    <row r="1" spans="1:4" ht="16.2" thickBot="1" x14ac:dyDescent="0.35">
      <c r="A1" s="120" t="s">
        <v>135</v>
      </c>
      <c r="B1" s="168" t="s">
        <v>116</v>
      </c>
      <c r="C1" s="168" t="s">
        <v>115</v>
      </c>
      <c r="D1" s="168" t="s">
        <v>117</v>
      </c>
    </row>
    <row r="2" spans="1:4" x14ac:dyDescent="0.3">
      <c r="A2">
        <v>1303</v>
      </c>
      <c r="B2" s="168" t="s">
        <v>125</v>
      </c>
      <c r="C2" s="168" t="s">
        <v>128</v>
      </c>
      <c r="D2" s="168" t="s">
        <v>129</v>
      </c>
    </row>
    <row r="3" spans="1:4" x14ac:dyDescent="0.3">
      <c r="A3">
        <v>1412</v>
      </c>
      <c r="B3" s="168" t="s">
        <v>125</v>
      </c>
      <c r="C3" s="168" t="s">
        <v>128</v>
      </c>
      <c r="D3" s="168" t="s">
        <v>129</v>
      </c>
    </row>
    <row r="4" spans="1:4" x14ac:dyDescent="0.3">
      <c r="A4">
        <v>961</v>
      </c>
      <c r="B4" s="168" t="s">
        <v>125</v>
      </c>
      <c r="C4" s="168" t="s">
        <v>128</v>
      </c>
      <c r="D4" s="168" t="s">
        <v>129</v>
      </c>
    </row>
    <row r="5" spans="1:4" x14ac:dyDescent="0.3">
      <c r="A5">
        <v>865</v>
      </c>
      <c r="B5" s="168" t="s">
        <v>125</v>
      </c>
      <c r="C5" s="168" t="s">
        <v>128</v>
      </c>
      <c r="D5" s="168" t="s">
        <v>129</v>
      </c>
    </row>
    <row r="6" spans="1:4" x14ac:dyDescent="0.3">
      <c r="A6">
        <v>961</v>
      </c>
      <c r="B6" s="168" t="s">
        <v>125</v>
      </c>
      <c r="C6" s="168" t="s">
        <v>128</v>
      </c>
      <c r="D6" s="168" t="s">
        <v>129</v>
      </c>
    </row>
    <row r="7" spans="1:4" x14ac:dyDescent="0.3">
      <c r="A7">
        <v>1014</v>
      </c>
      <c r="B7" s="168" t="s">
        <v>125</v>
      </c>
      <c r="C7" s="168" t="s">
        <v>128</v>
      </c>
      <c r="D7" s="168" t="s">
        <v>129</v>
      </c>
    </row>
    <row r="8" spans="1:4" x14ac:dyDescent="0.3">
      <c r="A8">
        <v>1101</v>
      </c>
      <c r="B8" s="168" t="s">
        <v>125</v>
      </c>
      <c r="C8" s="168" t="s">
        <v>128</v>
      </c>
      <c r="D8" s="168" t="s">
        <v>129</v>
      </c>
    </row>
    <row r="9" spans="1:4" x14ac:dyDescent="0.3">
      <c r="A9">
        <v>698</v>
      </c>
      <c r="B9" s="168" t="s">
        <v>125</v>
      </c>
      <c r="C9" s="168" t="s">
        <v>128</v>
      </c>
      <c r="D9" s="168" t="s">
        <v>129</v>
      </c>
    </row>
    <row r="10" spans="1:4" x14ac:dyDescent="0.3">
      <c r="A10">
        <v>688</v>
      </c>
      <c r="B10" s="168" t="s">
        <v>125</v>
      </c>
      <c r="C10" s="168" t="s">
        <v>128</v>
      </c>
      <c r="D10" s="168" t="s">
        <v>129</v>
      </c>
    </row>
    <row r="11" spans="1:4" x14ac:dyDescent="0.3">
      <c r="A11">
        <v>1609</v>
      </c>
      <c r="B11" s="168" t="s">
        <v>125</v>
      </c>
      <c r="C11" s="168" t="s">
        <v>128</v>
      </c>
      <c r="D11" s="168" t="s">
        <v>129</v>
      </c>
    </row>
    <row r="12" spans="1:4" x14ac:dyDescent="0.3">
      <c r="A12">
        <v>1565</v>
      </c>
      <c r="B12" s="168" t="s">
        <v>125</v>
      </c>
      <c r="C12" s="168" t="s">
        <v>128</v>
      </c>
      <c r="D12" s="168" t="s">
        <v>129</v>
      </c>
    </row>
    <row r="13" spans="1:4" x14ac:dyDescent="0.3">
      <c r="A13">
        <v>1560</v>
      </c>
      <c r="B13" s="168" t="s">
        <v>125</v>
      </c>
      <c r="C13" s="168" t="s">
        <v>128</v>
      </c>
      <c r="D13" s="168" t="s">
        <v>129</v>
      </c>
    </row>
    <row r="14" spans="1:4" x14ac:dyDescent="0.3">
      <c r="A14">
        <v>1475</v>
      </c>
      <c r="B14" s="168" t="s">
        <v>125</v>
      </c>
      <c r="C14" s="168" t="s">
        <v>128</v>
      </c>
      <c r="D14" s="168" t="s">
        <v>129</v>
      </c>
    </row>
    <row r="15" spans="1:4" x14ac:dyDescent="0.3">
      <c r="A15">
        <v>1432</v>
      </c>
      <c r="B15" s="168" t="s">
        <v>125</v>
      </c>
      <c r="C15" s="168" t="s">
        <v>128</v>
      </c>
      <c r="D15" s="168" t="s">
        <v>129</v>
      </c>
    </row>
    <row r="16" spans="1:4" x14ac:dyDescent="0.3">
      <c r="A16">
        <v>1408</v>
      </c>
      <c r="B16" s="168" t="s">
        <v>125</v>
      </c>
      <c r="C16" s="168" t="s">
        <v>128</v>
      </c>
      <c r="D16" s="168" t="s">
        <v>129</v>
      </c>
    </row>
    <row r="17" spans="1:4" x14ac:dyDescent="0.3">
      <c r="A17">
        <v>1390</v>
      </c>
      <c r="B17" s="168" t="s">
        <v>125</v>
      </c>
      <c r="C17" s="168" t="s">
        <v>128</v>
      </c>
      <c r="D17" s="168" t="s">
        <v>129</v>
      </c>
    </row>
    <row r="18" spans="1:4" x14ac:dyDescent="0.3">
      <c r="A18">
        <v>1349</v>
      </c>
      <c r="B18" s="168" t="s">
        <v>125</v>
      </c>
      <c r="C18" s="168" t="s">
        <v>128</v>
      </c>
      <c r="D18" s="168" t="s">
        <v>129</v>
      </c>
    </row>
    <row r="19" spans="1:4" x14ac:dyDescent="0.3">
      <c r="A19">
        <v>1334</v>
      </c>
      <c r="B19" s="168" t="s">
        <v>125</v>
      </c>
      <c r="C19" s="168" t="s">
        <v>128</v>
      </c>
      <c r="D19" s="168" t="s">
        <v>129</v>
      </c>
    </row>
    <row r="20" spans="1:4" x14ac:dyDescent="0.3">
      <c r="A20">
        <v>1267</v>
      </c>
      <c r="B20" s="168" t="s">
        <v>125</v>
      </c>
      <c r="C20" s="168" t="s">
        <v>128</v>
      </c>
      <c r="D20" s="168" t="s">
        <v>129</v>
      </c>
    </row>
    <row r="21" spans="1:4" x14ac:dyDescent="0.3">
      <c r="A21">
        <v>1248</v>
      </c>
      <c r="B21" s="168" t="s">
        <v>125</v>
      </c>
      <c r="C21" s="168" t="s">
        <v>128</v>
      </c>
      <c r="D21" s="168" t="s">
        <v>129</v>
      </c>
    </row>
    <row r="22" spans="1:4" x14ac:dyDescent="0.3">
      <c r="A22">
        <v>1171</v>
      </c>
      <c r="B22" s="168" t="s">
        <v>125</v>
      </c>
      <c r="C22" s="168" t="s">
        <v>128</v>
      </c>
      <c r="D22" s="168" t="s">
        <v>129</v>
      </c>
    </row>
    <row r="23" spans="1:4" x14ac:dyDescent="0.3">
      <c r="A23">
        <v>1143</v>
      </c>
      <c r="B23" s="168" t="s">
        <v>125</v>
      </c>
      <c r="C23" s="168" t="s">
        <v>128</v>
      </c>
      <c r="D23" s="168" t="s">
        <v>129</v>
      </c>
    </row>
    <row r="24" spans="1:4" x14ac:dyDescent="0.3">
      <c r="A24">
        <v>1123</v>
      </c>
      <c r="B24" s="168" t="s">
        <v>125</v>
      </c>
      <c r="C24" s="168" t="s">
        <v>128</v>
      </c>
      <c r="D24" s="168" t="s">
        <v>129</v>
      </c>
    </row>
    <row r="25" spans="1:4" x14ac:dyDescent="0.3">
      <c r="A25">
        <v>1089</v>
      </c>
      <c r="B25" s="168" t="s">
        <v>125</v>
      </c>
      <c r="C25" s="168" t="s">
        <v>128</v>
      </c>
      <c r="D25" s="168" t="s">
        <v>129</v>
      </c>
    </row>
    <row r="26" spans="1:4" x14ac:dyDescent="0.3">
      <c r="A26">
        <v>1063</v>
      </c>
      <c r="B26" s="168" t="s">
        <v>125</v>
      </c>
      <c r="C26" s="168" t="s">
        <v>128</v>
      </c>
      <c r="D26" s="168" t="s">
        <v>129</v>
      </c>
    </row>
    <row r="27" spans="1:4" x14ac:dyDescent="0.3">
      <c r="A27">
        <v>1048</v>
      </c>
      <c r="B27" s="168" t="s">
        <v>125</v>
      </c>
      <c r="C27" s="168" t="s">
        <v>128</v>
      </c>
      <c r="D27" s="168" t="s">
        <v>129</v>
      </c>
    </row>
    <row r="28" spans="1:4" x14ac:dyDescent="0.3">
      <c r="A28">
        <v>1041</v>
      </c>
      <c r="B28" s="168" t="s">
        <v>125</v>
      </c>
      <c r="C28" s="168" t="s">
        <v>128</v>
      </c>
      <c r="D28" s="168" t="s">
        <v>129</v>
      </c>
    </row>
    <row r="29" spans="1:4" x14ac:dyDescent="0.3">
      <c r="A29">
        <v>1040</v>
      </c>
      <c r="B29" s="168" t="s">
        <v>125</v>
      </c>
      <c r="C29" s="168" t="s">
        <v>128</v>
      </c>
      <c r="D29" s="168" t="s">
        <v>129</v>
      </c>
    </row>
    <row r="30" spans="1:4" x14ac:dyDescent="0.3">
      <c r="A30">
        <v>980</v>
      </c>
      <c r="B30" s="168" t="s">
        <v>125</v>
      </c>
      <c r="C30" s="168" t="s">
        <v>128</v>
      </c>
      <c r="D30" s="168" t="s">
        <v>129</v>
      </c>
    </row>
    <row r="31" spans="1:4" x14ac:dyDescent="0.3">
      <c r="A31">
        <v>950</v>
      </c>
      <c r="B31" s="168" t="s">
        <v>125</v>
      </c>
      <c r="C31" s="168" t="s">
        <v>128</v>
      </c>
      <c r="D31" s="168" t="s">
        <v>129</v>
      </c>
    </row>
    <row r="32" spans="1:4" x14ac:dyDescent="0.3">
      <c r="A32">
        <v>948</v>
      </c>
      <c r="B32" s="168" t="s">
        <v>125</v>
      </c>
      <c r="C32" s="168" t="s">
        <v>128</v>
      </c>
      <c r="D32" s="168" t="s">
        <v>129</v>
      </c>
    </row>
    <row r="33" spans="1:4" x14ac:dyDescent="0.3">
      <c r="A33">
        <v>883</v>
      </c>
      <c r="B33" s="168" t="s">
        <v>125</v>
      </c>
      <c r="C33" s="168" t="s">
        <v>128</v>
      </c>
      <c r="D33" s="168" t="s">
        <v>129</v>
      </c>
    </row>
    <row r="34" spans="1:4" x14ac:dyDescent="0.3">
      <c r="A34">
        <v>874</v>
      </c>
      <c r="B34" s="168" t="s">
        <v>125</v>
      </c>
      <c r="C34" s="168" t="s">
        <v>128</v>
      </c>
      <c r="D34" s="168" t="s">
        <v>129</v>
      </c>
    </row>
    <row r="35" spans="1:4" x14ac:dyDescent="0.3">
      <c r="A35">
        <v>817</v>
      </c>
      <c r="B35" s="168" t="s">
        <v>125</v>
      </c>
      <c r="C35" s="168" t="s">
        <v>128</v>
      </c>
      <c r="D35" s="168" t="s">
        <v>129</v>
      </c>
    </row>
    <row r="36" spans="1:4" x14ac:dyDescent="0.3">
      <c r="A36">
        <v>789</v>
      </c>
      <c r="B36" s="168" t="s">
        <v>125</v>
      </c>
      <c r="C36" s="168" t="s">
        <v>128</v>
      </c>
      <c r="D36" s="168" t="s">
        <v>129</v>
      </c>
    </row>
    <row r="37" spans="1:4" x14ac:dyDescent="0.3">
      <c r="A37">
        <v>3629</v>
      </c>
      <c r="B37" s="168" t="s">
        <v>125</v>
      </c>
      <c r="C37" s="168" t="s">
        <v>128</v>
      </c>
      <c r="D37" s="168" t="s">
        <v>129</v>
      </c>
    </row>
    <row r="38" spans="1:4" x14ac:dyDescent="0.3">
      <c r="A38">
        <v>3339</v>
      </c>
      <c r="B38" s="168" t="s">
        <v>125</v>
      </c>
      <c r="C38" s="168" t="s">
        <v>128</v>
      </c>
      <c r="D38" s="168" t="s">
        <v>129</v>
      </c>
    </row>
    <row r="39" spans="1:4" x14ac:dyDescent="0.3">
      <c r="A39">
        <v>3151</v>
      </c>
      <c r="B39" s="168" t="s">
        <v>125</v>
      </c>
      <c r="C39" s="168" t="s">
        <v>128</v>
      </c>
      <c r="D39" s="168" t="s">
        <v>129</v>
      </c>
    </row>
    <row r="40" spans="1:4" x14ac:dyDescent="0.3">
      <c r="A40">
        <v>3146</v>
      </c>
      <c r="B40" s="168" t="s">
        <v>125</v>
      </c>
      <c r="C40" s="168" t="s">
        <v>128</v>
      </c>
      <c r="D40" s="168" t="s">
        <v>129</v>
      </c>
    </row>
    <row r="41" spans="1:4" x14ac:dyDescent="0.3">
      <c r="A41">
        <v>3093</v>
      </c>
      <c r="B41" s="168" t="s">
        <v>125</v>
      </c>
      <c r="C41" s="168" t="s">
        <v>128</v>
      </c>
      <c r="D41" s="168" t="s">
        <v>129</v>
      </c>
    </row>
    <row r="42" spans="1:4" x14ac:dyDescent="0.3">
      <c r="A42">
        <v>2855</v>
      </c>
      <c r="B42" s="168" t="s">
        <v>125</v>
      </c>
      <c r="C42" s="168" t="s">
        <v>128</v>
      </c>
      <c r="D42" s="168" t="s">
        <v>129</v>
      </c>
    </row>
    <row r="43" spans="1:4" x14ac:dyDescent="0.3">
      <c r="A43">
        <v>2849</v>
      </c>
      <c r="B43" s="168" t="s">
        <v>125</v>
      </c>
      <c r="C43" s="168" t="s">
        <v>128</v>
      </c>
      <c r="D43" s="168" t="s">
        <v>129</v>
      </c>
    </row>
    <row r="44" spans="1:4" x14ac:dyDescent="0.3">
      <c r="A44">
        <v>2495</v>
      </c>
      <c r="B44" s="168" t="s">
        <v>125</v>
      </c>
      <c r="C44" s="168" t="s">
        <v>128</v>
      </c>
      <c r="D44" s="168" t="s">
        <v>129</v>
      </c>
    </row>
    <row r="45" spans="1:4" x14ac:dyDescent="0.3">
      <c r="A45">
        <v>2430</v>
      </c>
      <c r="B45" s="168" t="s">
        <v>125</v>
      </c>
      <c r="C45" s="168" t="s">
        <v>128</v>
      </c>
      <c r="D45" s="168" t="s">
        <v>129</v>
      </c>
    </row>
    <row r="46" spans="1:4" x14ac:dyDescent="0.3">
      <c r="A46">
        <v>2376</v>
      </c>
      <c r="B46" s="168" t="s">
        <v>125</v>
      </c>
      <c r="C46" s="168" t="s">
        <v>128</v>
      </c>
      <c r="D46" s="168" t="s">
        <v>129</v>
      </c>
    </row>
    <row r="47" spans="1:4" x14ac:dyDescent="0.3">
      <c r="A47">
        <v>2354</v>
      </c>
      <c r="B47" s="168" t="s">
        <v>125</v>
      </c>
      <c r="C47" s="168" t="s">
        <v>128</v>
      </c>
      <c r="D47" s="168" t="s">
        <v>129</v>
      </c>
    </row>
    <row r="48" spans="1:4" x14ac:dyDescent="0.3">
      <c r="A48">
        <v>2278</v>
      </c>
      <c r="B48" s="168" t="s">
        <v>125</v>
      </c>
      <c r="C48" s="168" t="s">
        <v>128</v>
      </c>
      <c r="D48" s="168" t="s">
        <v>129</v>
      </c>
    </row>
    <row r="49" spans="1:4" x14ac:dyDescent="0.3">
      <c r="A49">
        <v>2229</v>
      </c>
      <c r="B49" s="168" t="s">
        <v>125</v>
      </c>
      <c r="C49" s="168" t="s">
        <v>128</v>
      </c>
      <c r="D49" s="168" t="s">
        <v>129</v>
      </c>
    </row>
    <row r="50" spans="1:4" x14ac:dyDescent="0.3">
      <c r="A50">
        <v>2146</v>
      </c>
      <c r="B50" s="168" t="s">
        <v>125</v>
      </c>
      <c r="C50" s="168" t="s">
        <v>128</v>
      </c>
      <c r="D50" s="168" t="s">
        <v>129</v>
      </c>
    </row>
    <row r="51" spans="1:4" x14ac:dyDescent="0.3">
      <c r="A51">
        <v>2113</v>
      </c>
      <c r="B51" s="168" t="s">
        <v>125</v>
      </c>
      <c r="C51" s="168" t="s">
        <v>128</v>
      </c>
      <c r="D51" s="168" t="s">
        <v>129</v>
      </c>
    </row>
    <row r="52" spans="1:4" x14ac:dyDescent="0.3">
      <c r="A52">
        <v>2029</v>
      </c>
      <c r="B52" s="168" t="s">
        <v>125</v>
      </c>
      <c r="C52" s="168" t="s">
        <v>128</v>
      </c>
      <c r="D52" s="168" t="s">
        <v>129</v>
      </c>
    </row>
    <row r="53" spans="1:4" x14ac:dyDescent="0.3">
      <c r="A53">
        <v>2028</v>
      </c>
      <c r="B53" s="168" t="s">
        <v>125</v>
      </c>
      <c r="C53" s="168" t="s">
        <v>128</v>
      </c>
      <c r="D53" s="168" t="s">
        <v>129</v>
      </c>
    </row>
    <row r="54" spans="1:4" x14ac:dyDescent="0.3">
      <c r="A54">
        <v>2026</v>
      </c>
      <c r="B54" s="168" t="s">
        <v>125</v>
      </c>
      <c r="C54" s="168" t="s">
        <v>128</v>
      </c>
      <c r="D54" s="168" t="s">
        <v>129</v>
      </c>
    </row>
    <row r="55" spans="1:4" x14ac:dyDescent="0.3">
      <c r="A55">
        <v>1980</v>
      </c>
      <c r="B55" s="168" t="s">
        <v>125</v>
      </c>
      <c r="C55" s="168" t="s">
        <v>128</v>
      </c>
      <c r="D55" s="168" t="s">
        <v>129</v>
      </c>
    </row>
    <row r="56" spans="1:4" x14ac:dyDescent="0.3">
      <c r="A56">
        <v>1956</v>
      </c>
      <c r="B56" s="168" t="s">
        <v>125</v>
      </c>
      <c r="C56" s="168" t="s">
        <v>128</v>
      </c>
      <c r="D56" s="168" t="s">
        <v>129</v>
      </c>
    </row>
    <row r="57" spans="1:4" x14ac:dyDescent="0.3">
      <c r="A57">
        <v>1945</v>
      </c>
      <c r="B57" s="168" t="s">
        <v>125</v>
      </c>
      <c r="C57" s="168" t="s">
        <v>128</v>
      </c>
      <c r="D57" s="168" t="s">
        <v>129</v>
      </c>
    </row>
    <row r="58" spans="1:4" x14ac:dyDescent="0.3">
      <c r="A58">
        <v>1918</v>
      </c>
      <c r="B58" s="168" t="s">
        <v>125</v>
      </c>
      <c r="C58" s="168" t="s">
        <v>128</v>
      </c>
      <c r="D58" s="168" t="s">
        <v>129</v>
      </c>
    </row>
    <row r="59" spans="1:4" x14ac:dyDescent="0.3">
      <c r="A59">
        <v>1821</v>
      </c>
      <c r="B59" s="168" t="s">
        <v>125</v>
      </c>
      <c r="C59" s="168" t="s">
        <v>128</v>
      </c>
      <c r="D59" s="168" t="s">
        <v>129</v>
      </c>
    </row>
    <row r="60" spans="1:4" x14ac:dyDescent="0.3">
      <c r="A60">
        <v>1818</v>
      </c>
      <c r="B60" s="168" t="s">
        <v>125</v>
      </c>
      <c r="C60" s="168" t="s">
        <v>128</v>
      </c>
      <c r="D60" s="168" t="s">
        <v>129</v>
      </c>
    </row>
    <row r="61" spans="1:4" x14ac:dyDescent="0.3">
      <c r="A61">
        <v>1807</v>
      </c>
      <c r="B61" s="168" t="s">
        <v>125</v>
      </c>
      <c r="C61" s="168" t="s">
        <v>128</v>
      </c>
      <c r="D61" s="168" t="s">
        <v>129</v>
      </c>
    </row>
    <row r="62" spans="1:4" x14ac:dyDescent="0.3">
      <c r="A62">
        <v>1795</v>
      </c>
      <c r="B62" s="168" t="s">
        <v>125</v>
      </c>
      <c r="C62" s="168" t="s">
        <v>128</v>
      </c>
      <c r="D62" s="168" t="s">
        <v>129</v>
      </c>
    </row>
    <row r="63" spans="1:4" x14ac:dyDescent="0.3">
      <c r="A63">
        <v>1780</v>
      </c>
      <c r="B63" s="168" t="s">
        <v>125</v>
      </c>
      <c r="C63" s="168" t="s">
        <v>128</v>
      </c>
      <c r="D63" s="168" t="s">
        <v>129</v>
      </c>
    </row>
    <row r="64" spans="1:4" x14ac:dyDescent="0.3">
      <c r="A64">
        <v>1748</v>
      </c>
      <c r="B64" s="168" t="s">
        <v>125</v>
      </c>
      <c r="C64" s="168" t="s">
        <v>128</v>
      </c>
      <c r="D64" s="168" t="s">
        <v>129</v>
      </c>
    </row>
    <row r="65" spans="1:4" x14ac:dyDescent="0.3">
      <c r="A65">
        <v>1706</v>
      </c>
      <c r="B65" s="168" t="s">
        <v>125</v>
      </c>
      <c r="C65" s="168" t="s">
        <v>128</v>
      </c>
      <c r="D65" s="168" t="s">
        <v>129</v>
      </c>
    </row>
    <row r="66" spans="1:4" x14ac:dyDescent="0.3">
      <c r="A66">
        <v>1685</v>
      </c>
      <c r="B66" s="168" t="s">
        <v>125</v>
      </c>
      <c r="C66" s="168" t="s">
        <v>128</v>
      </c>
      <c r="D66" s="168" t="s">
        <v>129</v>
      </c>
    </row>
    <row r="67" spans="1:4" x14ac:dyDescent="0.3">
      <c r="A67">
        <v>1669</v>
      </c>
      <c r="B67" s="168" t="s">
        <v>125</v>
      </c>
      <c r="C67" s="168" t="s">
        <v>128</v>
      </c>
      <c r="D67" s="168" t="s">
        <v>129</v>
      </c>
    </row>
    <row r="68" spans="1:4" x14ac:dyDescent="0.3">
      <c r="A68">
        <v>1635</v>
      </c>
      <c r="B68" s="168" t="s">
        <v>125</v>
      </c>
      <c r="C68" s="168" t="s">
        <v>128</v>
      </c>
      <c r="D68" s="168" t="s">
        <v>129</v>
      </c>
    </row>
    <row r="69" spans="1:4" x14ac:dyDescent="0.3">
      <c r="A69">
        <v>1538</v>
      </c>
      <c r="B69" s="168" t="s">
        <v>125</v>
      </c>
      <c r="C69" s="168" t="s">
        <v>128</v>
      </c>
      <c r="D69" s="168" t="s">
        <v>129</v>
      </c>
    </row>
    <row r="70" spans="1:4" x14ac:dyDescent="0.3">
      <c r="A70">
        <v>1468</v>
      </c>
      <c r="B70" s="168" t="s">
        <v>125</v>
      </c>
      <c r="C70" s="168" t="s">
        <v>128</v>
      </c>
      <c r="D70" s="168" t="s">
        <v>129</v>
      </c>
    </row>
    <row r="71" spans="1:4" x14ac:dyDescent="0.3">
      <c r="A71">
        <v>1453</v>
      </c>
      <c r="B71" s="168" t="s">
        <v>125</v>
      </c>
      <c r="C71" s="168" t="s">
        <v>128</v>
      </c>
      <c r="D71" s="168" t="s">
        <v>129</v>
      </c>
    </row>
    <row r="72" spans="1:4" x14ac:dyDescent="0.3">
      <c r="A72">
        <v>1430</v>
      </c>
      <c r="B72" s="168" t="s">
        <v>125</v>
      </c>
      <c r="C72" s="168" t="s">
        <v>128</v>
      </c>
      <c r="D72" s="168" t="s">
        <v>129</v>
      </c>
    </row>
    <row r="73" spans="1:4" x14ac:dyDescent="0.3">
      <c r="A73">
        <v>1424</v>
      </c>
      <c r="B73" s="168" t="s">
        <v>125</v>
      </c>
      <c r="C73" s="168" t="s">
        <v>128</v>
      </c>
      <c r="D73" s="168" t="s">
        <v>129</v>
      </c>
    </row>
    <row r="74" spans="1:4" x14ac:dyDescent="0.3">
      <c r="A74">
        <v>1395</v>
      </c>
      <c r="B74" s="168" t="s">
        <v>125</v>
      </c>
      <c r="C74" s="168" t="s">
        <v>128</v>
      </c>
      <c r="D74" s="168" t="s">
        <v>129</v>
      </c>
    </row>
    <row r="75" spans="1:4" x14ac:dyDescent="0.3">
      <c r="A75">
        <v>1344</v>
      </c>
      <c r="B75" s="168" t="s">
        <v>125</v>
      </c>
      <c r="C75" s="168" t="s">
        <v>128</v>
      </c>
      <c r="D75" s="168" t="s">
        <v>129</v>
      </c>
    </row>
    <row r="76" spans="1:4" x14ac:dyDescent="0.3">
      <c r="A76">
        <v>1342</v>
      </c>
      <c r="B76" s="168" t="s">
        <v>125</v>
      </c>
      <c r="C76" s="168" t="s">
        <v>128</v>
      </c>
      <c r="D76" s="168" t="s">
        <v>129</v>
      </c>
    </row>
    <row r="77" spans="1:4" x14ac:dyDescent="0.3">
      <c r="A77">
        <v>1339</v>
      </c>
      <c r="B77" s="168" t="s">
        <v>125</v>
      </c>
      <c r="C77" s="168" t="s">
        <v>128</v>
      </c>
      <c r="D77" s="168" t="s">
        <v>129</v>
      </c>
    </row>
    <row r="78" spans="1:4" x14ac:dyDescent="0.3">
      <c r="A78">
        <v>1334</v>
      </c>
      <c r="B78" s="168" t="s">
        <v>125</v>
      </c>
      <c r="C78" s="168" t="s">
        <v>128</v>
      </c>
      <c r="D78" s="168" t="s">
        <v>129</v>
      </c>
    </row>
    <row r="79" spans="1:4" x14ac:dyDescent="0.3">
      <c r="A79">
        <v>1262</v>
      </c>
      <c r="B79" s="168" t="s">
        <v>125</v>
      </c>
      <c r="C79" s="168" t="s">
        <v>128</v>
      </c>
      <c r="D79" s="168" t="s">
        <v>129</v>
      </c>
    </row>
    <row r="80" spans="1:4" x14ac:dyDescent="0.3">
      <c r="A80">
        <v>1244</v>
      </c>
      <c r="B80" s="168" t="s">
        <v>125</v>
      </c>
      <c r="C80" s="168" t="s">
        <v>128</v>
      </c>
      <c r="D80" s="168" t="s">
        <v>129</v>
      </c>
    </row>
    <row r="81" spans="1:4" x14ac:dyDescent="0.3">
      <c r="A81">
        <v>1226</v>
      </c>
      <c r="B81" s="168" t="s">
        <v>125</v>
      </c>
      <c r="C81" s="168" t="s">
        <v>128</v>
      </c>
      <c r="D81" s="168" t="s">
        <v>129</v>
      </c>
    </row>
    <row r="82" spans="1:4" x14ac:dyDescent="0.3">
      <c r="A82">
        <v>1051</v>
      </c>
      <c r="B82" s="168" t="s">
        <v>125</v>
      </c>
      <c r="C82" s="168" t="s">
        <v>128</v>
      </c>
      <c r="D82" s="168" t="s">
        <v>129</v>
      </c>
    </row>
    <row r="83" spans="1:4" x14ac:dyDescent="0.3">
      <c r="A83">
        <v>977</v>
      </c>
      <c r="B83" s="168" t="s">
        <v>125</v>
      </c>
      <c r="C83" s="168" t="s">
        <v>128</v>
      </c>
      <c r="D83" s="168" t="s">
        <v>129</v>
      </c>
    </row>
    <row r="84" spans="1:4" x14ac:dyDescent="0.3">
      <c r="A84">
        <v>971</v>
      </c>
      <c r="B84" s="168" t="s">
        <v>125</v>
      </c>
      <c r="C84" s="168" t="s">
        <v>128</v>
      </c>
      <c r="D84" s="168" t="s">
        <v>129</v>
      </c>
    </row>
    <row r="85" spans="1:4" x14ac:dyDescent="0.3">
      <c r="A85">
        <v>871</v>
      </c>
      <c r="B85" s="168" t="s">
        <v>125</v>
      </c>
      <c r="C85" s="168" t="s">
        <v>128</v>
      </c>
      <c r="D85" s="168" t="s">
        <v>129</v>
      </c>
    </row>
    <row r="86" spans="1:4" x14ac:dyDescent="0.3">
      <c r="A86">
        <v>891</v>
      </c>
      <c r="B86" s="168" t="s">
        <v>125</v>
      </c>
      <c r="C86" s="168" t="s">
        <v>128</v>
      </c>
      <c r="D86" s="168" t="s">
        <v>129</v>
      </c>
    </row>
    <row r="87" spans="1:4" x14ac:dyDescent="0.3">
      <c r="A87">
        <v>871</v>
      </c>
      <c r="B87" s="168" t="s">
        <v>125</v>
      </c>
      <c r="C87" s="168" t="s">
        <v>128</v>
      </c>
      <c r="D87" s="168" t="s">
        <v>129</v>
      </c>
    </row>
    <row r="88" spans="1:4" x14ac:dyDescent="0.3">
      <c r="A88">
        <v>767</v>
      </c>
      <c r="B88" s="168" t="s">
        <v>125</v>
      </c>
      <c r="C88" s="168" t="s">
        <v>128</v>
      </c>
      <c r="D88" s="168" t="s">
        <v>129</v>
      </c>
    </row>
    <row r="89" spans="1:4" x14ac:dyDescent="0.3">
      <c r="A89">
        <v>749</v>
      </c>
      <c r="B89" s="168" t="s">
        <v>125</v>
      </c>
      <c r="C89" s="168" t="s">
        <v>128</v>
      </c>
      <c r="D89" s="168" t="s">
        <v>129</v>
      </c>
    </row>
    <row r="90" spans="1:4" x14ac:dyDescent="0.3">
      <c r="A90">
        <v>579</v>
      </c>
      <c r="B90" s="168" t="s">
        <v>125</v>
      </c>
      <c r="C90" s="168" t="s">
        <v>128</v>
      </c>
      <c r="D90" s="168" t="s">
        <v>129</v>
      </c>
    </row>
    <row r="91" spans="1:4" x14ac:dyDescent="0.3">
      <c r="A91">
        <v>576</v>
      </c>
      <c r="B91" s="168" t="s">
        <v>125</v>
      </c>
      <c r="C91" s="168" t="s">
        <v>128</v>
      </c>
      <c r="D91" s="168" t="s">
        <v>129</v>
      </c>
    </row>
    <row r="92" spans="1:4" x14ac:dyDescent="0.3">
      <c r="A92">
        <v>372</v>
      </c>
      <c r="B92" s="168" t="s">
        <v>125</v>
      </c>
      <c r="C92" s="168" t="s">
        <v>128</v>
      </c>
      <c r="D92" s="168" t="s">
        <v>129</v>
      </c>
    </row>
    <row r="93" spans="1:4" x14ac:dyDescent="0.3">
      <c r="A93">
        <v>874</v>
      </c>
      <c r="B93" s="168" t="s">
        <v>125</v>
      </c>
      <c r="C93" s="168" t="s">
        <v>128</v>
      </c>
      <c r="D93" s="168" t="s">
        <v>129</v>
      </c>
    </row>
    <row r="94" spans="1:4" x14ac:dyDescent="0.3">
      <c r="A94">
        <v>866</v>
      </c>
      <c r="B94" s="168" t="s">
        <v>125</v>
      </c>
      <c r="C94" s="168" t="s">
        <v>128</v>
      </c>
      <c r="D94" s="168" t="s">
        <v>129</v>
      </c>
    </row>
    <row r="95" spans="1:4" x14ac:dyDescent="0.3">
      <c r="A95">
        <v>851</v>
      </c>
      <c r="B95" s="168" t="s">
        <v>125</v>
      </c>
      <c r="C95" s="168" t="s">
        <v>128</v>
      </c>
      <c r="D95" s="168" t="s">
        <v>129</v>
      </c>
    </row>
    <row r="96" spans="1:4" x14ac:dyDescent="0.3">
      <c r="A96">
        <v>851</v>
      </c>
      <c r="B96" s="168" t="s">
        <v>125</v>
      </c>
      <c r="C96" s="168" t="s">
        <v>128</v>
      </c>
      <c r="D96" s="168" t="s">
        <v>129</v>
      </c>
    </row>
    <row r="97" spans="1:4" x14ac:dyDescent="0.3">
      <c r="A97">
        <v>850</v>
      </c>
      <c r="B97" s="168" t="s">
        <v>125</v>
      </c>
      <c r="C97" s="168" t="s">
        <v>128</v>
      </c>
      <c r="D97" s="168" t="s">
        <v>129</v>
      </c>
    </row>
    <row r="98" spans="1:4" x14ac:dyDescent="0.3">
      <c r="A98">
        <v>822</v>
      </c>
      <c r="B98" s="168" t="s">
        <v>125</v>
      </c>
      <c r="C98" s="168" t="s">
        <v>128</v>
      </c>
      <c r="D98" s="168" t="s">
        <v>129</v>
      </c>
    </row>
    <row r="99" spans="1:4" x14ac:dyDescent="0.3">
      <c r="A99">
        <v>790</v>
      </c>
      <c r="B99" s="168" t="s">
        <v>125</v>
      </c>
      <c r="C99" s="168" t="s">
        <v>128</v>
      </c>
      <c r="D99" s="168" t="s">
        <v>129</v>
      </c>
    </row>
    <row r="100" spans="1:4" x14ac:dyDescent="0.3">
      <c r="A100">
        <v>754</v>
      </c>
      <c r="B100" s="168" t="s">
        <v>125</v>
      </c>
      <c r="C100" s="168" t="s">
        <v>128</v>
      </c>
      <c r="D100" s="168" t="s">
        <v>129</v>
      </c>
    </row>
    <row r="101" spans="1:4" x14ac:dyDescent="0.3">
      <c r="A101">
        <v>711</v>
      </c>
      <c r="B101" s="168" t="s">
        <v>125</v>
      </c>
      <c r="C101" s="168" t="s">
        <v>128</v>
      </c>
      <c r="D101" s="168" t="s">
        <v>129</v>
      </c>
    </row>
    <row r="102" spans="1:4" x14ac:dyDescent="0.3">
      <c r="A102">
        <v>691</v>
      </c>
      <c r="B102" s="168" t="s">
        <v>125</v>
      </c>
      <c r="C102" s="168" t="s">
        <v>128</v>
      </c>
      <c r="D102" s="168" t="s">
        <v>129</v>
      </c>
    </row>
    <row r="103" spans="1:4" x14ac:dyDescent="0.3">
      <c r="A103">
        <v>636</v>
      </c>
      <c r="B103" s="168" t="s">
        <v>125</v>
      </c>
      <c r="C103" s="168" t="s">
        <v>128</v>
      </c>
      <c r="D103" s="168" t="s">
        <v>129</v>
      </c>
    </row>
    <row r="104" spans="1:4" x14ac:dyDescent="0.3">
      <c r="A104">
        <v>633</v>
      </c>
      <c r="B104" s="168" t="s">
        <v>125</v>
      </c>
      <c r="C104" s="168" t="s">
        <v>128</v>
      </c>
      <c r="D104" s="168" t="s">
        <v>129</v>
      </c>
    </row>
    <row r="105" spans="1:4" x14ac:dyDescent="0.3">
      <c r="A105">
        <v>624</v>
      </c>
      <c r="B105" s="168" t="s">
        <v>125</v>
      </c>
      <c r="C105" s="168" t="s">
        <v>128</v>
      </c>
      <c r="D105" s="168" t="s">
        <v>129</v>
      </c>
    </row>
    <row r="106" spans="1:4" x14ac:dyDescent="0.3">
      <c r="A106">
        <v>618</v>
      </c>
      <c r="B106" s="168" t="s">
        <v>125</v>
      </c>
      <c r="C106" s="168" t="s">
        <v>128</v>
      </c>
      <c r="D106" s="168" t="s">
        <v>129</v>
      </c>
    </row>
    <row r="107" spans="1:4" x14ac:dyDescent="0.3">
      <c r="A107">
        <v>586</v>
      </c>
      <c r="B107" s="168" t="s">
        <v>125</v>
      </c>
      <c r="C107" s="168" t="s">
        <v>128</v>
      </c>
      <c r="D107" s="168" t="s">
        <v>129</v>
      </c>
    </row>
    <row r="108" spans="1:4" x14ac:dyDescent="0.3">
      <c r="A108">
        <v>526</v>
      </c>
      <c r="B108" s="168" t="s">
        <v>125</v>
      </c>
      <c r="C108" s="168" t="s">
        <v>128</v>
      </c>
      <c r="D108" s="168" t="s">
        <v>129</v>
      </c>
    </row>
    <row r="109" spans="1:4" x14ac:dyDescent="0.3">
      <c r="A109">
        <v>3539</v>
      </c>
      <c r="B109" s="168" t="s">
        <v>125</v>
      </c>
      <c r="C109" s="168" t="s">
        <v>128</v>
      </c>
      <c r="D109" s="168" t="s">
        <v>129</v>
      </c>
    </row>
    <row r="110" spans="1:4" x14ac:dyDescent="0.3">
      <c r="A110">
        <v>2418</v>
      </c>
      <c r="B110" s="168" t="s">
        <v>125</v>
      </c>
      <c r="C110" s="168" t="s">
        <v>128</v>
      </c>
      <c r="D110" s="168" t="s">
        <v>129</v>
      </c>
    </row>
    <row r="111" spans="1:4" x14ac:dyDescent="0.3">
      <c r="A111">
        <v>2271</v>
      </c>
      <c r="B111" s="168" t="s">
        <v>125</v>
      </c>
      <c r="C111" s="168" t="s">
        <v>128</v>
      </c>
      <c r="D111" s="168" t="s">
        <v>129</v>
      </c>
    </row>
    <row r="112" spans="1:4" x14ac:dyDescent="0.3">
      <c r="A112">
        <v>2216</v>
      </c>
      <c r="B112" s="168" t="s">
        <v>125</v>
      </c>
      <c r="C112" s="168" t="s">
        <v>128</v>
      </c>
      <c r="D112" s="168" t="s">
        <v>129</v>
      </c>
    </row>
    <row r="113" spans="1:4" x14ac:dyDescent="0.3">
      <c r="A113">
        <v>1945</v>
      </c>
      <c r="B113" s="168" t="s">
        <v>125</v>
      </c>
      <c r="C113" s="168" t="s">
        <v>128</v>
      </c>
      <c r="D113" s="168" t="s">
        <v>129</v>
      </c>
    </row>
    <row r="114" spans="1:4" x14ac:dyDescent="0.3">
      <c r="A114">
        <v>1941</v>
      </c>
      <c r="B114" s="168" t="s">
        <v>125</v>
      </c>
      <c r="C114" s="168" t="s">
        <v>128</v>
      </c>
      <c r="D114" s="168" t="s">
        <v>129</v>
      </c>
    </row>
    <row r="115" spans="1:4" x14ac:dyDescent="0.3">
      <c r="A115">
        <v>1919</v>
      </c>
      <c r="B115" s="168" t="s">
        <v>125</v>
      </c>
      <c r="C115" s="168" t="s">
        <v>128</v>
      </c>
      <c r="D115" s="168" t="s">
        <v>129</v>
      </c>
    </row>
    <row r="116" spans="1:4" x14ac:dyDescent="0.3">
      <c r="A116">
        <v>1894</v>
      </c>
      <c r="B116" s="168" t="s">
        <v>125</v>
      </c>
      <c r="C116" s="168" t="s">
        <v>128</v>
      </c>
      <c r="D116" s="168" t="s">
        <v>129</v>
      </c>
    </row>
    <row r="117" spans="1:4" x14ac:dyDescent="0.3">
      <c r="A117">
        <v>1875</v>
      </c>
      <c r="B117" s="168" t="s">
        <v>125</v>
      </c>
      <c r="C117" s="168" t="s">
        <v>128</v>
      </c>
      <c r="D117" s="168" t="s">
        <v>129</v>
      </c>
    </row>
    <row r="118" spans="1:4" x14ac:dyDescent="0.3">
      <c r="A118">
        <v>1845</v>
      </c>
      <c r="B118" s="168" t="s">
        <v>125</v>
      </c>
      <c r="C118" s="168" t="s">
        <v>128</v>
      </c>
      <c r="D118" s="168" t="s">
        <v>129</v>
      </c>
    </row>
    <row r="119" spans="1:4" x14ac:dyDescent="0.3">
      <c r="A119">
        <v>1822</v>
      </c>
      <c r="B119" s="168" t="s">
        <v>125</v>
      </c>
      <c r="C119" s="168" t="s">
        <v>128</v>
      </c>
      <c r="D119" s="168" t="s">
        <v>129</v>
      </c>
    </row>
    <row r="120" spans="1:4" x14ac:dyDescent="0.3">
      <c r="A120">
        <v>1799</v>
      </c>
      <c r="B120" s="168" t="s">
        <v>125</v>
      </c>
      <c r="C120" s="168" t="s">
        <v>128</v>
      </c>
      <c r="D120" s="168" t="s">
        <v>129</v>
      </c>
    </row>
    <row r="121" spans="1:4" x14ac:dyDescent="0.3">
      <c r="A121">
        <v>1797</v>
      </c>
      <c r="B121" s="168" t="s">
        <v>125</v>
      </c>
      <c r="C121" s="168" t="s">
        <v>128</v>
      </c>
      <c r="D121" s="168" t="s">
        <v>129</v>
      </c>
    </row>
    <row r="122" spans="1:4" x14ac:dyDescent="0.3">
      <c r="A122">
        <v>1704</v>
      </c>
      <c r="B122" s="168" t="s">
        <v>125</v>
      </c>
      <c r="C122" s="168" t="s">
        <v>128</v>
      </c>
      <c r="D122" s="168" t="s">
        <v>129</v>
      </c>
    </row>
    <row r="123" spans="1:4" x14ac:dyDescent="0.3">
      <c r="A123">
        <v>1661</v>
      </c>
      <c r="B123" s="168" t="s">
        <v>125</v>
      </c>
      <c r="C123" s="168" t="s">
        <v>128</v>
      </c>
      <c r="D123" s="168" t="s">
        <v>129</v>
      </c>
    </row>
    <row r="124" spans="1:4" x14ac:dyDescent="0.3">
      <c r="A124">
        <v>1643</v>
      </c>
      <c r="B124" s="168" t="s">
        <v>125</v>
      </c>
      <c r="C124" s="168" t="s">
        <v>128</v>
      </c>
      <c r="D124" s="168" t="s">
        <v>129</v>
      </c>
    </row>
    <row r="125" spans="1:4" x14ac:dyDescent="0.3">
      <c r="A125">
        <v>1614</v>
      </c>
      <c r="B125" s="168" t="s">
        <v>125</v>
      </c>
      <c r="C125" s="168" t="s">
        <v>128</v>
      </c>
      <c r="D125" s="168" t="s">
        <v>129</v>
      </c>
    </row>
    <row r="126" spans="1:4" x14ac:dyDescent="0.3">
      <c r="A126">
        <v>1613</v>
      </c>
      <c r="B126" s="168" t="s">
        <v>125</v>
      </c>
      <c r="C126" s="168" t="s">
        <v>128</v>
      </c>
      <c r="D126" s="168" t="s">
        <v>129</v>
      </c>
    </row>
    <row r="127" spans="1:4" x14ac:dyDescent="0.3">
      <c r="A127">
        <v>1561</v>
      </c>
      <c r="B127" s="168" t="s">
        <v>125</v>
      </c>
      <c r="C127" s="168" t="s">
        <v>128</v>
      </c>
      <c r="D127" s="168" t="s">
        <v>129</v>
      </c>
    </row>
    <row r="128" spans="1:4" x14ac:dyDescent="0.3">
      <c r="A128">
        <v>1483</v>
      </c>
      <c r="B128" s="168" t="s">
        <v>125</v>
      </c>
      <c r="C128" s="168" t="s">
        <v>128</v>
      </c>
      <c r="D128" s="168" t="s">
        <v>129</v>
      </c>
    </row>
    <row r="129" spans="1:4" x14ac:dyDescent="0.3">
      <c r="A129">
        <v>1441</v>
      </c>
      <c r="B129" s="168" t="s">
        <v>125</v>
      </c>
      <c r="C129" s="168" t="s">
        <v>128</v>
      </c>
      <c r="D129" s="168" t="s">
        <v>129</v>
      </c>
    </row>
    <row r="130" spans="1:4" x14ac:dyDescent="0.3">
      <c r="A130">
        <v>1431</v>
      </c>
      <c r="B130" s="168" t="s">
        <v>125</v>
      </c>
      <c r="C130" s="168" t="s">
        <v>128</v>
      </c>
      <c r="D130" s="168" t="s">
        <v>129</v>
      </c>
    </row>
    <row r="131" spans="1:4" x14ac:dyDescent="0.3">
      <c r="A131">
        <v>1428</v>
      </c>
      <c r="B131" s="168" t="s">
        <v>125</v>
      </c>
      <c r="C131" s="168" t="s">
        <v>128</v>
      </c>
      <c r="D131" s="168" t="s">
        <v>129</v>
      </c>
    </row>
    <row r="132" spans="1:4" x14ac:dyDescent="0.3">
      <c r="A132">
        <v>1425</v>
      </c>
      <c r="B132" s="168" t="s">
        <v>125</v>
      </c>
      <c r="C132" s="168" t="s">
        <v>128</v>
      </c>
      <c r="D132" s="168" t="s">
        <v>129</v>
      </c>
    </row>
    <row r="133" spans="1:4" x14ac:dyDescent="0.3">
      <c r="A133">
        <v>1413</v>
      </c>
      <c r="B133" s="168" t="s">
        <v>125</v>
      </c>
      <c r="C133" s="168" t="s">
        <v>128</v>
      </c>
      <c r="D133" s="168" t="s">
        <v>129</v>
      </c>
    </row>
    <row r="134" spans="1:4" x14ac:dyDescent="0.3">
      <c r="A134">
        <v>1403</v>
      </c>
      <c r="B134" s="168" t="s">
        <v>125</v>
      </c>
      <c r="C134" s="168" t="s">
        <v>128</v>
      </c>
      <c r="D134" s="168" t="s">
        <v>129</v>
      </c>
    </row>
    <row r="135" spans="1:4" x14ac:dyDescent="0.3">
      <c r="A135">
        <v>1402</v>
      </c>
      <c r="B135" s="168" t="s">
        <v>125</v>
      </c>
      <c r="C135" s="168" t="s">
        <v>128</v>
      </c>
      <c r="D135" s="168" t="s">
        <v>129</v>
      </c>
    </row>
    <row r="136" spans="1:4" x14ac:dyDescent="0.3">
      <c r="A136">
        <v>1362</v>
      </c>
      <c r="B136" s="168" t="s">
        <v>125</v>
      </c>
      <c r="C136" s="168" t="s">
        <v>128</v>
      </c>
      <c r="D136" s="168" t="s">
        <v>129</v>
      </c>
    </row>
    <row r="137" spans="1:4" x14ac:dyDescent="0.3">
      <c r="A137">
        <v>1350</v>
      </c>
      <c r="B137" s="168" t="s">
        <v>125</v>
      </c>
      <c r="C137" s="168" t="s">
        <v>128</v>
      </c>
      <c r="D137" s="168" t="s">
        <v>129</v>
      </c>
    </row>
    <row r="138" spans="1:4" x14ac:dyDescent="0.3">
      <c r="A138">
        <v>1342</v>
      </c>
      <c r="B138" s="168" t="s">
        <v>125</v>
      </c>
      <c r="C138" s="168" t="s">
        <v>128</v>
      </c>
      <c r="D138" s="168" t="s">
        <v>129</v>
      </c>
    </row>
    <row r="139" spans="1:4" x14ac:dyDescent="0.3">
      <c r="A139">
        <v>1315</v>
      </c>
      <c r="B139" s="168" t="s">
        <v>125</v>
      </c>
      <c r="C139" s="168" t="s">
        <v>128</v>
      </c>
      <c r="D139" s="168" t="s">
        <v>129</v>
      </c>
    </row>
    <row r="140" spans="1:4" x14ac:dyDescent="0.3">
      <c r="A140">
        <v>1289</v>
      </c>
      <c r="B140" s="168" t="s">
        <v>125</v>
      </c>
      <c r="C140" s="168" t="s">
        <v>128</v>
      </c>
      <c r="D140" s="168" t="s">
        <v>129</v>
      </c>
    </row>
    <row r="141" spans="1:4" x14ac:dyDescent="0.3">
      <c r="A141">
        <v>1280</v>
      </c>
      <c r="B141" s="168" t="s">
        <v>125</v>
      </c>
      <c r="C141" s="168" t="s">
        <v>128</v>
      </c>
      <c r="D141" s="168" t="s">
        <v>129</v>
      </c>
    </row>
    <row r="142" spans="1:4" x14ac:dyDescent="0.3">
      <c r="A142">
        <v>1268</v>
      </c>
      <c r="B142" s="168" t="s">
        <v>125</v>
      </c>
      <c r="C142" s="168" t="s">
        <v>128</v>
      </c>
      <c r="D142" s="168" t="s">
        <v>129</v>
      </c>
    </row>
    <row r="143" spans="1:4" x14ac:dyDescent="0.3">
      <c r="A143">
        <v>1260</v>
      </c>
      <c r="B143" s="168" t="s">
        <v>125</v>
      </c>
      <c r="C143" s="168" t="s">
        <v>128</v>
      </c>
      <c r="D143" s="168" t="s">
        <v>129</v>
      </c>
    </row>
    <row r="144" spans="1:4" x14ac:dyDescent="0.3">
      <c r="A144">
        <v>1251</v>
      </c>
      <c r="B144" s="168" t="s">
        <v>125</v>
      </c>
      <c r="C144" s="168" t="s">
        <v>128</v>
      </c>
      <c r="D144" s="168" t="s">
        <v>129</v>
      </c>
    </row>
    <row r="145" spans="1:4" x14ac:dyDescent="0.3">
      <c r="A145">
        <v>1228</v>
      </c>
      <c r="B145" s="168" t="s">
        <v>125</v>
      </c>
      <c r="C145" s="168" t="s">
        <v>128</v>
      </c>
      <c r="D145" s="168" t="s">
        <v>129</v>
      </c>
    </row>
    <row r="146" spans="1:4" x14ac:dyDescent="0.3">
      <c r="A146">
        <v>1224</v>
      </c>
      <c r="B146" s="168" t="s">
        <v>125</v>
      </c>
      <c r="C146" s="168" t="s">
        <v>128</v>
      </c>
      <c r="D146" s="168" t="s">
        <v>129</v>
      </c>
    </row>
    <row r="147" spans="1:4" x14ac:dyDescent="0.3">
      <c r="A147">
        <v>1202</v>
      </c>
      <c r="B147" s="168" t="s">
        <v>125</v>
      </c>
      <c r="C147" s="168" t="s">
        <v>128</v>
      </c>
      <c r="D147" s="168" t="s">
        <v>129</v>
      </c>
    </row>
    <row r="148" spans="1:4" x14ac:dyDescent="0.3">
      <c r="A148">
        <v>1193</v>
      </c>
      <c r="B148" s="168" t="s">
        <v>125</v>
      </c>
      <c r="C148" s="168" t="s">
        <v>128</v>
      </c>
      <c r="D148" s="168" t="s">
        <v>129</v>
      </c>
    </row>
    <row r="149" spans="1:4" x14ac:dyDescent="0.3">
      <c r="A149">
        <v>1188</v>
      </c>
      <c r="B149" s="168" t="s">
        <v>125</v>
      </c>
      <c r="C149" s="168" t="s">
        <v>128</v>
      </c>
      <c r="D149" s="168" t="s">
        <v>129</v>
      </c>
    </row>
    <row r="150" spans="1:4" x14ac:dyDescent="0.3">
      <c r="A150">
        <v>1182</v>
      </c>
      <c r="B150" s="168" t="s">
        <v>125</v>
      </c>
      <c r="C150" s="168" t="s">
        <v>128</v>
      </c>
      <c r="D150" s="168" t="s">
        <v>129</v>
      </c>
    </row>
    <row r="151" spans="1:4" x14ac:dyDescent="0.3">
      <c r="A151">
        <v>1166</v>
      </c>
      <c r="B151" s="168" t="s">
        <v>125</v>
      </c>
      <c r="C151" s="168" t="s">
        <v>128</v>
      </c>
      <c r="D151" s="168" t="s">
        <v>129</v>
      </c>
    </row>
    <row r="152" spans="1:4" x14ac:dyDescent="0.3">
      <c r="A152">
        <v>1164</v>
      </c>
      <c r="B152" s="168" t="s">
        <v>125</v>
      </c>
      <c r="C152" s="168" t="s">
        <v>128</v>
      </c>
      <c r="D152" s="168" t="s">
        <v>129</v>
      </c>
    </row>
    <row r="153" spans="1:4" x14ac:dyDescent="0.3">
      <c r="A153">
        <v>1160</v>
      </c>
      <c r="B153" s="168" t="s">
        <v>125</v>
      </c>
      <c r="C153" s="168" t="s">
        <v>128</v>
      </c>
      <c r="D153" s="168" t="s">
        <v>129</v>
      </c>
    </row>
    <row r="154" spans="1:4" x14ac:dyDescent="0.3">
      <c r="A154">
        <v>1142</v>
      </c>
      <c r="B154" s="168" t="s">
        <v>125</v>
      </c>
      <c r="C154" s="168" t="s">
        <v>128</v>
      </c>
      <c r="D154" s="168" t="s">
        <v>129</v>
      </c>
    </row>
    <row r="155" spans="1:4" x14ac:dyDescent="0.3">
      <c r="A155">
        <v>1138</v>
      </c>
      <c r="B155" s="168" t="s">
        <v>125</v>
      </c>
      <c r="C155" s="168" t="s">
        <v>128</v>
      </c>
      <c r="D155" s="168" t="s">
        <v>129</v>
      </c>
    </row>
    <row r="156" spans="1:4" x14ac:dyDescent="0.3">
      <c r="A156">
        <v>1133</v>
      </c>
      <c r="B156" s="168" t="s">
        <v>125</v>
      </c>
      <c r="C156" s="168" t="s">
        <v>128</v>
      </c>
      <c r="D156" s="168" t="s">
        <v>129</v>
      </c>
    </row>
    <row r="157" spans="1:4" x14ac:dyDescent="0.3">
      <c r="A157">
        <v>1129</v>
      </c>
      <c r="B157" s="168" t="s">
        <v>125</v>
      </c>
      <c r="C157" s="168" t="s">
        <v>128</v>
      </c>
      <c r="D157" s="168" t="s">
        <v>129</v>
      </c>
    </row>
    <row r="158" spans="1:4" x14ac:dyDescent="0.3">
      <c r="A158">
        <v>1123</v>
      </c>
      <c r="B158" s="168" t="s">
        <v>125</v>
      </c>
      <c r="C158" s="168" t="s">
        <v>128</v>
      </c>
      <c r="D158" s="168" t="s">
        <v>129</v>
      </c>
    </row>
    <row r="159" spans="1:4" x14ac:dyDescent="0.3">
      <c r="A159">
        <v>1122</v>
      </c>
      <c r="B159" s="168" t="s">
        <v>125</v>
      </c>
      <c r="C159" s="168" t="s">
        <v>128</v>
      </c>
      <c r="D159" s="168" t="s">
        <v>129</v>
      </c>
    </row>
    <row r="160" spans="1:4" x14ac:dyDescent="0.3">
      <c r="A160">
        <v>1120</v>
      </c>
      <c r="B160" s="168" t="s">
        <v>125</v>
      </c>
      <c r="C160" s="168" t="s">
        <v>128</v>
      </c>
      <c r="D160" s="168" t="s">
        <v>129</v>
      </c>
    </row>
    <row r="161" spans="1:4" x14ac:dyDescent="0.3">
      <c r="A161">
        <v>1114</v>
      </c>
      <c r="B161" s="168" t="s">
        <v>125</v>
      </c>
      <c r="C161" s="168" t="s">
        <v>128</v>
      </c>
      <c r="D161" s="168" t="s">
        <v>129</v>
      </c>
    </row>
    <row r="162" spans="1:4" x14ac:dyDescent="0.3">
      <c r="A162">
        <v>1104</v>
      </c>
      <c r="B162" s="168" t="s">
        <v>125</v>
      </c>
      <c r="C162" s="168" t="s">
        <v>128</v>
      </c>
      <c r="D162" s="168" t="s">
        <v>129</v>
      </c>
    </row>
    <row r="163" spans="1:4" x14ac:dyDescent="0.3">
      <c r="A163">
        <v>1094</v>
      </c>
      <c r="B163" s="168" t="s">
        <v>125</v>
      </c>
      <c r="C163" s="168" t="s">
        <v>128</v>
      </c>
      <c r="D163" s="168" t="s">
        <v>129</v>
      </c>
    </row>
    <row r="164" spans="1:4" x14ac:dyDescent="0.3">
      <c r="A164">
        <v>1073</v>
      </c>
      <c r="B164" s="168" t="s">
        <v>125</v>
      </c>
      <c r="C164" s="168" t="s">
        <v>128</v>
      </c>
      <c r="D164" s="168" t="s">
        <v>129</v>
      </c>
    </row>
    <row r="165" spans="1:4" x14ac:dyDescent="0.3">
      <c r="A165">
        <v>1034</v>
      </c>
      <c r="B165" s="168" t="s">
        <v>125</v>
      </c>
      <c r="C165" s="168" t="s">
        <v>128</v>
      </c>
      <c r="D165" s="168" t="s">
        <v>129</v>
      </c>
    </row>
    <row r="166" spans="1:4" x14ac:dyDescent="0.3">
      <c r="A166">
        <v>1015</v>
      </c>
      <c r="B166" s="168" t="s">
        <v>125</v>
      </c>
      <c r="C166" s="168" t="s">
        <v>128</v>
      </c>
      <c r="D166" s="168" t="s">
        <v>129</v>
      </c>
    </row>
    <row r="167" spans="1:4" x14ac:dyDescent="0.3">
      <c r="A167">
        <v>1010</v>
      </c>
      <c r="B167" s="168" t="s">
        <v>125</v>
      </c>
      <c r="C167" s="168" t="s">
        <v>128</v>
      </c>
      <c r="D167" s="168" t="s">
        <v>129</v>
      </c>
    </row>
    <row r="168" spans="1:4" x14ac:dyDescent="0.3">
      <c r="A168">
        <v>991</v>
      </c>
      <c r="B168" s="168" t="s">
        <v>125</v>
      </c>
      <c r="C168" s="168" t="s">
        <v>128</v>
      </c>
      <c r="D168" s="168" t="s">
        <v>129</v>
      </c>
    </row>
    <row r="169" spans="1:4" x14ac:dyDescent="0.3">
      <c r="A169">
        <v>980</v>
      </c>
      <c r="B169" s="168" t="s">
        <v>125</v>
      </c>
      <c r="C169" s="168" t="s">
        <v>128</v>
      </c>
      <c r="D169" s="168" t="s">
        <v>129</v>
      </c>
    </row>
    <row r="170" spans="1:4" x14ac:dyDescent="0.3">
      <c r="A170">
        <v>948</v>
      </c>
      <c r="B170" s="168" t="s">
        <v>125</v>
      </c>
      <c r="C170" s="168" t="s">
        <v>128</v>
      </c>
      <c r="D170" s="168" t="s">
        <v>129</v>
      </c>
    </row>
    <row r="171" spans="1:4" x14ac:dyDescent="0.3">
      <c r="A171">
        <v>930</v>
      </c>
      <c r="B171" s="168" t="s">
        <v>125</v>
      </c>
      <c r="C171" s="168" t="s">
        <v>128</v>
      </c>
      <c r="D171" s="168" t="s">
        <v>129</v>
      </c>
    </row>
    <row r="172" spans="1:4" x14ac:dyDescent="0.3">
      <c r="A172">
        <v>927</v>
      </c>
      <c r="B172" s="168" t="s">
        <v>125</v>
      </c>
      <c r="C172" s="168" t="s">
        <v>128</v>
      </c>
      <c r="D172" s="168" t="s">
        <v>129</v>
      </c>
    </row>
    <row r="173" spans="1:4" x14ac:dyDescent="0.3">
      <c r="A173">
        <v>922</v>
      </c>
      <c r="B173" s="168" t="s">
        <v>125</v>
      </c>
      <c r="C173" s="168" t="s">
        <v>128</v>
      </c>
      <c r="D173" s="168" t="s">
        <v>129</v>
      </c>
    </row>
    <row r="174" spans="1:4" x14ac:dyDescent="0.3">
      <c r="A174">
        <v>904</v>
      </c>
      <c r="B174" s="168" t="s">
        <v>125</v>
      </c>
      <c r="C174" s="168" t="s">
        <v>128</v>
      </c>
      <c r="D174" s="168" t="s">
        <v>129</v>
      </c>
    </row>
    <row r="175" spans="1:4" x14ac:dyDescent="0.3">
      <c r="A175">
        <v>881</v>
      </c>
      <c r="B175" s="168" t="s">
        <v>125</v>
      </c>
      <c r="C175" s="168" t="s">
        <v>128</v>
      </c>
      <c r="D175" s="168" t="s">
        <v>129</v>
      </c>
    </row>
    <row r="176" spans="1:4" x14ac:dyDescent="0.3">
      <c r="A176">
        <v>872</v>
      </c>
      <c r="B176" s="168" t="s">
        <v>125</v>
      </c>
      <c r="C176" s="168" t="s">
        <v>128</v>
      </c>
      <c r="D176" s="168" t="s">
        <v>129</v>
      </c>
    </row>
    <row r="177" spans="1:4" x14ac:dyDescent="0.3">
      <c r="A177">
        <v>871</v>
      </c>
      <c r="B177" s="168" t="s">
        <v>125</v>
      </c>
      <c r="C177" s="168" t="s">
        <v>128</v>
      </c>
      <c r="D177" s="168" t="s">
        <v>129</v>
      </c>
    </row>
    <row r="178" spans="1:4" x14ac:dyDescent="0.3">
      <c r="A178">
        <v>870</v>
      </c>
      <c r="B178" s="168" t="s">
        <v>125</v>
      </c>
      <c r="C178" s="168" t="s">
        <v>128</v>
      </c>
      <c r="D178" s="168" t="s">
        <v>129</v>
      </c>
    </row>
    <row r="179" spans="1:4" x14ac:dyDescent="0.3">
      <c r="A179">
        <v>864</v>
      </c>
      <c r="B179" s="168" t="s">
        <v>125</v>
      </c>
      <c r="C179" s="168" t="s">
        <v>128</v>
      </c>
      <c r="D179" s="168" t="s">
        <v>129</v>
      </c>
    </row>
    <row r="180" spans="1:4" x14ac:dyDescent="0.3">
      <c r="A180">
        <v>838</v>
      </c>
      <c r="B180" s="168" t="s">
        <v>125</v>
      </c>
      <c r="C180" s="168" t="s">
        <v>128</v>
      </c>
      <c r="D180" s="168" t="s">
        <v>129</v>
      </c>
    </row>
    <row r="181" spans="1:4" x14ac:dyDescent="0.3">
      <c r="A181">
        <v>828</v>
      </c>
      <c r="B181" s="168" t="s">
        <v>125</v>
      </c>
      <c r="C181" s="168" t="s">
        <v>128</v>
      </c>
      <c r="D181" s="168" t="s">
        <v>129</v>
      </c>
    </row>
    <row r="182" spans="1:4" x14ac:dyDescent="0.3">
      <c r="A182">
        <v>819</v>
      </c>
      <c r="B182" s="168" t="s">
        <v>125</v>
      </c>
      <c r="C182" s="168" t="s">
        <v>128</v>
      </c>
      <c r="D182" s="168" t="s">
        <v>129</v>
      </c>
    </row>
    <row r="183" spans="1:4" x14ac:dyDescent="0.3">
      <c r="A183">
        <v>818</v>
      </c>
      <c r="B183" s="168" t="s">
        <v>125</v>
      </c>
      <c r="C183" s="168" t="s">
        <v>128</v>
      </c>
      <c r="D183" s="168" t="s">
        <v>129</v>
      </c>
    </row>
    <row r="184" spans="1:4" x14ac:dyDescent="0.3">
      <c r="A184">
        <v>809</v>
      </c>
      <c r="B184" s="168" t="s">
        <v>125</v>
      </c>
      <c r="C184" s="168" t="s">
        <v>128</v>
      </c>
      <c r="D184" s="168" t="s">
        <v>129</v>
      </c>
    </row>
    <row r="185" spans="1:4" x14ac:dyDescent="0.3">
      <c r="A185">
        <v>791</v>
      </c>
      <c r="B185" s="168" t="s">
        <v>125</v>
      </c>
      <c r="C185" s="168" t="s">
        <v>128</v>
      </c>
      <c r="D185" s="168" t="s">
        <v>129</v>
      </c>
    </row>
    <row r="186" spans="1:4" x14ac:dyDescent="0.3">
      <c r="A186">
        <v>778</v>
      </c>
      <c r="B186" s="168" t="s">
        <v>125</v>
      </c>
      <c r="C186" s="168" t="s">
        <v>128</v>
      </c>
      <c r="D186" s="168" t="s">
        <v>129</v>
      </c>
    </row>
    <row r="187" spans="1:4" x14ac:dyDescent="0.3">
      <c r="A187">
        <v>770</v>
      </c>
      <c r="B187" s="168" t="s">
        <v>125</v>
      </c>
      <c r="C187" s="168" t="s">
        <v>128</v>
      </c>
      <c r="D187" s="168" t="s">
        <v>129</v>
      </c>
    </row>
    <row r="188" spans="1:4" x14ac:dyDescent="0.3">
      <c r="A188">
        <v>763</v>
      </c>
      <c r="B188" s="168" t="s">
        <v>125</v>
      </c>
      <c r="C188" s="168" t="s">
        <v>128</v>
      </c>
      <c r="D188" s="168" t="s">
        <v>129</v>
      </c>
    </row>
    <row r="189" spans="1:4" x14ac:dyDescent="0.3">
      <c r="A189">
        <v>741</v>
      </c>
      <c r="B189" s="168" t="s">
        <v>125</v>
      </c>
      <c r="C189" s="168" t="s">
        <v>128</v>
      </c>
      <c r="D189" s="168" t="s">
        <v>129</v>
      </c>
    </row>
    <row r="190" spans="1:4" x14ac:dyDescent="0.3">
      <c r="A190">
        <v>739</v>
      </c>
      <c r="B190" s="168" t="s">
        <v>125</v>
      </c>
      <c r="C190" s="168" t="s">
        <v>128</v>
      </c>
      <c r="D190" s="168" t="s">
        <v>129</v>
      </c>
    </row>
    <row r="191" spans="1:4" x14ac:dyDescent="0.3">
      <c r="A191">
        <v>732</v>
      </c>
      <c r="B191" s="168" t="s">
        <v>125</v>
      </c>
      <c r="C191" s="168" t="s">
        <v>128</v>
      </c>
      <c r="D191" s="168" t="s">
        <v>129</v>
      </c>
    </row>
    <row r="192" spans="1:4" x14ac:dyDescent="0.3">
      <c r="A192">
        <v>729</v>
      </c>
      <c r="B192" s="168" t="s">
        <v>125</v>
      </c>
      <c r="C192" s="168" t="s">
        <v>128</v>
      </c>
      <c r="D192" s="168" t="s">
        <v>129</v>
      </c>
    </row>
    <row r="193" spans="1:4" x14ac:dyDescent="0.3">
      <c r="A193">
        <v>726</v>
      </c>
      <c r="B193" s="168" t="s">
        <v>125</v>
      </c>
      <c r="C193" s="168" t="s">
        <v>128</v>
      </c>
      <c r="D193" s="168" t="s">
        <v>129</v>
      </c>
    </row>
    <row r="194" spans="1:4" x14ac:dyDescent="0.3">
      <c r="A194">
        <v>667</v>
      </c>
      <c r="B194" s="168" t="s">
        <v>125</v>
      </c>
      <c r="C194" s="168" t="s">
        <v>128</v>
      </c>
      <c r="D194" s="168" t="s">
        <v>129</v>
      </c>
    </row>
    <row r="195" spans="1:4" x14ac:dyDescent="0.3">
      <c r="A195">
        <v>653</v>
      </c>
      <c r="B195" s="168" t="s">
        <v>125</v>
      </c>
      <c r="C195" s="168" t="s">
        <v>128</v>
      </c>
      <c r="D195" s="168" t="s">
        <v>129</v>
      </c>
    </row>
    <row r="196" spans="1:4" x14ac:dyDescent="0.3">
      <c r="A196">
        <v>648</v>
      </c>
      <c r="B196" s="168" t="s">
        <v>125</v>
      </c>
      <c r="C196" s="168" t="s">
        <v>128</v>
      </c>
      <c r="D196" s="168" t="s">
        <v>129</v>
      </c>
    </row>
    <row r="197" spans="1:4" x14ac:dyDescent="0.3">
      <c r="A197">
        <v>643</v>
      </c>
      <c r="B197" s="168" t="s">
        <v>125</v>
      </c>
      <c r="C197" s="168" t="s">
        <v>128</v>
      </c>
      <c r="D197" s="168" t="s">
        <v>129</v>
      </c>
    </row>
    <row r="198" spans="1:4" x14ac:dyDescent="0.3">
      <c r="A198">
        <v>642</v>
      </c>
      <c r="B198" s="168" t="s">
        <v>125</v>
      </c>
      <c r="C198" s="168" t="s">
        <v>128</v>
      </c>
      <c r="D198" s="168" t="s">
        <v>129</v>
      </c>
    </row>
    <row r="199" spans="1:4" x14ac:dyDescent="0.3">
      <c r="A199">
        <v>641</v>
      </c>
      <c r="B199" s="168" t="s">
        <v>125</v>
      </c>
      <c r="C199" s="168" t="s">
        <v>128</v>
      </c>
      <c r="D199" s="168" t="s">
        <v>129</v>
      </c>
    </row>
    <row r="200" spans="1:4" x14ac:dyDescent="0.3">
      <c r="A200">
        <v>626</v>
      </c>
      <c r="B200" s="168" t="s">
        <v>125</v>
      </c>
      <c r="C200" s="168" t="s">
        <v>128</v>
      </c>
      <c r="D200" s="168" t="s">
        <v>129</v>
      </c>
    </row>
    <row r="201" spans="1:4" x14ac:dyDescent="0.3">
      <c r="A201">
        <v>1005</v>
      </c>
      <c r="B201" s="168" t="s">
        <v>125</v>
      </c>
      <c r="C201" s="168" t="s">
        <v>128</v>
      </c>
      <c r="D201" s="168" t="s">
        <v>129</v>
      </c>
    </row>
    <row r="202" spans="1:4" x14ac:dyDescent="0.3">
      <c r="A202">
        <v>790</v>
      </c>
      <c r="B202" s="168" t="s">
        <v>125</v>
      </c>
      <c r="C202" s="168" t="s">
        <v>128</v>
      </c>
      <c r="D202" s="168" t="s">
        <v>129</v>
      </c>
    </row>
    <row r="203" spans="1:4" x14ac:dyDescent="0.3">
      <c r="A203">
        <v>673</v>
      </c>
      <c r="B203" s="168" t="s">
        <v>125</v>
      </c>
      <c r="C203" s="168" t="s">
        <v>128</v>
      </c>
      <c r="D203" s="168" t="s">
        <v>129</v>
      </c>
    </row>
    <row r="204" spans="1:4" x14ac:dyDescent="0.3">
      <c r="A204">
        <v>613</v>
      </c>
      <c r="B204" s="168" t="s">
        <v>125</v>
      </c>
      <c r="C204" s="168" t="s">
        <v>128</v>
      </c>
      <c r="D204" s="168" t="s">
        <v>129</v>
      </c>
    </row>
    <row r="205" spans="1:4" x14ac:dyDescent="0.3">
      <c r="A205">
        <v>507</v>
      </c>
      <c r="B205" s="168" t="s">
        <v>125</v>
      </c>
      <c r="C205" s="168" t="s">
        <v>128</v>
      </c>
      <c r="D205" s="168" t="s">
        <v>129</v>
      </c>
    </row>
    <row r="206" spans="1:4" x14ac:dyDescent="0.3">
      <c r="A206">
        <v>1385</v>
      </c>
      <c r="B206" s="168" t="s">
        <v>125</v>
      </c>
      <c r="C206" s="168" t="s">
        <v>128</v>
      </c>
      <c r="D206" s="168" t="s">
        <v>129</v>
      </c>
    </row>
    <row r="207" spans="1:4" x14ac:dyDescent="0.3">
      <c r="A207">
        <v>1151</v>
      </c>
      <c r="B207" s="168" t="s">
        <v>125</v>
      </c>
      <c r="C207" s="168" t="s">
        <v>128</v>
      </c>
      <c r="D207" s="168" t="s">
        <v>129</v>
      </c>
    </row>
    <row r="208" spans="1:4" x14ac:dyDescent="0.3">
      <c r="A208">
        <v>1098</v>
      </c>
      <c r="B208" s="168" t="s">
        <v>125</v>
      </c>
      <c r="C208" s="168" t="s">
        <v>128</v>
      </c>
      <c r="D208" s="168" t="s">
        <v>129</v>
      </c>
    </row>
    <row r="209" spans="1:4" x14ac:dyDescent="0.3">
      <c r="A209">
        <v>1075</v>
      </c>
      <c r="B209" s="168" t="s">
        <v>125</v>
      </c>
      <c r="C209" s="168" t="s">
        <v>128</v>
      </c>
      <c r="D209" s="168" t="s">
        <v>129</v>
      </c>
    </row>
    <row r="210" spans="1:4" x14ac:dyDescent="0.3">
      <c r="A210">
        <v>1072</v>
      </c>
      <c r="B210" s="168" t="s">
        <v>125</v>
      </c>
      <c r="C210" s="168" t="s">
        <v>128</v>
      </c>
      <c r="D210" s="168" t="s">
        <v>129</v>
      </c>
    </row>
    <row r="211" spans="1:4" x14ac:dyDescent="0.3">
      <c r="A211">
        <v>1042</v>
      </c>
      <c r="B211" s="168" t="s">
        <v>125</v>
      </c>
      <c r="C211" s="168" t="s">
        <v>128</v>
      </c>
      <c r="D211" s="168" t="s">
        <v>129</v>
      </c>
    </row>
    <row r="212" spans="1:4" x14ac:dyDescent="0.3">
      <c r="A212">
        <v>1023</v>
      </c>
      <c r="B212" s="168" t="s">
        <v>125</v>
      </c>
      <c r="C212" s="168" t="s">
        <v>128</v>
      </c>
      <c r="D212" s="168" t="s">
        <v>129</v>
      </c>
    </row>
    <row r="213" spans="1:4" x14ac:dyDescent="0.3">
      <c r="A213">
        <v>1016</v>
      </c>
      <c r="B213" s="168" t="s">
        <v>125</v>
      </c>
      <c r="C213" s="168" t="s">
        <v>128</v>
      </c>
      <c r="D213" s="168" t="s">
        <v>129</v>
      </c>
    </row>
    <row r="214" spans="1:4" x14ac:dyDescent="0.3">
      <c r="A214">
        <v>963</v>
      </c>
      <c r="B214" s="168" t="s">
        <v>125</v>
      </c>
      <c r="C214" s="168" t="s">
        <v>128</v>
      </c>
      <c r="D214" s="168" t="s">
        <v>129</v>
      </c>
    </row>
    <row r="215" spans="1:4" x14ac:dyDescent="0.3">
      <c r="A215">
        <v>960</v>
      </c>
      <c r="B215" s="168" t="s">
        <v>125</v>
      </c>
      <c r="C215" s="168" t="s">
        <v>128</v>
      </c>
      <c r="D215" s="168" t="s">
        <v>129</v>
      </c>
    </row>
    <row r="216" spans="1:4" x14ac:dyDescent="0.3">
      <c r="A216">
        <v>900</v>
      </c>
      <c r="B216" s="168" t="s">
        <v>125</v>
      </c>
      <c r="C216" s="168" t="s">
        <v>128</v>
      </c>
      <c r="D216" s="168" t="s">
        <v>129</v>
      </c>
    </row>
    <row r="217" spans="1:4" x14ac:dyDescent="0.3">
      <c r="A217">
        <v>866</v>
      </c>
      <c r="B217" s="168" t="s">
        <v>125</v>
      </c>
      <c r="C217" s="168" t="s">
        <v>128</v>
      </c>
      <c r="D217" s="168" t="s">
        <v>129</v>
      </c>
    </row>
    <row r="218" spans="1:4" x14ac:dyDescent="0.3">
      <c r="A218">
        <v>863</v>
      </c>
      <c r="B218" s="168" t="s">
        <v>125</v>
      </c>
      <c r="C218" s="168" t="s">
        <v>128</v>
      </c>
      <c r="D218" s="168" t="s">
        <v>129</v>
      </c>
    </row>
    <row r="219" spans="1:4" x14ac:dyDescent="0.3">
      <c r="A219">
        <v>863</v>
      </c>
      <c r="B219" s="168" t="s">
        <v>125</v>
      </c>
      <c r="C219" s="168" t="s">
        <v>128</v>
      </c>
      <c r="D219" s="168" t="s">
        <v>129</v>
      </c>
    </row>
    <row r="220" spans="1:4" x14ac:dyDescent="0.3">
      <c r="A220">
        <v>830</v>
      </c>
      <c r="B220" s="168" t="s">
        <v>125</v>
      </c>
      <c r="C220" s="168" t="s">
        <v>128</v>
      </c>
      <c r="D220" s="168" t="s">
        <v>129</v>
      </c>
    </row>
    <row r="221" spans="1:4" x14ac:dyDescent="0.3">
      <c r="A221">
        <v>806</v>
      </c>
      <c r="B221" s="168" t="s">
        <v>125</v>
      </c>
      <c r="C221" s="168" t="s">
        <v>128</v>
      </c>
      <c r="D221" s="168" t="s">
        <v>129</v>
      </c>
    </row>
    <row r="222" spans="1:4" x14ac:dyDescent="0.3">
      <c r="A222">
        <v>767</v>
      </c>
      <c r="B222" s="168" t="s">
        <v>125</v>
      </c>
      <c r="C222" s="168" t="s">
        <v>128</v>
      </c>
      <c r="D222" s="168" t="s">
        <v>129</v>
      </c>
    </row>
    <row r="223" spans="1:4" x14ac:dyDescent="0.3">
      <c r="A223">
        <v>757</v>
      </c>
      <c r="B223" s="168" t="s">
        <v>125</v>
      </c>
      <c r="C223" s="168" t="s">
        <v>128</v>
      </c>
      <c r="D223" s="168" t="s">
        <v>129</v>
      </c>
    </row>
    <row r="224" spans="1:4" x14ac:dyDescent="0.3">
      <c r="A224">
        <v>753</v>
      </c>
      <c r="B224" s="168" t="s">
        <v>125</v>
      </c>
      <c r="C224" s="168" t="s">
        <v>128</v>
      </c>
      <c r="D224" s="168" t="s">
        <v>129</v>
      </c>
    </row>
    <row r="225" spans="1:4" x14ac:dyDescent="0.3">
      <c r="A225">
        <v>731</v>
      </c>
      <c r="B225" s="168" t="s">
        <v>125</v>
      </c>
      <c r="C225" s="168" t="s">
        <v>128</v>
      </c>
      <c r="D225" s="168" t="s">
        <v>129</v>
      </c>
    </row>
    <row r="226" spans="1:4" x14ac:dyDescent="0.3">
      <c r="A226">
        <v>731</v>
      </c>
      <c r="B226" s="168" t="s">
        <v>125</v>
      </c>
      <c r="C226" s="168" t="s">
        <v>128</v>
      </c>
      <c r="D226" s="168" t="s">
        <v>129</v>
      </c>
    </row>
    <row r="227" spans="1:4" x14ac:dyDescent="0.3">
      <c r="A227">
        <v>718</v>
      </c>
      <c r="B227" s="168" t="s">
        <v>125</v>
      </c>
      <c r="C227" s="168" t="s">
        <v>128</v>
      </c>
      <c r="D227" s="168" t="s">
        <v>129</v>
      </c>
    </row>
    <row r="228" spans="1:4" x14ac:dyDescent="0.3">
      <c r="A228">
        <v>717</v>
      </c>
      <c r="B228" s="168" t="s">
        <v>125</v>
      </c>
      <c r="C228" s="168" t="s">
        <v>128</v>
      </c>
      <c r="D228" s="168" t="s">
        <v>129</v>
      </c>
    </row>
    <row r="229" spans="1:4" x14ac:dyDescent="0.3">
      <c r="A229">
        <v>698</v>
      </c>
      <c r="B229" s="168" t="s">
        <v>125</v>
      </c>
      <c r="C229" s="168" t="s">
        <v>128</v>
      </c>
      <c r="D229" s="168" t="s">
        <v>129</v>
      </c>
    </row>
    <row r="230" spans="1:4" x14ac:dyDescent="0.3">
      <c r="A230">
        <v>693</v>
      </c>
      <c r="B230" s="168" t="s">
        <v>125</v>
      </c>
      <c r="C230" s="168" t="s">
        <v>128</v>
      </c>
      <c r="D230" s="168" t="s">
        <v>129</v>
      </c>
    </row>
    <row r="231" spans="1:4" x14ac:dyDescent="0.3">
      <c r="A231">
        <v>684</v>
      </c>
      <c r="B231" s="168" t="s">
        <v>125</v>
      </c>
      <c r="C231" s="168" t="s">
        <v>128</v>
      </c>
      <c r="D231" s="168" t="s">
        <v>129</v>
      </c>
    </row>
    <row r="232" spans="1:4" x14ac:dyDescent="0.3">
      <c r="A232">
        <v>669</v>
      </c>
      <c r="B232" s="168" t="s">
        <v>125</v>
      </c>
      <c r="C232" s="168" t="s">
        <v>128</v>
      </c>
      <c r="D232" s="168" t="s">
        <v>129</v>
      </c>
    </row>
    <row r="233" spans="1:4" x14ac:dyDescent="0.3">
      <c r="A233">
        <v>657</v>
      </c>
      <c r="B233" s="168" t="s">
        <v>125</v>
      </c>
      <c r="C233" s="168" t="s">
        <v>128</v>
      </c>
      <c r="D233" s="168" t="s">
        <v>129</v>
      </c>
    </row>
    <row r="234" spans="1:4" x14ac:dyDescent="0.3">
      <c r="A234">
        <v>617</v>
      </c>
      <c r="B234" s="168" t="s">
        <v>125</v>
      </c>
      <c r="C234" s="168" t="s">
        <v>128</v>
      </c>
      <c r="D234" s="168" t="s">
        <v>129</v>
      </c>
    </row>
    <row r="235" spans="1:4" x14ac:dyDescent="0.3">
      <c r="A235">
        <v>592</v>
      </c>
      <c r="B235" s="168" t="s">
        <v>125</v>
      </c>
      <c r="C235" s="168" t="s">
        <v>128</v>
      </c>
      <c r="D235" s="168" t="s">
        <v>129</v>
      </c>
    </row>
    <row r="236" spans="1:4" x14ac:dyDescent="0.3">
      <c r="A236">
        <v>580</v>
      </c>
      <c r="B236" s="168" t="s">
        <v>125</v>
      </c>
      <c r="C236" s="168" t="s">
        <v>128</v>
      </c>
      <c r="D236" s="168" t="s">
        <v>129</v>
      </c>
    </row>
    <row r="237" spans="1:4" x14ac:dyDescent="0.3">
      <c r="A237">
        <v>580</v>
      </c>
      <c r="B237" s="168" t="s">
        <v>125</v>
      </c>
      <c r="C237" s="168" t="s">
        <v>128</v>
      </c>
      <c r="D237" s="168" t="s">
        <v>129</v>
      </c>
    </row>
    <row r="238" spans="1:4" x14ac:dyDescent="0.3">
      <c r="A238">
        <v>553</v>
      </c>
      <c r="B238" s="168" t="s">
        <v>125</v>
      </c>
      <c r="C238" s="168" t="s">
        <v>128</v>
      </c>
      <c r="D238" s="168" t="s">
        <v>129</v>
      </c>
    </row>
    <row r="239" spans="1:4" x14ac:dyDescent="0.3">
      <c r="A239">
        <v>546</v>
      </c>
      <c r="B239" s="168" t="s">
        <v>125</v>
      </c>
      <c r="C239" s="168" t="s">
        <v>128</v>
      </c>
      <c r="D239" s="168" t="s">
        <v>129</v>
      </c>
    </row>
    <row r="240" spans="1:4" x14ac:dyDescent="0.3">
      <c r="A240">
        <v>3734</v>
      </c>
      <c r="B240" s="168" t="s">
        <v>125</v>
      </c>
      <c r="C240" s="168" t="s">
        <v>128</v>
      </c>
      <c r="D240" s="168" t="s">
        <v>129</v>
      </c>
    </row>
    <row r="241" spans="1:4" x14ac:dyDescent="0.3">
      <c r="A241">
        <v>3424</v>
      </c>
      <c r="B241" s="168" t="s">
        <v>125</v>
      </c>
      <c r="C241" s="168" t="s">
        <v>128</v>
      </c>
      <c r="D241" s="168" t="s">
        <v>129</v>
      </c>
    </row>
    <row r="242" spans="1:4" x14ac:dyDescent="0.3">
      <c r="A242">
        <v>2869</v>
      </c>
      <c r="B242" s="168" t="s">
        <v>125</v>
      </c>
      <c r="C242" s="168" t="s">
        <v>128</v>
      </c>
      <c r="D242" s="168" t="s">
        <v>129</v>
      </c>
    </row>
    <row r="243" spans="1:4" x14ac:dyDescent="0.3">
      <c r="A243">
        <v>2689</v>
      </c>
      <c r="B243" s="168" t="s">
        <v>125</v>
      </c>
      <c r="C243" s="168" t="s">
        <v>128</v>
      </c>
      <c r="D243" s="168" t="s">
        <v>129</v>
      </c>
    </row>
    <row r="244" spans="1:4" x14ac:dyDescent="0.3">
      <c r="A244">
        <v>2658</v>
      </c>
      <c r="B244" s="168" t="s">
        <v>125</v>
      </c>
      <c r="C244" s="168" t="s">
        <v>128</v>
      </c>
      <c r="D244" s="168" t="s">
        <v>129</v>
      </c>
    </row>
    <row r="245" spans="1:4" x14ac:dyDescent="0.3">
      <c r="A245">
        <v>2565</v>
      </c>
      <c r="B245" s="168" t="s">
        <v>125</v>
      </c>
      <c r="C245" s="168" t="s">
        <v>128</v>
      </c>
      <c r="D245" s="168" t="s">
        <v>129</v>
      </c>
    </row>
    <row r="246" spans="1:4" x14ac:dyDescent="0.3">
      <c r="A246">
        <v>2345</v>
      </c>
      <c r="B246" s="168" t="s">
        <v>125</v>
      </c>
      <c r="C246" s="168" t="s">
        <v>128</v>
      </c>
      <c r="D246" s="168" t="s">
        <v>129</v>
      </c>
    </row>
    <row r="247" spans="1:4" x14ac:dyDescent="0.3">
      <c r="A247">
        <v>2342</v>
      </c>
      <c r="B247" s="168" t="s">
        <v>125</v>
      </c>
      <c r="C247" s="168" t="s">
        <v>128</v>
      </c>
      <c r="D247" s="168" t="s">
        <v>129</v>
      </c>
    </row>
    <row r="248" spans="1:4" x14ac:dyDescent="0.3">
      <c r="A248">
        <v>2338</v>
      </c>
      <c r="B248" s="168" t="s">
        <v>125</v>
      </c>
      <c r="C248" s="168" t="s">
        <v>128</v>
      </c>
      <c r="D248" s="168" t="s">
        <v>129</v>
      </c>
    </row>
    <row r="249" spans="1:4" x14ac:dyDescent="0.3">
      <c r="A249">
        <v>2289</v>
      </c>
      <c r="B249" s="168" t="s">
        <v>125</v>
      </c>
      <c r="C249" s="168" t="s">
        <v>128</v>
      </c>
      <c r="D249" s="168" t="s">
        <v>129</v>
      </c>
    </row>
    <row r="250" spans="1:4" x14ac:dyDescent="0.3">
      <c r="A250">
        <v>2263</v>
      </c>
      <c r="B250" s="168" t="s">
        <v>125</v>
      </c>
      <c r="C250" s="168" t="s">
        <v>128</v>
      </c>
      <c r="D250" s="168" t="s">
        <v>129</v>
      </c>
    </row>
    <row r="251" spans="1:4" x14ac:dyDescent="0.3">
      <c r="A251">
        <v>2215</v>
      </c>
      <c r="B251" s="168" t="s">
        <v>125</v>
      </c>
      <c r="C251" s="168" t="s">
        <v>128</v>
      </c>
      <c r="D251" s="168" t="s">
        <v>129</v>
      </c>
    </row>
    <row r="252" spans="1:4" x14ac:dyDescent="0.3">
      <c r="A252">
        <v>2153</v>
      </c>
      <c r="B252" s="168" t="s">
        <v>125</v>
      </c>
      <c r="C252" s="168" t="s">
        <v>128</v>
      </c>
      <c r="D252" s="168" t="s">
        <v>129</v>
      </c>
    </row>
    <row r="253" spans="1:4" x14ac:dyDescent="0.3">
      <c r="A253">
        <v>2149</v>
      </c>
      <c r="B253" s="168" t="s">
        <v>125</v>
      </c>
      <c r="C253" s="168" t="s">
        <v>128</v>
      </c>
      <c r="D253" s="168" t="s">
        <v>129</v>
      </c>
    </row>
    <row r="254" spans="1:4" x14ac:dyDescent="0.3">
      <c r="A254">
        <v>2144</v>
      </c>
      <c r="B254" s="168" t="s">
        <v>125</v>
      </c>
      <c r="C254" s="168" t="s">
        <v>128</v>
      </c>
      <c r="D254" s="168" t="s">
        <v>129</v>
      </c>
    </row>
    <row r="255" spans="1:4" x14ac:dyDescent="0.3">
      <c r="A255">
        <v>2118</v>
      </c>
      <c r="B255" s="168" t="s">
        <v>125</v>
      </c>
      <c r="C255" s="168" t="s">
        <v>128</v>
      </c>
      <c r="D255" s="168" t="s">
        <v>129</v>
      </c>
    </row>
    <row r="256" spans="1:4" x14ac:dyDescent="0.3">
      <c r="A256">
        <v>2065</v>
      </c>
      <c r="B256" s="168" t="s">
        <v>125</v>
      </c>
      <c r="C256" s="168" t="s">
        <v>128</v>
      </c>
      <c r="D256" s="168" t="s">
        <v>129</v>
      </c>
    </row>
    <row r="257" spans="1:4" x14ac:dyDescent="0.3">
      <c r="A257">
        <v>2034</v>
      </c>
      <c r="B257" s="168" t="s">
        <v>125</v>
      </c>
      <c r="C257" s="168" t="s">
        <v>128</v>
      </c>
      <c r="D257" s="168" t="s">
        <v>129</v>
      </c>
    </row>
    <row r="258" spans="1:4" x14ac:dyDescent="0.3">
      <c r="A258">
        <v>2014</v>
      </c>
      <c r="B258" s="168" t="s">
        <v>125</v>
      </c>
      <c r="C258" s="168" t="s">
        <v>128</v>
      </c>
      <c r="D258" s="168" t="s">
        <v>129</v>
      </c>
    </row>
    <row r="259" spans="1:4" x14ac:dyDescent="0.3">
      <c r="A259">
        <v>1995</v>
      </c>
      <c r="B259" s="168" t="s">
        <v>125</v>
      </c>
      <c r="C259" s="168" t="s">
        <v>128</v>
      </c>
      <c r="D259" s="168" t="s">
        <v>129</v>
      </c>
    </row>
    <row r="260" spans="1:4" x14ac:dyDescent="0.3">
      <c r="A260">
        <v>1986</v>
      </c>
      <c r="B260" s="168" t="s">
        <v>125</v>
      </c>
      <c r="C260" s="168" t="s">
        <v>128</v>
      </c>
      <c r="D260" s="168" t="s">
        <v>129</v>
      </c>
    </row>
    <row r="261" spans="1:4" x14ac:dyDescent="0.3">
      <c r="A261">
        <v>1944</v>
      </c>
      <c r="B261" s="168" t="s">
        <v>125</v>
      </c>
      <c r="C261" s="168" t="s">
        <v>128</v>
      </c>
      <c r="D261" s="168" t="s">
        <v>129</v>
      </c>
    </row>
    <row r="262" spans="1:4" x14ac:dyDescent="0.3">
      <c r="A262">
        <v>1930</v>
      </c>
      <c r="B262" s="168" t="s">
        <v>125</v>
      </c>
      <c r="C262" s="168" t="s">
        <v>128</v>
      </c>
      <c r="D262" s="168" t="s">
        <v>129</v>
      </c>
    </row>
    <row r="263" spans="1:4" x14ac:dyDescent="0.3">
      <c r="A263">
        <v>1898</v>
      </c>
      <c r="B263" s="168" t="s">
        <v>125</v>
      </c>
      <c r="C263" s="168" t="s">
        <v>128</v>
      </c>
      <c r="D263" s="168" t="s">
        <v>129</v>
      </c>
    </row>
    <row r="264" spans="1:4" x14ac:dyDescent="0.3">
      <c r="A264">
        <v>1839</v>
      </c>
      <c r="B264" s="168" t="s">
        <v>125</v>
      </c>
      <c r="C264" s="168" t="s">
        <v>128</v>
      </c>
      <c r="D264" s="168" t="s">
        <v>129</v>
      </c>
    </row>
    <row r="265" spans="1:4" x14ac:dyDescent="0.3">
      <c r="A265">
        <v>1708</v>
      </c>
      <c r="B265" s="168" t="s">
        <v>125</v>
      </c>
      <c r="C265" s="168" t="s">
        <v>128</v>
      </c>
      <c r="D265" s="168" t="s">
        <v>129</v>
      </c>
    </row>
    <row r="266" spans="1:4" x14ac:dyDescent="0.3">
      <c r="A266">
        <v>1674</v>
      </c>
      <c r="B266" s="168" t="s">
        <v>125</v>
      </c>
      <c r="C266" s="168" t="s">
        <v>128</v>
      </c>
      <c r="D266" s="168" t="s">
        <v>129</v>
      </c>
    </row>
    <row r="267" spans="1:4" x14ac:dyDescent="0.3">
      <c r="A267">
        <v>1659</v>
      </c>
      <c r="B267" s="168" t="s">
        <v>125</v>
      </c>
      <c r="C267" s="168" t="s">
        <v>128</v>
      </c>
      <c r="D267" s="168" t="s">
        <v>129</v>
      </c>
    </row>
    <row r="268" spans="1:4" x14ac:dyDescent="0.3">
      <c r="A268">
        <v>1610</v>
      </c>
      <c r="B268" s="168" t="s">
        <v>125</v>
      </c>
      <c r="C268" s="168" t="s">
        <v>128</v>
      </c>
      <c r="D268" s="168" t="s">
        <v>129</v>
      </c>
    </row>
    <row r="269" spans="1:4" x14ac:dyDescent="0.3">
      <c r="A269">
        <v>1593</v>
      </c>
      <c r="B269" s="168" t="s">
        <v>125</v>
      </c>
      <c r="C269" s="168" t="s">
        <v>128</v>
      </c>
      <c r="D269" s="168" t="s">
        <v>129</v>
      </c>
    </row>
    <row r="270" spans="1:4" x14ac:dyDescent="0.3">
      <c r="A270">
        <v>1576</v>
      </c>
      <c r="B270" s="168" t="s">
        <v>125</v>
      </c>
      <c r="C270" s="168" t="s">
        <v>128</v>
      </c>
      <c r="D270" s="168" t="s">
        <v>129</v>
      </c>
    </row>
    <row r="271" spans="1:4" x14ac:dyDescent="0.3">
      <c r="A271">
        <v>1522</v>
      </c>
      <c r="B271" s="168" t="s">
        <v>125</v>
      </c>
      <c r="C271" s="168" t="s">
        <v>128</v>
      </c>
      <c r="D271" s="168" t="s">
        <v>129</v>
      </c>
    </row>
    <row r="272" spans="1:4" x14ac:dyDescent="0.3">
      <c r="A272">
        <v>1500</v>
      </c>
      <c r="B272" s="168" t="s">
        <v>125</v>
      </c>
      <c r="C272" s="168" t="s">
        <v>128</v>
      </c>
      <c r="D272" s="168" t="s">
        <v>129</v>
      </c>
    </row>
    <row r="273" spans="1:4" x14ac:dyDescent="0.3">
      <c r="A273">
        <v>1464</v>
      </c>
      <c r="B273" s="168" t="s">
        <v>125</v>
      </c>
      <c r="C273" s="168" t="s">
        <v>128</v>
      </c>
      <c r="D273" s="168" t="s">
        <v>129</v>
      </c>
    </row>
    <row r="274" spans="1:4" x14ac:dyDescent="0.3">
      <c r="A274">
        <v>1464</v>
      </c>
      <c r="B274" s="168" t="s">
        <v>125</v>
      </c>
      <c r="C274" s="168" t="s">
        <v>128</v>
      </c>
      <c r="D274" s="168" t="s">
        <v>129</v>
      </c>
    </row>
    <row r="275" spans="1:4" x14ac:dyDescent="0.3">
      <c r="A275">
        <v>1462</v>
      </c>
      <c r="B275" s="168" t="s">
        <v>125</v>
      </c>
      <c r="C275" s="168" t="s">
        <v>128</v>
      </c>
      <c r="D275" s="168" t="s">
        <v>129</v>
      </c>
    </row>
    <row r="276" spans="1:4" x14ac:dyDescent="0.3">
      <c r="A276">
        <v>1429</v>
      </c>
      <c r="B276" s="168" t="s">
        <v>125</v>
      </c>
      <c r="C276" s="168" t="s">
        <v>128</v>
      </c>
      <c r="D276" s="168" t="s">
        <v>129</v>
      </c>
    </row>
    <row r="277" spans="1:4" x14ac:dyDescent="0.3">
      <c r="A277">
        <v>1419</v>
      </c>
      <c r="B277" s="168" t="s">
        <v>125</v>
      </c>
      <c r="C277" s="168" t="s">
        <v>128</v>
      </c>
      <c r="D277" s="168" t="s">
        <v>129</v>
      </c>
    </row>
    <row r="278" spans="1:4" x14ac:dyDescent="0.3">
      <c r="A278">
        <v>1407</v>
      </c>
      <c r="B278" s="168" t="s">
        <v>125</v>
      </c>
      <c r="C278" s="168" t="s">
        <v>128</v>
      </c>
      <c r="D278" s="168" t="s">
        <v>129</v>
      </c>
    </row>
    <row r="279" spans="1:4" x14ac:dyDescent="0.3">
      <c r="A279">
        <v>1376</v>
      </c>
      <c r="B279" s="168" t="s">
        <v>125</v>
      </c>
      <c r="C279" s="168" t="s">
        <v>128</v>
      </c>
      <c r="D279" s="168" t="s">
        <v>129</v>
      </c>
    </row>
    <row r="280" spans="1:4" x14ac:dyDescent="0.3">
      <c r="A280">
        <v>1374</v>
      </c>
      <c r="B280" s="168" t="s">
        <v>125</v>
      </c>
      <c r="C280" s="168" t="s">
        <v>128</v>
      </c>
      <c r="D280" s="168" t="s">
        <v>129</v>
      </c>
    </row>
    <row r="281" spans="1:4" x14ac:dyDescent="0.3">
      <c r="A281">
        <v>1367</v>
      </c>
      <c r="B281" s="168" t="s">
        <v>125</v>
      </c>
      <c r="C281" s="168" t="s">
        <v>128</v>
      </c>
      <c r="D281" s="168" t="s">
        <v>129</v>
      </c>
    </row>
    <row r="282" spans="1:4" x14ac:dyDescent="0.3">
      <c r="A282">
        <v>1362</v>
      </c>
      <c r="B282" s="168" t="s">
        <v>125</v>
      </c>
      <c r="C282" s="168" t="s">
        <v>128</v>
      </c>
      <c r="D282" s="168" t="s">
        <v>129</v>
      </c>
    </row>
    <row r="283" spans="1:4" x14ac:dyDescent="0.3">
      <c r="A283">
        <v>1339</v>
      </c>
      <c r="B283" s="168" t="s">
        <v>125</v>
      </c>
      <c r="C283" s="168" t="s">
        <v>128</v>
      </c>
      <c r="D283" s="168" t="s">
        <v>129</v>
      </c>
    </row>
    <row r="284" spans="1:4" x14ac:dyDescent="0.3">
      <c r="A284">
        <v>1306</v>
      </c>
      <c r="B284" s="168" t="s">
        <v>125</v>
      </c>
      <c r="C284" s="168" t="s">
        <v>128</v>
      </c>
      <c r="D284" s="168" t="s">
        <v>129</v>
      </c>
    </row>
    <row r="285" spans="1:4" x14ac:dyDescent="0.3">
      <c r="A285">
        <v>1272</v>
      </c>
      <c r="B285" s="168" t="s">
        <v>125</v>
      </c>
      <c r="C285" s="168" t="s">
        <v>128</v>
      </c>
      <c r="D285" s="168" t="s">
        <v>129</v>
      </c>
    </row>
    <row r="286" spans="1:4" x14ac:dyDescent="0.3">
      <c r="A286">
        <v>1227</v>
      </c>
      <c r="B286" s="168" t="s">
        <v>125</v>
      </c>
      <c r="C286" s="168" t="s">
        <v>128</v>
      </c>
      <c r="D286" s="168" t="s">
        <v>129</v>
      </c>
    </row>
    <row r="287" spans="1:4" x14ac:dyDescent="0.3">
      <c r="A287">
        <v>1218</v>
      </c>
      <c r="B287" s="168" t="s">
        <v>125</v>
      </c>
      <c r="C287" s="168" t="s">
        <v>128</v>
      </c>
      <c r="D287" s="168" t="s">
        <v>129</v>
      </c>
    </row>
    <row r="288" spans="1:4" x14ac:dyDescent="0.3">
      <c r="A288">
        <v>1143</v>
      </c>
      <c r="B288" s="168" t="s">
        <v>125</v>
      </c>
      <c r="C288" s="168" t="s">
        <v>128</v>
      </c>
      <c r="D288" s="168" t="s">
        <v>129</v>
      </c>
    </row>
    <row r="289" spans="1:4" x14ac:dyDescent="0.3">
      <c r="A289">
        <v>1124</v>
      </c>
      <c r="B289" s="168" t="s">
        <v>125</v>
      </c>
      <c r="C289" s="168" t="s">
        <v>128</v>
      </c>
      <c r="D289" s="168" t="s">
        <v>129</v>
      </c>
    </row>
    <row r="290" spans="1:4" x14ac:dyDescent="0.3">
      <c r="A290">
        <v>1107</v>
      </c>
      <c r="B290" s="168" t="s">
        <v>125</v>
      </c>
      <c r="C290" s="168" t="s">
        <v>128</v>
      </c>
      <c r="D290" s="168" t="s">
        <v>129</v>
      </c>
    </row>
    <row r="291" spans="1:4" x14ac:dyDescent="0.3">
      <c r="A291">
        <v>1104</v>
      </c>
      <c r="B291" s="168" t="s">
        <v>125</v>
      </c>
      <c r="C291" s="168" t="s">
        <v>128</v>
      </c>
      <c r="D291" s="168" t="s">
        <v>129</v>
      </c>
    </row>
    <row r="292" spans="1:4" x14ac:dyDescent="0.3">
      <c r="A292">
        <v>1102</v>
      </c>
      <c r="B292" s="168" t="s">
        <v>125</v>
      </c>
      <c r="C292" s="168" t="s">
        <v>128</v>
      </c>
      <c r="D292" s="168" t="s">
        <v>129</v>
      </c>
    </row>
    <row r="293" spans="1:4" x14ac:dyDescent="0.3">
      <c r="A293">
        <v>1083</v>
      </c>
      <c r="B293" s="168" t="s">
        <v>125</v>
      </c>
      <c r="C293" s="168" t="s">
        <v>128</v>
      </c>
      <c r="D293" s="168" t="s">
        <v>129</v>
      </c>
    </row>
    <row r="294" spans="1:4" x14ac:dyDescent="0.3">
      <c r="A294">
        <v>989</v>
      </c>
      <c r="B294" s="168" t="s">
        <v>125</v>
      </c>
      <c r="C294" s="168" t="s">
        <v>128</v>
      </c>
      <c r="D294" s="168" t="s">
        <v>129</v>
      </c>
    </row>
    <row r="295" spans="1:4" x14ac:dyDescent="0.3">
      <c r="A295">
        <v>932</v>
      </c>
      <c r="B295" s="168" t="s">
        <v>125</v>
      </c>
      <c r="C295" s="168" t="s">
        <v>128</v>
      </c>
      <c r="D295" s="168" t="s">
        <v>129</v>
      </c>
    </row>
    <row r="296" spans="1:4" x14ac:dyDescent="0.3">
      <c r="A296">
        <v>742</v>
      </c>
      <c r="B296" s="168" t="s">
        <v>125</v>
      </c>
      <c r="C296" s="168" t="s">
        <v>128</v>
      </c>
      <c r="D296" s="168" t="s">
        <v>129</v>
      </c>
    </row>
    <row r="297" spans="1:4" x14ac:dyDescent="0.3">
      <c r="A297">
        <v>742</v>
      </c>
      <c r="B297" s="168" t="s">
        <v>125</v>
      </c>
      <c r="C297" s="168" t="s">
        <v>128</v>
      </c>
      <c r="D297" s="168" t="s">
        <v>129</v>
      </c>
    </row>
    <row r="298" spans="1:4" x14ac:dyDescent="0.3">
      <c r="A298">
        <v>629</v>
      </c>
      <c r="B298" s="168" t="s">
        <v>125</v>
      </c>
      <c r="C298" s="168" t="s">
        <v>128</v>
      </c>
      <c r="D298" s="168" t="s">
        <v>129</v>
      </c>
    </row>
    <row r="299" spans="1:4" x14ac:dyDescent="0.3">
      <c r="A299">
        <v>411</v>
      </c>
      <c r="B299" s="168" t="s">
        <v>125</v>
      </c>
      <c r="C299" s="168" t="s">
        <v>128</v>
      </c>
      <c r="D299" s="168" t="s">
        <v>129</v>
      </c>
    </row>
    <row r="300" spans="1:4" x14ac:dyDescent="0.3">
      <c r="A300">
        <v>840</v>
      </c>
      <c r="B300" s="168" t="s">
        <v>125</v>
      </c>
      <c r="C300" s="168" t="s">
        <v>128</v>
      </c>
      <c r="D300" s="168" t="s">
        <v>129</v>
      </c>
    </row>
    <row r="301" spans="1:4" x14ac:dyDescent="0.3">
      <c r="A301">
        <v>887</v>
      </c>
      <c r="B301" s="168" t="s">
        <v>125</v>
      </c>
      <c r="C301" s="168" t="s">
        <v>128</v>
      </c>
      <c r="D301" s="168" t="s">
        <v>129</v>
      </c>
    </row>
    <row r="302" spans="1:4" x14ac:dyDescent="0.3">
      <c r="A302">
        <v>859</v>
      </c>
      <c r="B302" s="168" t="s">
        <v>125</v>
      </c>
      <c r="C302" s="168" t="s">
        <v>128</v>
      </c>
      <c r="D302" s="168" t="s">
        <v>129</v>
      </c>
    </row>
    <row r="303" spans="1:4" x14ac:dyDescent="0.3">
      <c r="A303">
        <v>598</v>
      </c>
      <c r="B303" s="168" t="s">
        <v>125</v>
      </c>
      <c r="C303" s="168" t="s">
        <v>128</v>
      </c>
      <c r="D303" s="168" t="s">
        <v>129</v>
      </c>
    </row>
    <row r="304" spans="1:4" x14ac:dyDescent="0.3">
      <c r="A304">
        <v>736</v>
      </c>
      <c r="B304" s="168" t="s">
        <v>125</v>
      </c>
      <c r="C304" s="168" t="s">
        <v>128</v>
      </c>
      <c r="D304" s="168" t="s">
        <v>129</v>
      </c>
    </row>
    <row r="305" spans="1:4" x14ac:dyDescent="0.3">
      <c r="A305">
        <v>647</v>
      </c>
      <c r="B305" s="168" t="s">
        <v>125</v>
      </c>
      <c r="C305" s="168" t="s">
        <v>128</v>
      </c>
      <c r="D305" s="168" t="s">
        <v>129</v>
      </c>
    </row>
    <row r="306" spans="1:4" x14ac:dyDescent="0.3">
      <c r="A306">
        <v>736</v>
      </c>
      <c r="B306" s="168" t="s">
        <v>125</v>
      </c>
      <c r="C306" s="168" t="s">
        <v>128</v>
      </c>
      <c r="D306" s="168" t="s">
        <v>129</v>
      </c>
    </row>
    <row r="307" spans="1:4" x14ac:dyDescent="0.3">
      <c r="A307">
        <v>994</v>
      </c>
      <c r="B307" s="168" t="s">
        <v>125</v>
      </c>
      <c r="C307" s="168" t="s">
        <v>128</v>
      </c>
      <c r="D307" s="168" t="s">
        <v>129</v>
      </c>
    </row>
    <row r="308" spans="1:4" x14ac:dyDescent="0.3">
      <c r="A308">
        <v>964</v>
      </c>
      <c r="B308" s="168" t="s">
        <v>125</v>
      </c>
      <c r="C308" s="168" t="s">
        <v>128</v>
      </c>
      <c r="D308" s="168" t="s">
        <v>129</v>
      </c>
    </row>
    <row r="309" spans="1:4" x14ac:dyDescent="0.3">
      <c r="A309">
        <v>956</v>
      </c>
      <c r="B309" s="168" t="s">
        <v>125</v>
      </c>
      <c r="C309" s="168" t="s">
        <v>128</v>
      </c>
      <c r="D309" s="168" t="s">
        <v>129</v>
      </c>
    </row>
    <row r="310" spans="1:4" x14ac:dyDescent="0.3">
      <c r="A310">
        <v>931</v>
      </c>
      <c r="B310" s="168" t="s">
        <v>125</v>
      </c>
      <c r="C310" s="168" t="s">
        <v>128</v>
      </c>
      <c r="D310" s="168" t="s">
        <v>129</v>
      </c>
    </row>
    <row r="311" spans="1:4" x14ac:dyDescent="0.3">
      <c r="A311">
        <v>919</v>
      </c>
      <c r="B311" s="168" t="s">
        <v>125</v>
      </c>
      <c r="C311" s="168" t="s">
        <v>128</v>
      </c>
      <c r="D311" s="168" t="s">
        <v>129</v>
      </c>
    </row>
    <row r="312" spans="1:4" x14ac:dyDescent="0.3">
      <c r="A312">
        <v>914</v>
      </c>
      <c r="B312" s="168" t="s">
        <v>125</v>
      </c>
      <c r="C312" s="168" t="s">
        <v>128</v>
      </c>
      <c r="D312" s="168" t="s">
        <v>129</v>
      </c>
    </row>
    <row r="313" spans="1:4" x14ac:dyDescent="0.3">
      <c r="A313">
        <v>913</v>
      </c>
      <c r="B313" s="168" t="s">
        <v>125</v>
      </c>
      <c r="C313" s="168" t="s">
        <v>128</v>
      </c>
      <c r="D313" s="168" t="s">
        <v>129</v>
      </c>
    </row>
    <row r="314" spans="1:4" x14ac:dyDescent="0.3">
      <c r="A314">
        <v>876</v>
      </c>
      <c r="B314" s="168" t="s">
        <v>125</v>
      </c>
      <c r="C314" s="168" t="s">
        <v>128</v>
      </c>
      <c r="D314" s="168" t="s">
        <v>129</v>
      </c>
    </row>
    <row r="315" spans="1:4" x14ac:dyDescent="0.3">
      <c r="A315">
        <v>875</v>
      </c>
      <c r="B315" s="168" t="s">
        <v>125</v>
      </c>
      <c r="C315" s="168" t="s">
        <v>128</v>
      </c>
      <c r="D315" s="168" t="s">
        <v>129</v>
      </c>
    </row>
    <row r="316" spans="1:4" x14ac:dyDescent="0.3">
      <c r="A316">
        <v>813</v>
      </c>
      <c r="B316" s="168" t="s">
        <v>125</v>
      </c>
      <c r="C316" s="168" t="s">
        <v>128</v>
      </c>
      <c r="D316" s="168" t="s">
        <v>129</v>
      </c>
    </row>
    <row r="317" spans="1:4" x14ac:dyDescent="0.3">
      <c r="A317">
        <v>812</v>
      </c>
      <c r="B317" s="168" t="s">
        <v>125</v>
      </c>
      <c r="C317" s="168" t="s">
        <v>128</v>
      </c>
      <c r="D317" s="168" t="s">
        <v>129</v>
      </c>
    </row>
    <row r="318" spans="1:4" x14ac:dyDescent="0.3">
      <c r="A318">
        <v>806</v>
      </c>
      <c r="B318" s="168" t="s">
        <v>125</v>
      </c>
      <c r="C318" s="168" t="s">
        <v>128</v>
      </c>
      <c r="D318" s="168" t="s">
        <v>129</v>
      </c>
    </row>
    <row r="319" spans="1:4" x14ac:dyDescent="0.3">
      <c r="A319">
        <v>799</v>
      </c>
      <c r="B319" s="168" t="s">
        <v>125</v>
      </c>
      <c r="C319" s="168" t="s">
        <v>128</v>
      </c>
      <c r="D319" s="168" t="s">
        <v>129</v>
      </c>
    </row>
    <row r="320" spans="1:4" x14ac:dyDescent="0.3">
      <c r="A320">
        <v>783</v>
      </c>
      <c r="B320" s="168" t="s">
        <v>125</v>
      </c>
      <c r="C320" s="168" t="s">
        <v>128</v>
      </c>
      <c r="D320" s="168" t="s">
        <v>129</v>
      </c>
    </row>
    <row r="321" spans="1:4" x14ac:dyDescent="0.3">
      <c r="A321">
        <v>757</v>
      </c>
      <c r="B321" s="168" t="s">
        <v>125</v>
      </c>
      <c r="C321" s="168" t="s">
        <v>128</v>
      </c>
      <c r="D321" s="168" t="s">
        <v>129</v>
      </c>
    </row>
    <row r="322" spans="1:4" x14ac:dyDescent="0.3">
      <c r="A322">
        <v>735</v>
      </c>
      <c r="B322" s="168" t="s">
        <v>125</v>
      </c>
      <c r="C322" s="168" t="s">
        <v>128</v>
      </c>
      <c r="D322" s="168" t="s">
        <v>129</v>
      </c>
    </row>
    <row r="323" spans="1:4" x14ac:dyDescent="0.3">
      <c r="A323">
        <v>727</v>
      </c>
      <c r="B323" s="168" t="s">
        <v>125</v>
      </c>
      <c r="C323" s="168" t="s">
        <v>128</v>
      </c>
      <c r="D323" s="168" t="s">
        <v>129</v>
      </c>
    </row>
    <row r="324" spans="1:4" x14ac:dyDescent="0.3">
      <c r="A324">
        <v>724</v>
      </c>
      <c r="B324" s="168" t="s">
        <v>125</v>
      </c>
      <c r="C324" s="168" t="s">
        <v>128</v>
      </c>
      <c r="D324" s="168" t="s">
        <v>129</v>
      </c>
    </row>
    <row r="325" spans="1:4" x14ac:dyDescent="0.3">
      <c r="A325">
        <v>705</v>
      </c>
      <c r="B325" s="168" t="s">
        <v>125</v>
      </c>
      <c r="C325" s="168" t="s">
        <v>128</v>
      </c>
      <c r="D325" s="168" t="s">
        <v>129</v>
      </c>
    </row>
    <row r="326" spans="1:4" x14ac:dyDescent="0.3">
      <c r="A326">
        <v>697</v>
      </c>
      <c r="B326" s="168" t="s">
        <v>125</v>
      </c>
      <c r="C326" s="168" t="s">
        <v>128</v>
      </c>
      <c r="D326" s="168" t="s">
        <v>129</v>
      </c>
    </row>
    <row r="327" spans="1:4" x14ac:dyDescent="0.3">
      <c r="A327">
        <v>685</v>
      </c>
      <c r="B327" s="168" t="s">
        <v>125</v>
      </c>
      <c r="C327" s="168" t="s">
        <v>128</v>
      </c>
      <c r="D327" s="168" t="s">
        <v>129</v>
      </c>
    </row>
    <row r="328" spans="1:4" x14ac:dyDescent="0.3">
      <c r="A328">
        <v>666</v>
      </c>
      <c r="B328" s="168" t="s">
        <v>125</v>
      </c>
      <c r="C328" s="168" t="s">
        <v>128</v>
      </c>
      <c r="D328" s="168" t="s">
        <v>129</v>
      </c>
    </row>
    <row r="329" spans="1:4" x14ac:dyDescent="0.3">
      <c r="A329">
        <v>629</v>
      </c>
      <c r="B329" s="168" t="s">
        <v>125</v>
      </c>
      <c r="C329" s="168" t="s">
        <v>128</v>
      </c>
      <c r="D329" s="168" t="s">
        <v>129</v>
      </c>
    </row>
    <row r="330" spans="1:4" x14ac:dyDescent="0.3">
      <c r="A330">
        <v>558</v>
      </c>
      <c r="B330" s="168" t="s">
        <v>125</v>
      </c>
      <c r="C330" s="168" t="s">
        <v>128</v>
      </c>
      <c r="D330" s="168" t="s">
        <v>129</v>
      </c>
    </row>
    <row r="331" spans="1:4" x14ac:dyDescent="0.3">
      <c r="A331">
        <v>2811</v>
      </c>
      <c r="B331" s="168" t="s">
        <v>125</v>
      </c>
      <c r="C331" s="168" t="s">
        <v>128</v>
      </c>
      <c r="D331" s="168" t="s">
        <v>129</v>
      </c>
    </row>
    <row r="332" spans="1:4" x14ac:dyDescent="0.3">
      <c r="A332">
        <v>2496</v>
      </c>
      <c r="B332" s="168" t="s">
        <v>125</v>
      </c>
      <c r="C332" s="168" t="s">
        <v>128</v>
      </c>
      <c r="D332" s="168" t="s">
        <v>129</v>
      </c>
    </row>
    <row r="333" spans="1:4" x14ac:dyDescent="0.3">
      <c r="A333">
        <v>2397</v>
      </c>
      <c r="B333" s="168" t="s">
        <v>125</v>
      </c>
      <c r="C333" s="168" t="s">
        <v>128</v>
      </c>
      <c r="D333" s="168" t="s">
        <v>129</v>
      </c>
    </row>
    <row r="334" spans="1:4" x14ac:dyDescent="0.3">
      <c r="A334">
        <v>2310</v>
      </c>
      <c r="B334" s="168" t="s">
        <v>125</v>
      </c>
      <c r="C334" s="168" t="s">
        <v>128</v>
      </c>
      <c r="D334" s="168" t="s">
        <v>129</v>
      </c>
    </row>
    <row r="335" spans="1:4" x14ac:dyDescent="0.3">
      <c r="A335">
        <v>2181</v>
      </c>
      <c r="B335" s="168" t="s">
        <v>125</v>
      </c>
      <c r="C335" s="168" t="s">
        <v>128</v>
      </c>
      <c r="D335" s="168" t="s">
        <v>129</v>
      </c>
    </row>
    <row r="336" spans="1:4" x14ac:dyDescent="0.3">
      <c r="A336">
        <v>2038</v>
      </c>
      <c r="B336" s="168" t="s">
        <v>125</v>
      </c>
      <c r="C336" s="168" t="s">
        <v>128</v>
      </c>
      <c r="D336" s="168" t="s">
        <v>129</v>
      </c>
    </row>
    <row r="337" spans="1:4" x14ac:dyDescent="0.3">
      <c r="A337">
        <v>2003</v>
      </c>
      <c r="B337" s="168" t="s">
        <v>125</v>
      </c>
      <c r="C337" s="168" t="s">
        <v>128</v>
      </c>
      <c r="D337" s="168" t="s">
        <v>129</v>
      </c>
    </row>
    <row r="338" spans="1:4" x14ac:dyDescent="0.3">
      <c r="A338">
        <v>1950</v>
      </c>
      <c r="B338" s="168" t="s">
        <v>125</v>
      </c>
      <c r="C338" s="168" t="s">
        <v>128</v>
      </c>
      <c r="D338" s="168" t="s">
        <v>129</v>
      </c>
    </row>
    <row r="339" spans="1:4" x14ac:dyDescent="0.3">
      <c r="A339">
        <v>1936</v>
      </c>
      <c r="B339" s="168" t="s">
        <v>125</v>
      </c>
      <c r="C339" s="168" t="s">
        <v>128</v>
      </c>
      <c r="D339" s="168" t="s">
        <v>129</v>
      </c>
    </row>
    <row r="340" spans="1:4" x14ac:dyDescent="0.3">
      <c r="A340">
        <v>1933</v>
      </c>
      <c r="B340" s="168" t="s">
        <v>125</v>
      </c>
      <c r="C340" s="168" t="s">
        <v>128</v>
      </c>
      <c r="D340" s="168" t="s">
        <v>129</v>
      </c>
    </row>
    <row r="341" spans="1:4" x14ac:dyDescent="0.3">
      <c r="A341">
        <v>1859</v>
      </c>
      <c r="B341" s="168" t="s">
        <v>125</v>
      </c>
      <c r="C341" s="168" t="s">
        <v>128</v>
      </c>
      <c r="D341" s="168" t="s">
        <v>129</v>
      </c>
    </row>
    <row r="342" spans="1:4" x14ac:dyDescent="0.3">
      <c r="A342">
        <v>1806</v>
      </c>
      <c r="B342" s="168" t="s">
        <v>125</v>
      </c>
      <c r="C342" s="168" t="s">
        <v>128</v>
      </c>
      <c r="D342" s="168" t="s">
        <v>129</v>
      </c>
    </row>
    <row r="343" spans="1:4" x14ac:dyDescent="0.3">
      <c r="A343">
        <v>1794</v>
      </c>
      <c r="B343" s="168" t="s">
        <v>125</v>
      </c>
      <c r="C343" s="168" t="s">
        <v>128</v>
      </c>
      <c r="D343" s="168" t="s">
        <v>129</v>
      </c>
    </row>
    <row r="344" spans="1:4" x14ac:dyDescent="0.3">
      <c r="A344">
        <v>1784</v>
      </c>
      <c r="B344" s="168" t="s">
        <v>125</v>
      </c>
      <c r="C344" s="168" t="s">
        <v>128</v>
      </c>
      <c r="D344" s="168" t="s">
        <v>129</v>
      </c>
    </row>
    <row r="345" spans="1:4" x14ac:dyDescent="0.3">
      <c r="A345">
        <v>1784</v>
      </c>
      <c r="B345" s="168" t="s">
        <v>125</v>
      </c>
      <c r="C345" s="168" t="s">
        <v>128</v>
      </c>
      <c r="D345" s="168" t="s">
        <v>129</v>
      </c>
    </row>
    <row r="346" spans="1:4" x14ac:dyDescent="0.3">
      <c r="A346">
        <v>1761</v>
      </c>
      <c r="B346" s="168" t="s">
        <v>125</v>
      </c>
      <c r="C346" s="168" t="s">
        <v>128</v>
      </c>
      <c r="D346" s="168" t="s">
        <v>129</v>
      </c>
    </row>
    <row r="347" spans="1:4" x14ac:dyDescent="0.3">
      <c r="A347">
        <v>1691</v>
      </c>
      <c r="B347" s="168" t="s">
        <v>125</v>
      </c>
      <c r="C347" s="168" t="s">
        <v>128</v>
      </c>
      <c r="D347" s="168" t="s">
        <v>129</v>
      </c>
    </row>
    <row r="348" spans="1:4" x14ac:dyDescent="0.3">
      <c r="A348">
        <v>1667</v>
      </c>
      <c r="B348" s="168" t="s">
        <v>125</v>
      </c>
      <c r="C348" s="168" t="s">
        <v>128</v>
      </c>
      <c r="D348" s="168" t="s">
        <v>129</v>
      </c>
    </row>
    <row r="349" spans="1:4" x14ac:dyDescent="0.3">
      <c r="A349">
        <v>1655</v>
      </c>
      <c r="B349" s="168" t="s">
        <v>125</v>
      </c>
      <c r="C349" s="168" t="s">
        <v>128</v>
      </c>
      <c r="D349" s="168" t="s">
        <v>129</v>
      </c>
    </row>
    <row r="350" spans="1:4" x14ac:dyDescent="0.3">
      <c r="A350">
        <v>1654</v>
      </c>
      <c r="B350" s="168" t="s">
        <v>125</v>
      </c>
      <c r="C350" s="168" t="s">
        <v>128</v>
      </c>
      <c r="D350" s="168" t="s">
        <v>129</v>
      </c>
    </row>
    <row r="351" spans="1:4" x14ac:dyDescent="0.3">
      <c r="A351">
        <v>1646</v>
      </c>
      <c r="B351" s="168" t="s">
        <v>125</v>
      </c>
      <c r="C351" s="168" t="s">
        <v>128</v>
      </c>
      <c r="D351" s="168" t="s">
        <v>129</v>
      </c>
    </row>
    <row r="352" spans="1:4" x14ac:dyDescent="0.3">
      <c r="A352">
        <v>1586</v>
      </c>
      <c r="B352" s="168" t="s">
        <v>125</v>
      </c>
      <c r="C352" s="168" t="s">
        <v>128</v>
      </c>
      <c r="D352" s="168" t="s">
        <v>129</v>
      </c>
    </row>
    <row r="353" spans="1:4" x14ac:dyDescent="0.3">
      <c r="A353">
        <v>1502</v>
      </c>
      <c r="B353" s="168" t="s">
        <v>125</v>
      </c>
      <c r="C353" s="168" t="s">
        <v>128</v>
      </c>
      <c r="D353" s="168" t="s">
        <v>129</v>
      </c>
    </row>
    <row r="354" spans="1:4" x14ac:dyDescent="0.3">
      <c r="A354">
        <v>1500</v>
      </c>
      <c r="B354" s="168" t="s">
        <v>125</v>
      </c>
      <c r="C354" s="168" t="s">
        <v>128</v>
      </c>
      <c r="D354" s="168" t="s">
        <v>129</v>
      </c>
    </row>
    <row r="355" spans="1:4" x14ac:dyDescent="0.3">
      <c r="A355">
        <v>1500</v>
      </c>
      <c r="B355" s="168" t="s">
        <v>125</v>
      </c>
      <c r="C355" s="168" t="s">
        <v>128</v>
      </c>
      <c r="D355" s="168" t="s">
        <v>129</v>
      </c>
    </row>
    <row r="356" spans="1:4" x14ac:dyDescent="0.3">
      <c r="A356">
        <v>1486</v>
      </c>
      <c r="B356" s="168" t="s">
        <v>125</v>
      </c>
      <c r="C356" s="168" t="s">
        <v>128</v>
      </c>
      <c r="D356" s="168" t="s">
        <v>129</v>
      </c>
    </row>
    <row r="357" spans="1:4" x14ac:dyDescent="0.3">
      <c r="A357">
        <v>1484</v>
      </c>
      <c r="B357" s="168" t="s">
        <v>125</v>
      </c>
      <c r="C357" s="168" t="s">
        <v>128</v>
      </c>
      <c r="D357" s="168" t="s">
        <v>129</v>
      </c>
    </row>
    <row r="358" spans="1:4" x14ac:dyDescent="0.3">
      <c r="A358">
        <v>1479</v>
      </c>
      <c r="B358" s="168" t="s">
        <v>125</v>
      </c>
      <c r="C358" s="168" t="s">
        <v>128</v>
      </c>
      <c r="D358" s="168" t="s">
        <v>129</v>
      </c>
    </row>
    <row r="359" spans="1:4" x14ac:dyDescent="0.3">
      <c r="A359">
        <v>1456</v>
      </c>
      <c r="B359" s="168" t="s">
        <v>125</v>
      </c>
      <c r="C359" s="168" t="s">
        <v>128</v>
      </c>
      <c r="D359" s="168" t="s">
        <v>129</v>
      </c>
    </row>
    <row r="360" spans="1:4" x14ac:dyDescent="0.3">
      <c r="A360">
        <v>1447</v>
      </c>
      <c r="B360" s="168" t="s">
        <v>125</v>
      </c>
      <c r="C360" s="168" t="s">
        <v>128</v>
      </c>
      <c r="D360" s="168" t="s">
        <v>129</v>
      </c>
    </row>
    <row r="361" spans="1:4" x14ac:dyDescent="0.3">
      <c r="A361">
        <v>1428</v>
      </c>
      <c r="B361" s="168" t="s">
        <v>125</v>
      </c>
      <c r="C361" s="168" t="s">
        <v>128</v>
      </c>
      <c r="D361" s="168" t="s">
        <v>129</v>
      </c>
    </row>
    <row r="362" spans="1:4" x14ac:dyDescent="0.3">
      <c r="A362">
        <v>1405</v>
      </c>
      <c r="B362" s="168" t="s">
        <v>125</v>
      </c>
      <c r="C362" s="168" t="s">
        <v>128</v>
      </c>
      <c r="D362" s="168" t="s">
        <v>129</v>
      </c>
    </row>
    <row r="363" spans="1:4" x14ac:dyDescent="0.3">
      <c r="A363">
        <v>1378</v>
      </c>
      <c r="B363" s="168" t="s">
        <v>125</v>
      </c>
      <c r="C363" s="168" t="s">
        <v>128</v>
      </c>
      <c r="D363" s="168" t="s">
        <v>129</v>
      </c>
    </row>
    <row r="364" spans="1:4" x14ac:dyDescent="0.3">
      <c r="A364">
        <v>1375</v>
      </c>
      <c r="B364" s="168" t="s">
        <v>125</v>
      </c>
      <c r="C364" s="168" t="s">
        <v>128</v>
      </c>
      <c r="D364" s="168" t="s">
        <v>129</v>
      </c>
    </row>
    <row r="365" spans="1:4" x14ac:dyDescent="0.3">
      <c r="A365">
        <v>1373</v>
      </c>
      <c r="B365" s="168" t="s">
        <v>125</v>
      </c>
      <c r="C365" s="168" t="s">
        <v>128</v>
      </c>
      <c r="D365" s="168" t="s">
        <v>129</v>
      </c>
    </row>
    <row r="366" spans="1:4" x14ac:dyDescent="0.3">
      <c r="A366">
        <v>1372</v>
      </c>
      <c r="B366" s="168" t="s">
        <v>125</v>
      </c>
      <c r="C366" s="168" t="s">
        <v>128</v>
      </c>
      <c r="D366" s="168" t="s">
        <v>129</v>
      </c>
    </row>
    <row r="367" spans="1:4" x14ac:dyDescent="0.3">
      <c r="A367">
        <v>1358</v>
      </c>
      <c r="B367" s="168" t="s">
        <v>125</v>
      </c>
      <c r="C367" s="168" t="s">
        <v>128</v>
      </c>
      <c r="D367" s="168" t="s">
        <v>129</v>
      </c>
    </row>
    <row r="368" spans="1:4" x14ac:dyDescent="0.3">
      <c r="A368">
        <v>1357</v>
      </c>
      <c r="B368" s="168" t="s">
        <v>125</v>
      </c>
      <c r="C368" s="168" t="s">
        <v>128</v>
      </c>
      <c r="D368" s="168" t="s">
        <v>129</v>
      </c>
    </row>
    <row r="369" spans="1:4" x14ac:dyDescent="0.3">
      <c r="A369">
        <v>1355</v>
      </c>
      <c r="B369" s="168" t="s">
        <v>125</v>
      </c>
      <c r="C369" s="168" t="s">
        <v>128</v>
      </c>
      <c r="D369" s="168" t="s">
        <v>129</v>
      </c>
    </row>
    <row r="370" spans="1:4" x14ac:dyDescent="0.3">
      <c r="A370">
        <v>1352</v>
      </c>
      <c r="B370" s="168" t="s">
        <v>125</v>
      </c>
      <c r="C370" s="168" t="s">
        <v>128</v>
      </c>
      <c r="D370" s="168" t="s">
        <v>129</v>
      </c>
    </row>
    <row r="371" spans="1:4" x14ac:dyDescent="0.3">
      <c r="A371">
        <v>1351</v>
      </c>
      <c r="B371" s="168" t="s">
        <v>125</v>
      </c>
      <c r="C371" s="168" t="s">
        <v>128</v>
      </c>
      <c r="D371" s="168" t="s">
        <v>129</v>
      </c>
    </row>
    <row r="372" spans="1:4" x14ac:dyDescent="0.3">
      <c r="A372">
        <v>1315</v>
      </c>
      <c r="B372" s="168" t="s">
        <v>125</v>
      </c>
      <c r="C372" s="168" t="s">
        <v>128</v>
      </c>
      <c r="D372" s="168" t="s">
        <v>129</v>
      </c>
    </row>
    <row r="373" spans="1:4" x14ac:dyDescent="0.3">
      <c r="A373">
        <v>1314</v>
      </c>
      <c r="B373" s="168" t="s">
        <v>125</v>
      </c>
      <c r="C373" s="168" t="s">
        <v>128</v>
      </c>
      <c r="D373" s="168" t="s">
        <v>129</v>
      </c>
    </row>
    <row r="374" spans="1:4" x14ac:dyDescent="0.3">
      <c r="A374">
        <v>1314</v>
      </c>
      <c r="B374" s="168" t="s">
        <v>125</v>
      </c>
      <c r="C374" s="168" t="s">
        <v>128</v>
      </c>
      <c r="D374" s="168" t="s">
        <v>129</v>
      </c>
    </row>
    <row r="375" spans="1:4" x14ac:dyDescent="0.3">
      <c r="A375">
        <v>1303</v>
      </c>
      <c r="B375" s="168" t="s">
        <v>125</v>
      </c>
      <c r="C375" s="168" t="s">
        <v>128</v>
      </c>
      <c r="D375" s="168" t="s">
        <v>129</v>
      </c>
    </row>
    <row r="376" spans="1:4" x14ac:dyDescent="0.3">
      <c r="A376">
        <v>1297</v>
      </c>
      <c r="B376" s="168" t="s">
        <v>125</v>
      </c>
      <c r="C376" s="168" t="s">
        <v>128</v>
      </c>
      <c r="D376" s="168" t="s">
        <v>129</v>
      </c>
    </row>
    <row r="377" spans="1:4" x14ac:dyDescent="0.3">
      <c r="A377">
        <v>1245</v>
      </c>
      <c r="B377" s="168" t="s">
        <v>125</v>
      </c>
      <c r="C377" s="168" t="s">
        <v>128</v>
      </c>
      <c r="D377" s="168" t="s">
        <v>129</v>
      </c>
    </row>
    <row r="378" spans="1:4" x14ac:dyDescent="0.3">
      <c r="A378">
        <v>1243</v>
      </c>
      <c r="B378" s="168" t="s">
        <v>125</v>
      </c>
      <c r="C378" s="168" t="s">
        <v>128</v>
      </c>
      <c r="D378" s="168" t="s">
        <v>129</v>
      </c>
    </row>
    <row r="379" spans="1:4" x14ac:dyDescent="0.3">
      <c r="A379">
        <v>1240</v>
      </c>
      <c r="B379" s="168" t="s">
        <v>125</v>
      </c>
      <c r="C379" s="168" t="s">
        <v>128</v>
      </c>
      <c r="D379" s="168" t="s">
        <v>129</v>
      </c>
    </row>
    <row r="380" spans="1:4" x14ac:dyDescent="0.3">
      <c r="A380">
        <v>1234</v>
      </c>
      <c r="B380" s="168" t="s">
        <v>125</v>
      </c>
      <c r="C380" s="168" t="s">
        <v>128</v>
      </c>
      <c r="D380" s="168" t="s">
        <v>129</v>
      </c>
    </row>
    <row r="381" spans="1:4" x14ac:dyDescent="0.3">
      <c r="A381">
        <v>1228</v>
      </c>
      <c r="B381" s="168" t="s">
        <v>125</v>
      </c>
      <c r="C381" s="168" t="s">
        <v>128</v>
      </c>
      <c r="D381" s="168" t="s">
        <v>129</v>
      </c>
    </row>
    <row r="382" spans="1:4" x14ac:dyDescent="0.3">
      <c r="A382">
        <v>1225</v>
      </c>
      <c r="B382" s="168" t="s">
        <v>125</v>
      </c>
      <c r="C382" s="168" t="s">
        <v>128</v>
      </c>
      <c r="D382" s="168" t="s">
        <v>129</v>
      </c>
    </row>
    <row r="383" spans="1:4" x14ac:dyDescent="0.3">
      <c r="A383">
        <v>1221</v>
      </c>
      <c r="B383" s="168" t="s">
        <v>125</v>
      </c>
      <c r="C383" s="168" t="s">
        <v>128</v>
      </c>
      <c r="D383" s="168" t="s">
        <v>129</v>
      </c>
    </row>
    <row r="384" spans="1:4" x14ac:dyDescent="0.3">
      <c r="A384">
        <v>1208</v>
      </c>
      <c r="B384" s="168" t="s">
        <v>125</v>
      </c>
      <c r="C384" s="168" t="s">
        <v>128</v>
      </c>
      <c r="D384" s="168" t="s">
        <v>129</v>
      </c>
    </row>
    <row r="385" spans="1:4" x14ac:dyDescent="0.3">
      <c r="A385">
        <v>1187</v>
      </c>
      <c r="B385" s="168" t="s">
        <v>125</v>
      </c>
      <c r="C385" s="168" t="s">
        <v>128</v>
      </c>
      <c r="D385" s="168" t="s">
        <v>129</v>
      </c>
    </row>
    <row r="386" spans="1:4" x14ac:dyDescent="0.3">
      <c r="A386">
        <v>1176</v>
      </c>
      <c r="B386" s="168" t="s">
        <v>125</v>
      </c>
      <c r="C386" s="168" t="s">
        <v>128</v>
      </c>
      <c r="D386" s="168" t="s">
        <v>129</v>
      </c>
    </row>
    <row r="387" spans="1:4" x14ac:dyDescent="0.3">
      <c r="A387">
        <v>1147</v>
      </c>
      <c r="B387" s="168" t="s">
        <v>125</v>
      </c>
      <c r="C387" s="168" t="s">
        <v>128</v>
      </c>
      <c r="D387" s="168" t="s">
        <v>129</v>
      </c>
    </row>
    <row r="388" spans="1:4" x14ac:dyDescent="0.3">
      <c r="A388">
        <v>1104</v>
      </c>
      <c r="B388" s="168" t="s">
        <v>125</v>
      </c>
      <c r="C388" s="168" t="s">
        <v>128</v>
      </c>
      <c r="D388" s="168" t="s">
        <v>129</v>
      </c>
    </row>
    <row r="389" spans="1:4" x14ac:dyDescent="0.3">
      <c r="A389">
        <v>1083</v>
      </c>
      <c r="B389" s="168" t="s">
        <v>125</v>
      </c>
      <c r="C389" s="168" t="s">
        <v>128</v>
      </c>
      <c r="D389" s="168" t="s">
        <v>129</v>
      </c>
    </row>
    <row r="390" spans="1:4" x14ac:dyDescent="0.3">
      <c r="A390">
        <v>1071</v>
      </c>
      <c r="B390" s="168" t="s">
        <v>125</v>
      </c>
      <c r="C390" s="168" t="s">
        <v>128</v>
      </c>
      <c r="D390" s="168" t="s">
        <v>129</v>
      </c>
    </row>
    <row r="391" spans="1:4" x14ac:dyDescent="0.3">
      <c r="A391">
        <v>1070</v>
      </c>
      <c r="B391" s="168" t="s">
        <v>125</v>
      </c>
      <c r="C391" s="168" t="s">
        <v>128</v>
      </c>
      <c r="D391" s="168" t="s">
        <v>129</v>
      </c>
    </row>
    <row r="392" spans="1:4" x14ac:dyDescent="0.3">
      <c r="A392">
        <v>1065</v>
      </c>
      <c r="B392" s="168" t="s">
        <v>125</v>
      </c>
      <c r="C392" s="168" t="s">
        <v>128</v>
      </c>
      <c r="D392" s="168" t="s">
        <v>129</v>
      </c>
    </row>
    <row r="393" spans="1:4" x14ac:dyDescent="0.3">
      <c r="A393">
        <v>1050</v>
      </c>
      <c r="B393" s="168" t="s">
        <v>125</v>
      </c>
      <c r="C393" s="168" t="s">
        <v>128</v>
      </c>
      <c r="D393" s="168" t="s">
        <v>129</v>
      </c>
    </row>
    <row r="394" spans="1:4" x14ac:dyDescent="0.3">
      <c r="A394">
        <v>1001</v>
      </c>
      <c r="B394" s="168" t="s">
        <v>125</v>
      </c>
      <c r="C394" s="168" t="s">
        <v>128</v>
      </c>
      <c r="D394" s="168" t="s">
        <v>129</v>
      </c>
    </row>
    <row r="395" spans="1:4" x14ac:dyDescent="0.3">
      <c r="A395">
        <v>997</v>
      </c>
      <c r="B395" s="168" t="s">
        <v>125</v>
      </c>
      <c r="C395" s="168" t="s">
        <v>128</v>
      </c>
      <c r="D395" s="168" t="s">
        <v>129</v>
      </c>
    </row>
    <row r="396" spans="1:4" x14ac:dyDescent="0.3">
      <c r="A396">
        <v>990</v>
      </c>
      <c r="B396" s="168" t="s">
        <v>125</v>
      </c>
      <c r="C396" s="168" t="s">
        <v>128</v>
      </c>
      <c r="D396" s="168" t="s">
        <v>129</v>
      </c>
    </row>
    <row r="397" spans="1:4" x14ac:dyDescent="0.3">
      <c r="A397">
        <v>988</v>
      </c>
      <c r="B397" s="168" t="s">
        <v>125</v>
      </c>
      <c r="C397" s="168" t="s">
        <v>128</v>
      </c>
      <c r="D397" s="168" t="s">
        <v>129</v>
      </c>
    </row>
    <row r="398" spans="1:4" x14ac:dyDescent="0.3">
      <c r="A398">
        <v>922</v>
      </c>
      <c r="B398" s="168" t="s">
        <v>125</v>
      </c>
      <c r="C398" s="168" t="s">
        <v>128</v>
      </c>
      <c r="D398" s="168" t="s">
        <v>129</v>
      </c>
    </row>
    <row r="399" spans="1:4" x14ac:dyDescent="0.3">
      <c r="A399">
        <v>911</v>
      </c>
      <c r="B399" s="168" t="s">
        <v>125</v>
      </c>
      <c r="C399" s="168" t="s">
        <v>128</v>
      </c>
      <c r="D399" s="168" t="s">
        <v>129</v>
      </c>
    </row>
    <row r="400" spans="1:4" x14ac:dyDescent="0.3">
      <c r="A400">
        <v>875</v>
      </c>
      <c r="B400" s="168" t="s">
        <v>125</v>
      </c>
      <c r="C400" s="168" t="s">
        <v>128</v>
      </c>
      <c r="D400" s="168" t="s">
        <v>129</v>
      </c>
    </row>
    <row r="401" spans="1:4" x14ac:dyDescent="0.3">
      <c r="A401">
        <v>847</v>
      </c>
      <c r="B401" s="168" t="s">
        <v>125</v>
      </c>
      <c r="C401" s="168" t="s">
        <v>128</v>
      </c>
      <c r="D401" s="168" t="s">
        <v>129</v>
      </c>
    </row>
    <row r="402" spans="1:4" x14ac:dyDescent="0.3">
      <c r="A402">
        <v>839</v>
      </c>
      <c r="B402" s="168" t="s">
        <v>125</v>
      </c>
      <c r="C402" s="168" t="s">
        <v>128</v>
      </c>
      <c r="D402" s="168" t="s">
        <v>129</v>
      </c>
    </row>
    <row r="403" spans="1:4" x14ac:dyDescent="0.3">
      <c r="A403">
        <v>836</v>
      </c>
      <c r="B403" s="168" t="s">
        <v>125</v>
      </c>
      <c r="C403" s="168" t="s">
        <v>128</v>
      </c>
      <c r="D403" s="168" t="s">
        <v>129</v>
      </c>
    </row>
    <row r="404" spans="1:4" x14ac:dyDescent="0.3">
      <c r="A404">
        <v>821</v>
      </c>
      <c r="B404" s="168" t="s">
        <v>125</v>
      </c>
      <c r="C404" s="168" t="s">
        <v>128</v>
      </c>
      <c r="D404" s="168" t="s">
        <v>129</v>
      </c>
    </row>
    <row r="405" spans="1:4" x14ac:dyDescent="0.3">
      <c r="A405">
        <v>795</v>
      </c>
      <c r="B405" s="168" t="s">
        <v>125</v>
      </c>
      <c r="C405" s="168" t="s">
        <v>128</v>
      </c>
      <c r="D405" s="168" t="s">
        <v>129</v>
      </c>
    </row>
    <row r="406" spans="1:4" x14ac:dyDescent="0.3">
      <c r="A406">
        <v>755</v>
      </c>
      <c r="B406" s="168" t="s">
        <v>125</v>
      </c>
      <c r="C406" s="168" t="s">
        <v>128</v>
      </c>
      <c r="D406" s="168" t="s">
        <v>129</v>
      </c>
    </row>
    <row r="407" spans="1:4" x14ac:dyDescent="0.3">
      <c r="A407">
        <v>648</v>
      </c>
      <c r="B407" s="168" t="s">
        <v>125</v>
      </c>
      <c r="C407" s="168" t="s">
        <v>128</v>
      </c>
      <c r="D407" s="168" t="s">
        <v>129</v>
      </c>
    </row>
    <row r="408" spans="1:4" x14ac:dyDescent="0.3">
      <c r="A408">
        <v>594</v>
      </c>
      <c r="B408" s="168" t="s">
        <v>125</v>
      </c>
      <c r="C408" s="168" t="s">
        <v>128</v>
      </c>
      <c r="D408" s="168" t="s">
        <v>129</v>
      </c>
    </row>
    <row r="409" spans="1:4" x14ac:dyDescent="0.3">
      <c r="A409" s="168"/>
      <c r="B409" s="168" t="s">
        <v>125</v>
      </c>
      <c r="C409" s="168" t="s">
        <v>128</v>
      </c>
      <c r="D409" s="168" t="s">
        <v>129</v>
      </c>
    </row>
    <row r="410" spans="1:4" x14ac:dyDescent="0.3">
      <c r="A410" s="168">
        <v>886</v>
      </c>
      <c r="B410" s="168" t="s">
        <v>125</v>
      </c>
      <c r="C410" s="168" t="s">
        <v>126</v>
      </c>
      <c r="D410" s="168" t="s">
        <v>127</v>
      </c>
    </row>
    <row r="411" spans="1:4" x14ac:dyDescent="0.3">
      <c r="A411" s="168">
        <v>1248</v>
      </c>
      <c r="B411" s="168" t="s">
        <v>125</v>
      </c>
      <c r="C411" s="168" t="s">
        <v>126</v>
      </c>
      <c r="D411" s="168" t="s">
        <v>127</v>
      </c>
    </row>
    <row r="412" spans="1:4" x14ac:dyDescent="0.3">
      <c r="A412" s="168">
        <v>1163</v>
      </c>
      <c r="B412" s="168" t="s">
        <v>125</v>
      </c>
      <c r="C412" s="168" t="s">
        <v>126</v>
      </c>
      <c r="D412" s="168" t="s">
        <v>127</v>
      </c>
    </row>
    <row r="413" spans="1:4" x14ac:dyDescent="0.3">
      <c r="A413" s="168">
        <v>918</v>
      </c>
      <c r="B413" s="168" t="s">
        <v>125</v>
      </c>
      <c r="C413" s="168" t="s">
        <v>126</v>
      </c>
      <c r="D413" s="168" t="s">
        <v>127</v>
      </c>
    </row>
    <row r="414" spans="1:4" x14ac:dyDescent="0.3">
      <c r="A414" s="168">
        <v>692</v>
      </c>
      <c r="B414" s="168" t="s">
        <v>125</v>
      </c>
      <c r="C414" s="168" t="s">
        <v>126</v>
      </c>
      <c r="D414" s="168" t="s">
        <v>127</v>
      </c>
    </row>
    <row r="415" spans="1:4" x14ac:dyDescent="0.3">
      <c r="A415" s="168">
        <v>941</v>
      </c>
      <c r="B415" s="168" t="s">
        <v>125</v>
      </c>
      <c r="C415" s="168" t="s">
        <v>126</v>
      </c>
      <c r="D415" s="168" t="s">
        <v>127</v>
      </c>
    </row>
    <row r="416" spans="1:4" x14ac:dyDescent="0.3">
      <c r="A416" s="168">
        <v>1039</v>
      </c>
      <c r="B416" s="168" t="s">
        <v>125</v>
      </c>
      <c r="C416" s="168" t="s">
        <v>126</v>
      </c>
      <c r="D416" s="168" t="s">
        <v>127</v>
      </c>
    </row>
    <row r="417" spans="1:4" x14ac:dyDescent="0.3">
      <c r="A417" s="168">
        <v>1636</v>
      </c>
      <c r="B417" s="168" t="s">
        <v>125</v>
      </c>
      <c r="C417" s="168" t="s">
        <v>126</v>
      </c>
      <c r="D417" s="168" t="s">
        <v>127</v>
      </c>
    </row>
    <row r="418" spans="1:4" x14ac:dyDescent="0.3">
      <c r="A418" s="168">
        <v>1578</v>
      </c>
      <c r="B418" s="168" t="s">
        <v>125</v>
      </c>
      <c r="C418" s="168" t="s">
        <v>126</v>
      </c>
      <c r="D418" s="168" t="s">
        <v>127</v>
      </c>
    </row>
    <row r="419" spans="1:4" x14ac:dyDescent="0.3">
      <c r="A419" s="168">
        <v>1553</v>
      </c>
      <c r="B419" s="168" t="s">
        <v>125</v>
      </c>
      <c r="C419" s="168" t="s">
        <v>126</v>
      </c>
      <c r="D419" s="168" t="s">
        <v>127</v>
      </c>
    </row>
    <row r="420" spans="1:4" x14ac:dyDescent="0.3">
      <c r="A420" s="168">
        <v>1520</v>
      </c>
      <c r="B420" s="168" t="s">
        <v>125</v>
      </c>
      <c r="C420" s="168" t="s">
        <v>126</v>
      </c>
      <c r="D420" s="168" t="s">
        <v>127</v>
      </c>
    </row>
    <row r="421" spans="1:4" x14ac:dyDescent="0.3">
      <c r="A421" s="168">
        <v>1501</v>
      </c>
      <c r="B421" s="168" t="s">
        <v>125</v>
      </c>
      <c r="C421" s="168" t="s">
        <v>126</v>
      </c>
      <c r="D421" s="168" t="s">
        <v>127</v>
      </c>
    </row>
    <row r="422" spans="1:4" x14ac:dyDescent="0.3">
      <c r="A422" s="168">
        <v>1463</v>
      </c>
      <c r="B422" s="168" t="s">
        <v>125</v>
      </c>
      <c r="C422" s="168" t="s">
        <v>126</v>
      </c>
      <c r="D422" s="168" t="s">
        <v>127</v>
      </c>
    </row>
    <row r="423" spans="1:4" x14ac:dyDescent="0.3">
      <c r="A423" s="168">
        <v>1426</v>
      </c>
      <c r="B423" s="168" t="s">
        <v>125</v>
      </c>
      <c r="C423" s="168" t="s">
        <v>126</v>
      </c>
      <c r="D423" s="168" t="s">
        <v>127</v>
      </c>
    </row>
    <row r="424" spans="1:4" x14ac:dyDescent="0.3">
      <c r="A424" s="168">
        <v>1424</v>
      </c>
      <c r="B424" s="168" t="s">
        <v>125</v>
      </c>
      <c r="C424" s="168" t="s">
        <v>126</v>
      </c>
      <c r="D424" s="168" t="s">
        <v>127</v>
      </c>
    </row>
    <row r="425" spans="1:4" x14ac:dyDescent="0.3">
      <c r="A425" s="168">
        <v>1413</v>
      </c>
      <c r="B425" s="168" t="s">
        <v>125</v>
      </c>
      <c r="C425" s="168" t="s">
        <v>126</v>
      </c>
      <c r="D425" s="168" t="s">
        <v>127</v>
      </c>
    </row>
    <row r="426" spans="1:4" x14ac:dyDescent="0.3">
      <c r="A426" s="168">
        <v>1398</v>
      </c>
      <c r="B426" s="168" t="s">
        <v>125</v>
      </c>
      <c r="C426" s="168" t="s">
        <v>126</v>
      </c>
      <c r="D426" s="168" t="s">
        <v>127</v>
      </c>
    </row>
    <row r="427" spans="1:4" x14ac:dyDescent="0.3">
      <c r="A427" s="168">
        <v>1265</v>
      </c>
      <c r="B427" s="168" t="s">
        <v>125</v>
      </c>
      <c r="C427" s="168" t="s">
        <v>126</v>
      </c>
      <c r="D427" s="168" t="s">
        <v>127</v>
      </c>
    </row>
    <row r="428" spans="1:4" x14ac:dyDescent="0.3">
      <c r="A428" s="168">
        <v>1198</v>
      </c>
      <c r="B428" s="168" t="s">
        <v>125</v>
      </c>
      <c r="C428" s="168" t="s">
        <v>126</v>
      </c>
      <c r="D428" s="168" t="s">
        <v>127</v>
      </c>
    </row>
    <row r="429" spans="1:4" x14ac:dyDescent="0.3">
      <c r="A429" s="168">
        <v>1197</v>
      </c>
      <c r="B429" s="168" t="s">
        <v>125</v>
      </c>
      <c r="C429" s="168" t="s">
        <v>126</v>
      </c>
      <c r="D429" s="168" t="s">
        <v>127</v>
      </c>
    </row>
    <row r="430" spans="1:4" x14ac:dyDescent="0.3">
      <c r="A430" s="168">
        <v>1184</v>
      </c>
      <c r="B430" s="168" t="s">
        <v>125</v>
      </c>
      <c r="C430" s="168" t="s">
        <v>126</v>
      </c>
      <c r="D430" s="168" t="s">
        <v>127</v>
      </c>
    </row>
    <row r="431" spans="1:4" x14ac:dyDescent="0.3">
      <c r="A431" s="168">
        <v>1148</v>
      </c>
      <c r="B431" s="168" t="s">
        <v>125</v>
      </c>
      <c r="C431" s="168" t="s">
        <v>126</v>
      </c>
      <c r="D431" s="168" t="s">
        <v>127</v>
      </c>
    </row>
    <row r="432" spans="1:4" x14ac:dyDescent="0.3">
      <c r="A432" s="168">
        <v>1081</v>
      </c>
      <c r="B432" s="168" t="s">
        <v>125</v>
      </c>
      <c r="C432" s="168" t="s">
        <v>126</v>
      </c>
      <c r="D432" s="168" t="s">
        <v>127</v>
      </c>
    </row>
    <row r="433" spans="1:4" x14ac:dyDescent="0.3">
      <c r="A433" s="168">
        <v>1015</v>
      </c>
      <c r="B433" s="168" t="s">
        <v>125</v>
      </c>
      <c r="C433" s="168" t="s">
        <v>126</v>
      </c>
      <c r="D433" s="168" t="s">
        <v>127</v>
      </c>
    </row>
    <row r="434" spans="1:4" x14ac:dyDescent="0.3">
      <c r="A434" s="168">
        <v>967</v>
      </c>
      <c r="B434" s="168" t="s">
        <v>125</v>
      </c>
      <c r="C434" s="168" t="s">
        <v>126</v>
      </c>
      <c r="D434" s="168" t="s">
        <v>127</v>
      </c>
    </row>
    <row r="435" spans="1:4" x14ac:dyDescent="0.3">
      <c r="A435" s="168">
        <v>685</v>
      </c>
      <c r="B435" s="168" t="s">
        <v>125</v>
      </c>
      <c r="C435" s="168" t="s">
        <v>126</v>
      </c>
      <c r="D435" s="168" t="s">
        <v>127</v>
      </c>
    </row>
    <row r="436" spans="1:4" x14ac:dyDescent="0.3">
      <c r="A436" s="168">
        <v>607</v>
      </c>
      <c r="B436" s="168" t="s">
        <v>125</v>
      </c>
      <c r="C436" s="168" t="s">
        <v>126</v>
      </c>
      <c r="D436" s="168" t="s">
        <v>127</v>
      </c>
    </row>
    <row r="437" spans="1:4" x14ac:dyDescent="0.3">
      <c r="A437" s="168">
        <v>586</v>
      </c>
      <c r="B437" s="168" t="s">
        <v>125</v>
      </c>
      <c r="C437" s="168" t="s">
        <v>126</v>
      </c>
      <c r="D437" s="168" t="s">
        <v>127</v>
      </c>
    </row>
    <row r="438" spans="1:4" x14ac:dyDescent="0.3">
      <c r="A438" s="168">
        <v>560</v>
      </c>
      <c r="B438" s="168" t="s">
        <v>125</v>
      </c>
      <c r="C438" s="168" t="s">
        <v>126</v>
      </c>
      <c r="D438" s="168" t="s">
        <v>127</v>
      </c>
    </row>
    <row r="439" spans="1:4" x14ac:dyDescent="0.3">
      <c r="A439" s="168">
        <v>531</v>
      </c>
      <c r="B439" s="168" t="s">
        <v>125</v>
      </c>
      <c r="C439" s="168" t="s">
        <v>126</v>
      </c>
      <c r="D439" s="168" t="s">
        <v>127</v>
      </c>
    </row>
    <row r="440" spans="1:4" x14ac:dyDescent="0.3">
      <c r="A440" s="109"/>
      <c r="B440" s="168" t="s">
        <v>125</v>
      </c>
      <c r="C440" s="168" t="s">
        <v>126</v>
      </c>
      <c r="D440" s="168" t="s">
        <v>127</v>
      </c>
    </row>
    <row r="441" spans="1:4" x14ac:dyDescent="0.3">
      <c r="A441" s="109"/>
      <c r="B441" s="168" t="s">
        <v>125</v>
      </c>
      <c r="C441" s="168" t="s">
        <v>126</v>
      </c>
      <c r="D441" s="168" t="s">
        <v>127</v>
      </c>
    </row>
    <row r="442" spans="1:4" x14ac:dyDescent="0.3">
      <c r="A442" s="111"/>
      <c r="B442" s="168" t="s">
        <v>125</v>
      </c>
      <c r="C442" s="168" t="s">
        <v>126</v>
      </c>
      <c r="D442" s="168" t="s">
        <v>127</v>
      </c>
    </row>
    <row r="443" spans="1:4" x14ac:dyDescent="0.3">
      <c r="A443" s="110"/>
      <c r="B443" s="168" t="s">
        <v>125</v>
      </c>
      <c r="C443" s="168" t="s">
        <v>126</v>
      </c>
      <c r="D443" s="168" t="s">
        <v>127</v>
      </c>
    </row>
    <row r="444" spans="1:4" x14ac:dyDescent="0.3">
      <c r="A444" s="110"/>
      <c r="B444" s="168" t="s">
        <v>125</v>
      </c>
      <c r="C444" s="168" t="s">
        <v>126</v>
      </c>
      <c r="D444" s="168" t="s">
        <v>127</v>
      </c>
    </row>
    <row r="445" spans="1:4" x14ac:dyDescent="0.3">
      <c r="A445" s="110"/>
      <c r="B445" s="168" t="s">
        <v>125</v>
      </c>
      <c r="C445" s="168" t="s">
        <v>126</v>
      </c>
      <c r="D445" s="168" t="s">
        <v>127</v>
      </c>
    </row>
    <row r="446" spans="1:4" x14ac:dyDescent="0.3">
      <c r="A446" s="110"/>
      <c r="B446" s="168" t="s">
        <v>125</v>
      </c>
      <c r="C446" s="168" t="s">
        <v>126</v>
      </c>
      <c r="D446" s="168" t="s">
        <v>127</v>
      </c>
    </row>
    <row r="447" spans="1:4" x14ac:dyDescent="0.3">
      <c r="A447" s="110"/>
      <c r="B447" s="168" t="s">
        <v>125</v>
      </c>
      <c r="C447" s="168" t="s">
        <v>126</v>
      </c>
      <c r="D447" s="168" t="s">
        <v>127</v>
      </c>
    </row>
    <row r="448" spans="1:4" x14ac:dyDescent="0.3">
      <c r="A448" s="112"/>
      <c r="B448" s="168" t="s">
        <v>125</v>
      </c>
      <c r="C448" s="168" t="s">
        <v>126</v>
      </c>
      <c r="D448" s="168" t="s">
        <v>127</v>
      </c>
    </row>
    <row r="449" spans="1:4" x14ac:dyDescent="0.3">
      <c r="A449" s="110"/>
      <c r="B449" s="168" t="s">
        <v>125</v>
      </c>
      <c r="C449" s="168" t="s">
        <v>126</v>
      </c>
      <c r="D449" s="168" t="s">
        <v>127</v>
      </c>
    </row>
    <row r="450" spans="1:4" x14ac:dyDescent="0.3">
      <c r="A450" s="110"/>
      <c r="B450" s="168" t="s">
        <v>125</v>
      </c>
      <c r="C450" s="168" t="s">
        <v>126</v>
      </c>
      <c r="D450" s="168" t="s">
        <v>127</v>
      </c>
    </row>
    <row r="451" spans="1:4" x14ac:dyDescent="0.3">
      <c r="A451" s="110"/>
      <c r="B451" s="168" t="s">
        <v>125</v>
      </c>
      <c r="C451" s="168" t="s">
        <v>126</v>
      </c>
      <c r="D451" s="168" t="s">
        <v>127</v>
      </c>
    </row>
    <row r="452" spans="1:4" x14ac:dyDescent="0.3">
      <c r="A452" s="110"/>
      <c r="B452" s="168" t="s">
        <v>125</v>
      </c>
      <c r="C452" s="168" t="s">
        <v>126</v>
      </c>
      <c r="D452" s="168" t="s">
        <v>127</v>
      </c>
    </row>
    <row r="453" spans="1:4" x14ac:dyDescent="0.3">
      <c r="A453" s="110"/>
      <c r="B453" s="168" t="s">
        <v>125</v>
      </c>
      <c r="C453" s="168" t="s">
        <v>126</v>
      </c>
      <c r="D453" s="168" t="s">
        <v>127</v>
      </c>
    </row>
    <row r="454" spans="1:4" x14ac:dyDescent="0.3">
      <c r="A454" s="110"/>
      <c r="B454" s="168" t="s">
        <v>125</v>
      </c>
      <c r="C454" s="168" t="s">
        <v>126</v>
      </c>
      <c r="D454" s="168" t="s">
        <v>127</v>
      </c>
    </row>
    <row r="455" spans="1:4" x14ac:dyDescent="0.3">
      <c r="A455" s="110"/>
      <c r="B455" s="168" t="s">
        <v>125</v>
      </c>
      <c r="C455" s="168" t="s">
        <v>126</v>
      </c>
      <c r="D455" s="168" t="s">
        <v>127</v>
      </c>
    </row>
    <row r="456" spans="1:4" x14ac:dyDescent="0.3">
      <c r="A456" s="110"/>
      <c r="B456" s="168" t="s">
        <v>125</v>
      </c>
      <c r="C456" s="168" t="s">
        <v>126</v>
      </c>
      <c r="D456" s="168" t="s">
        <v>127</v>
      </c>
    </row>
    <row r="457" spans="1:4" x14ac:dyDescent="0.3">
      <c r="A457" s="110"/>
      <c r="B457" s="168" t="s">
        <v>125</v>
      </c>
      <c r="C457" s="168" t="s">
        <v>126</v>
      </c>
      <c r="D457" s="168" t="s">
        <v>127</v>
      </c>
    </row>
    <row r="458" spans="1:4" x14ac:dyDescent="0.3">
      <c r="A458" s="168"/>
      <c r="B458" s="168" t="s">
        <v>125</v>
      </c>
      <c r="C458" s="168" t="s">
        <v>126</v>
      </c>
      <c r="D458" s="168" t="s">
        <v>127</v>
      </c>
    </row>
    <row r="459" spans="1:4" x14ac:dyDescent="0.3">
      <c r="A459" s="168"/>
      <c r="B459" s="168" t="s">
        <v>125</v>
      </c>
      <c r="C459" s="168" t="s">
        <v>126</v>
      </c>
      <c r="D459" s="168" t="s">
        <v>127</v>
      </c>
    </row>
    <row r="460" spans="1:4" x14ac:dyDescent="0.3">
      <c r="A460" s="168"/>
      <c r="B460" s="168" t="s">
        <v>125</v>
      </c>
      <c r="C460" s="168" t="s">
        <v>126</v>
      </c>
      <c r="D460" s="168" t="s">
        <v>127</v>
      </c>
    </row>
    <row r="461" spans="1:4" x14ac:dyDescent="0.3">
      <c r="A461" s="168"/>
      <c r="B461" s="168" t="s">
        <v>125</v>
      </c>
      <c r="C461" s="168" t="s">
        <v>126</v>
      </c>
      <c r="D461" s="168" t="s">
        <v>127</v>
      </c>
    </row>
    <row r="462" spans="1:4" x14ac:dyDescent="0.3">
      <c r="A462" s="168"/>
      <c r="B462" s="168" t="s">
        <v>125</v>
      </c>
      <c r="C462" s="168" t="s">
        <v>126</v>
      </c>
      <c r="D462" s="168" t="s">
        <v>127</v>
      </c>
    </row>
    <row r="463" spans="1:4" x14ac:dyDescent="0.3">
      <c r="A463" s="168"/>
      <c r="B463" s="168" t="s">
        <v>125</v>
      </c>
      <c r="C463" s="168" t="s">
        <v>126</v>
      </c>
      <c r="D463" s="168" t="s">
        <v>127</v>
      </c>
    </row>
    <row r="464" spans="1:4" x14ac:dyDescent="0.3">
      <c r="A464" s="168"/>
      <c r="B464" s="168" t="s">
        <v>125</v>
      </c>
      <c r="C464" s="168" t="s">
        <v>126</v>
      </c>
      <c r="D464" s="168" t="s">
        <v>127</v>
      </c>
    </row>
    <row r="465" spans="1:4" x14ac:dyDescent="0.3">
      <c r="A465" s="168"/>
      <c r="B465" s="168" t="s">
        <v>125</v>
      </c>
      <c r="C465" s="168" t="s">
        <v>126</v>
      </c>
      <c r="D465" s="168" t="s">
        <v>127</v>
      </c>
    </row>
    <row r="466" spans="1:4" x14ac:dyDescent="0.3">
      <c r="A466" s="168"/>
      <c r="B466" s="168" t="s">
        <v>125</v>
      </c>
      <c r="C466" s="168" t="s">
        <v>126</v>
      </c>
      <c r="D466" s="168" t="s">
        <v>127</v>
      </c>
    </row>
    <row r="467" spans="1:4" x14ac:dyDescent="0.3">
      <c r="A467" s="168"/>
      <c r="B467" s="168" t="s">
        <v>125</v>
      </c>
      <c r="C467" s="168" t="s">
        <v>126</v>
      </c>
      <c r="D467" s="168" t="s">
        <v>127</v>
      </c>
    </row>
    <row r="468" spans="1:4" x14ac:dyDescent="0.3">
      <c r="A468" s="168"/>
      <c r="B468" s="168" t="s">
        <v>125</v>
      </c>
      <c r="C468" s="168" t="s">
        <v>126</v>
      </c>
      <c r="D468" s="168" t="s">
        <v>127</v>
      </c>
    </row>
    <row r="469" spans="1:4" x14ac:dyDescent="0.3">
      <c r="A469" s="168"/>
      <c r="B469" s="168" t="s">
        <v>125</v>
      </c>
      <c r="C469" s="168" t="s">
        <v>126</v>
      </c>
      <c r="D469" s="168" t="s">
        <v>127</v>
      </c>
    </row>
    <row r="470" spans="1:4" x14ac:dyDescent="0.3">
      <c r="A470" s="168"/>
      <c r="B470" s="168" t="s">
        <v>125</v>
      </c>
      <c r="C470" s="168" t="s">
        <v>126</v>
      </c>
      <c r="D470" s="168" t="s">
        <v>127</v>
      </c>
    </row>
    <row r="471" spans="1:4" x14ac:dyDescent="0.3">
      <c r="A471" s="168"/>
      <c r="B471" s="168" t="s">
        <v>125</v>
      </c>
      <c r="C471" s="168" t="s">
        <v>126</v>
      </c>
      <c r="D471" s="168" t="s">
        <v>127</v>
      </c>
    </row>
    <row r="472" spans="1:4" x14ac:dyDescent="0.3">
      <c r="A472" s="168"/>
      <c r="B472" s="168" t="s">
        <v>125</v>
      </c>
      <c r="C472" s="168" t="s">
        <v>126</v>
      </c>
      <c r="D472" s="168" t="s">
        <v>127</v>
      </c>
    </row>
    <row r="473" spans="1:4" x14ac:dyDescent="0.3">
      <c r="A473" s="168"/>
      <c r="B473" s="168" t="s">
        <v>125</v>
      </c>
      <c r="C473" s="168" t="s">
        <v>126</v>
      </c>
      <c r="D473" s="168" t="s">
        <v>127</v>
      </c>
    </row>
    <row r="474" spans="1:4" x14ac:dyDescent="0.3">
      <c r="A474" s="168"/>
      <c r="B474" s="168" t="s">
        <v>125</v>
      </c>
      <c r="C474" s="168" t="s">
        <v>126</v>
      </c>
      <c r="D474" s="168" t="s">
        <v>127</v>
      </c>
    </row>
    <row r="475" spans="1:4" x14ac:dyDescent="0.3">
      <c r="A475" s="168"/>
      <c r="B475" s="168" t="s">
        <v>125</v>
      </c>
      <c r="C475" s="168" t="s">
        <v>126</v>
      </c>
      <c r="D475" s="168" t="s">
        <v>127</v>
      </c>
    </row>
    <row r="476" spans="1:4" x14ac:dyDescent="0.3">
      <c r="A476" s="168"/>
      <c r="B476" s="168" t="s">
        <v>125</v>
      </c>
      <c r="C476" s="168" t="s">
        <v>126</v>
      </c>
      <c r="D476" s="168" t="s">
        <v>127</v>
      </c>
    </row>
    <row r="477" spans="1:4" x14ac:dyDescent="0.3">
      <c r="A477" s="168"/>
      <c r="B477" s="168" t="s">
        <v>125</v>
      </c>
      <c r="C477" s="168" t="s">
        <v>126</v>
      </c>
      <c r="D477" s="168" t="s">
        <v>127</v>
      </c>
    </row>
    <row r="478" spans="1:4" x14ac:dyDescent="0.3">
      <c r="A478" s="168"/>
      <c r="B478" s="168" t="s">
        <v>125</v>
      </c>
      <c r="C478" s="168" t="s">
        <v>126</v>
      </c>
      <c r="D478" s="168" t="s">
        <v>127</v>
      </c>
    </row>
    <row r="479" spans="1:4" x14ac:dyDescent="0.3">
      <c r="A479" s="168"/>
      <c r="B479" s="168" t="s">
        <v>125</v>
      </c>
      <c r="C479" s="168" t="s">
        <v>126</v>
      </c>
      <c r="D479" s="168" t="s">
        <v>127</v>
      </c>
    </row>
    <row r="480" spans="1:4" x14ac:dyDescent="0.3">
      <c r="A480" s="168"/>
      <c r="B480" s="168" t="s">
        <v>125</v>
      </c>
      <c r="C480" s="168" t="s">
        <v>126</v>
      </c>
      <c r="D480" s="168" t="s">
        <v>127</v>
      </c>
    </row>
    <row r="481" spans="1:4" x14ac:dyDescent="0.3">
      <c r="A481" s="109"/>
      <c r="B481" s="168" t="s">
        <v>125</v>
      </c>
      <c r="C481" s="168" t="s">
        <v>126</v>
      </c>
      <c r="D481" s="168" t="s">
        <v>127</v>
      </c>
    </row>
    <row r="482" spans="1:4" x14ac:dyDescent="0.3">
      <c r="A482" s="109"/>
      <c r="B482" s="168" t="s">
        <v>125</v>
      </c>
      <c r="C482" s="168" t="s">
        <v>126</v>
      </c>
      <c r="D482" s="168" t="s">
        <v>127</v>
      </c>
    </row>
    <row r="483" spans="1:4" x14ac:dyDescent="0.3">
      <c r="A483" s="109"/>
      <c r="B483" s="168" t="s">
        <v>125</v>
      </c>
      <c r="C483" s="168" t="s">
        <v>126</v>
      </c>
      <c r="D483" s="168" t="s">
        <v>127</v>
      </c>
    </row>
    <row r="484" spans="1:4" x14ac:dyDescent="0.3">
      <c r="A484" s="109"/>
      <c r="B484" s="168" t="s">
        <v>125</v>
      </c>
      <c r="C484" s="168" t="s">
        <v>126</v>
      </c>
      <c r="D484" s="168" t="s">
        <v>127</v>
      </c>
    </row>
    <row r="485" spans="1:4" x14ac:dyDescent="0.3">
      <c r="A485" s="109"/>
      <c r="B485" s="168" t="s">
        <v>125</v>
      </c>
      <c r="C485" s="168" t="s">
        <v>126</v>
      </c>
      <c r="D485" s="168" t="s">
        <v>127</v>
      </c>
    </row>
    <row r="486" spans="1:4" x14ac:dyDescent="0.3">
      <c r="A486" s="109"/>
      <c r="B486" s="168" t="s">
        <v>125</v>
      </c>
      <c r="C486" s="168" t="s">
        <v>126</v>
      </c>
      <c r="D486" s="168" t="s">
        <v>127</v>
      </c>
    </row>
    <row r="487" spans="1:4" x14ac:dyDescent="0.3">
      <c r="A487" s="109"/>
      <c r="B487" s="168" t="s">
        <v>125</v>
      </c>
      <c r="C487" s="168" t="s">
        <v>126</v>
      </c>
      <c r="D487" s="168" t="s">
        <v>127</v>
      </c>
    </row>
    <row r="488" spans="1:4" x14ac:dyDescent="0.3">
      <c r="A488" s="109"/>
      <c r="B488" s="168" t="s">
        <v>125</v>
      </c>
      <c r="C488" s="168" t="s">
        <v>126</v>
      </c>
      <c r="D488" s="168" t="s">
        <v>127</v>
      </c>
    </row>
    <row r="489" spans="1:4" x14ac:dyDescent="0.3">
      <c r="A489" s="109"/>
      <c r="B489" s="168" t="s">
        <v>125</v>
      </c>
      <c r="C489" s="168" t="s">
        <v>126</v>
      </c>
      <c r="D489" s="168" t="s">
        <v>127</v>
      </c>
    </row>
    <row r="490" spans="1:4" x14ac:dyDescent="0.3">
      <c r="A490" s="109"/>
      <c r="B490" s="168" t="s">
        <v>125</v>
      </c>
      <c r="C490" s="168" t="s">
        <v>126</v>
      </c>
      <c r="D490" s="168" t="s">
        <v>127</v>
      </c>
    </row>
    <row r="491" spans="1:4" x14ac:dyDescent="0.3">
      <c r="A491" s="109"/>
      <c r="B491" s="168" t="s">
        <v>125</v>
      </c>
      <c r="C491" s="168" t="s">
        <v>126</v>
      </c>
      <c r="D491" s="168" t="s">
        <v>127</v>
      </c>
    </row>
    <row r="492" spans="1:4" x14ac:dyDescent="0.3">
      <c r="A492" s="109"/>
      <c r="B492" s="168" t="s">
        <v>125</v>
      </c>
      <c r="C492" s="168" t="s">
        <v>126</v>
      </c>
      <c r="D492" s="168" t="s">
        <v>127</v>
      </c>
    </row>
    <row r="493" spans="1:4" x14ac:dyDescent="0.3">
      <c r="A493" s="109"/>
      <c r="B493" s="168" t="s">
        <v>125</v>
      </c>
      <c r="C493" s="168" t="s">
        <v>126</v>
      </c>
      <c r="D493" s="168" t="s">
        <v>127</v>
      </c>
    </row>
    <row r="494" spans="1:4" x14ac:dyDescent="0.3">
      <c r="A494" s="109"/>
      <c r="B494" s="168" t="s">
        <v>125</v>
      </c>
      <c r="C494" s="168" t="s">
        <v>126</v>
      </c>
      <c r="D494" s="168" t="s">
        <v>127</v>
      </c>
    </row>
    <row r="495" spans="1:4" x14ac:dyDescent="0.3">
      <c r="A495" s="109"/>
      <c r="B495" s="168" t="s">
        <v>125</v>
      </c>
      <c r="C495" s="168" t="s">
        <v>126</v>
      </c>
      <c r="D495" s="168" t="s">
        <v>127</v>
      </c>
    </row>
    <row r="496" spans="1:4" x14ac:dyDescent="0.3">
      <c r="A496" s="109"/>
      <c r="B496" s="168" t="s">
        <v>125</v>
      </c>
      <c r="C496" s="168" t="s">
        <v>126</v>
      </c>
      <c r="D496" s="168" t="s">
        <v>127</v>
      </c>
    </row>
    <row r="497" spans="1:4" x14ac:dyDescent="0.3">
      <c r="A497" s="109"/>
      <c r="B497" s="168" t="s">
        <v>125</v>
      </c>
      <c r="C497" s="168" t="s">
        <v>126</v>
      </c>
      <c r="D497" s="168" t="s">
        <v>127</v>
      </c>
    </row>
    <row r="498" spans="1:4" x14ac:dyDescent="0.3">
      <c r="A498" s="109"/>
      <c r="B498" s="168" t="s">
        <v>125</v>
      </c>
      <c r="C498" s="168" t="s">
        <v>126</v>
      </c>
      <c r="D498" s="168" t="s">
        <v>127</v>
      </c>
    </row>
    <row r="499" spans="1:4" x14ac:dyDescent="0.3">
      <c r="A499" s="111"/>
      <c r="B499" s="168" t="s">
        <v>125</v>
      </c>
      <c r="C499" s="168" t="s">
        <v>126</v>
      </c>
      <c r="D499" s="168" t="s">
        <v>127</v>
      </c>
    </row>
    <row r="500" spans="1:4" x14ac:dyDescent="0.3">
      <c r="A500" s="111"/>
      <c r="B500" s="168" t="s">
        <v>125</v>
      </c>
      <c r="C500" s="168" t="s">
        <v>126</v>
      </c>
      <c r="D500" s="168" t="s">
        <v>127</v>
      </c>
    </row>
    <row r="501" spans="1:4" x14ac:dyDescent="0.3">
      <c r="A501" s="109"/>
      <c r="B501" s="168" t="s">
        <v>125</v>
      </c>
      <c r="C501" s="168" t="s">
        <v>126</v>
      </c>
      <c r="D501" s="168" t="s">
        <v>127</v>
      </c>
    </row>
    <row r="502" spans="1:4" x14ac:dyDescent="0.3">
      <c r="A502" s="109"/>
      <c r="B502" s="168" t="s">
        <v>125</v>
      </c>
      <c r="C502" s="168" t="s">
        <v>126</v>
      </c>
      <c r="D502" s="168" t="s">
        <v>127</v>
      </c>
    </row>
    <row r="503" spans="1:4" x14ac:dyDescent="0.3">
      <c r="A503" s="109"/>
      <c r="B503" s="168" t="s">
        <v>125</v>
      </c>
      <c r="C503" s="168" t="s">
        <v>126</v>
      </c>
      <c r="D503" s="168" t="s">
        <v>127</v>
      </c>
    </row>
    <row r="504" spans="1:4" x14ac:dyDescent="0.3">
      <c r="A504" s="109"/>
      <c r="B504" s="168" t="s">
        <v>125</v>
      </c>
      <c r="C504" s="168" t="s">
        <v>126</v>
      </c>
      <c r="D504" s="168" t="s">
        <v>127</v>
      </c>
    </row>
    <row r="505" spans="1:4" x14ac:dyDescent="0.3">
      <c r="A505" s="109"/>
      <c r="B505" s="168" t="s">
        <v>125</v>
      </c>
      <c r="C505" s="168" t="s">
        <v>126</v>
      </c>
      <c r="D505" s="168" t="s">
        <v>127</v>
      </c>
    </row>
    <row r="506" spans="1:4" x14ac:dyDescent="0.3">
      <c r="A506" s="111"/>
      <c r="B506" s="168" t="s">
        <v>125</v>
      </c>
      <c r="C506" s="168" t="s">
        <v>126</v>
      </c>
      <c r="D506" s="168" t="s">
        <v>127</v>
      </c>
    </row>
    <row r="507" spans="1:4" x14ac:dyDescent="0.3">
      <c r="A507" s="109"/>
      <c r="B507" s="168" t="s">
        <v>125</v>
      </c>
      <c r="C507" s="168" t="s">
        <v>126</v>
      </c>
      <c r="D507" s="168" t="s">
        <v>127</v>
      </c>
    </row>
    <row r="508" spans="1:4" x14ac:dyDescent="0.3">
      <c r="A508" s="109"/>
      <c r="B508" s="168" t="s">
        <v>125</v>
      </c>
      <c r="C508" s="168" t="s">
        <v>126</v>
      </c>
      <c r="D508" s="168" t="s">
        <v>127</v>
      </c>
    </row>
    <row r="509" spans="1:4" x14ac:dyDescent="0.3">
      <c r="A509" s="109"/>
      <c r="B509" s="168" t="s">
        <v>125</v>
      </c>
      <c r="C509" s="168" t="s">
        <v>126</v>
      </c>
      <c r="D509" s="168" t="s">
        <v>127</v>
      </c>
    </row>
    <row r="510" spans="1:4" x14ac:dyDescent="0.3">
      <c r="A510" s="109"/>
      <c r="B510" s="168" t="s">
        <v>125</v>
      </c>
      <c r="C510" s="168" t="s">
        <v>126</v>
      </c>
      <c r="D510" s="168" t="s">
        <v>127</v>
      </c>
    </row>
    <row r="511" spans="1:4" x14ac:dyDescent="0.3">
      <c r="A511" s="109"/>
      <c r="B511" s="168" t="s">
        <v>125</v>
      </c>
      <c r="C511" s="168" t="s">
        <v>126</v>
      </c>
      <c r="D511" s="168" t="s">
        <v>127</v>
      </c>
    </row>
    <row r="512" spans="1:4" x14ac:dyDescent="0.3">
      <c r="A512" s="111"/>
      <c r="B512" s="168" t="s">
        <v>125</v>
      </c>
      <c r="C512" s="168" t="s">
        <v>126</v>
      </c>
      <c r="D512" s="168" t="s">
        <v>127</v>
      </c>
    </row>
    <row r="513" spans="1:4" x14ac:dyDescent="0.3">
      <c r="A513" s="109"/>
      <c r="B513" s="168" t="s">
        <v>125</v>
      </c>
      <c r="C513" s="168" t="s">
        <v>126</v>
      </c>
      <c r="D513" s="168" t="s">
        <v>127</v>
      </c>
    </row>
    <row r="514" spans="1:4" x14ac:dyDescent="0.3">
      <c r="A514" s="109"/>
      <c r="B514" s="168" t="s">
        <v>125</v>
      </c>
      <c r="C514" s="168" t="s">
        <v>126</v>
      </c>
      <c r="D514" s="168" t="s">
        <v>127</v>
      </c>
    </row>
    <row r="515" spans="1:4" x14ac:dyDescent="0.3">
      <c r="A515" s="109"/>
      <c r="B515" s="168" t="s">
        <v>125</v>
      </c>
      <c r="C515" s="168" t="s">
        <v>126</v>
      </c>
      <c r="D515" s="168" t="s">
        <v>127</v>
      </c>
    </row>
    <row r="516" spans="1:4" x14ac:dyDescent="0.3">
      <c r="A516" s="109"/>
      <c r="B516" s="168" t="s">
        <v>125</v>
      </c>
      <c r="C516" s="168" t="s">
        <v>126</v>
      </c>
      <c r="D516" s="168" t="s">
        <v>127</v>
      </c>
    </row>
    <row r="517" spans="1:4" x14ac:dyDescent="0.3">
      <c r="A517" s="109"/>
      <c r="B517" s="168" t="s">
        <v>125</v>
      </c>
      <c r="C517" s="168" t="s">
        <v>126</v>
      </c>
      <c r="D517" s="168" t="s">
        <v>127</v>
      </c>
    </row>
    <row r="518" spans="1:4" x14ac:dyDescent="0.3">
      <c r="A518" s="109"/>
      <c r="B518" s="168" t="s">
        <v>125</v>
      </c>
      <c r="C518" s="168" t="s">
        <v>126</v>
      </c>
      <c r="D518" s="168" t="s">
        <v>127</v>
      </c>
    </row>
    <row r="519" spans="1:4" x14ac:dyDescent="0.3">
      <c r="A519" s="109"/>
      <c r="B519" s="168" t="s">
        <v>125</v>
      </c>
      <c r="C519" s="168" t="s">
        <v>126</v>
      </c>
      <c r="D519" s="168" t="s">
        <v>127</v>
      </c>
    </row>
    <row r="520" spans="1:4" x14ac:dyDescent="0.3">
      <c r="A520" s="109"/>
      <c r="B520" s="168" t="s">
        <v>125</v>
      </c>
      <c r="C520" s="168" t="s">
        <v>126</v>
      </c>
      <c r="D520" s="168" t="s">
        <v>127</v>
      </c>
    </row>
    <row r="521" spans="1:4" x14ac:dyDescent="0.3">
      <c r="A521" s="109"/>
      <c r="B521" s="168" t="s">
        <v>125</v>
      </c>
      <c r="C521" s="168" t="s">
        <v>126</v>
      </c>
      <c r="D521" s="168" t="s">
        <v>127</v>
      </c>
    </row>
    <row r="522" spans="1:4" x14ac:dyDescent="0.3">
      <c r="A522" s="109"/>
      <c r="B522" s="168" t="s">
        <v>125</v>
      </c>
      <c r="C522" s="168" t="s">
        <v>126</v>
      </c>
      <c r="D522" s="168" t="s">
        <v>127</v>
      </c>
    </row>
    <row r="523" spans="1:4" x14ac:dyDescent="0.3">
      <c r="A523" s="109"/>
      <c r="B523" s="168" t="s">
        <v>125</v>
      </c>
      <c r="C523" s="168" t="s">
        <v>126</v>
      </c>
      <c r="D523" s="168" t="s">
        <v>127</v>
      </c>
    </row>
    <row r="524" spans="1:4" x14ac:dyDescent="0.3">
      <c r="A524" s="109"/>
      <c r="B524" s="168" t="s">
        <v>125</v>
      </c>
      <c r="C524" s="168" t="s">
        <v>126</v>
      </c>
      <c r="D524" s="168" t="s">
        <v>127</v>
      </c>
    </row>
    <row r="525" spans="1:4" x14ac:dyDescent="0.3">
      <c r="A525" s="109"/>
      <c r="B525" s="168" t="s">
        <v>125</v>
      </c>
      <c r="C525" s="168" t="s">
        <v>126</v>
      </c>
      <c r="D525" s="168" t="s">
        <v>127</v>
      </c>
    </row>
    <row r="526" spans="1:4" x14ac:dyDescent="0.3">
      <c r="A526" s="109"/>
      <c r="B526" s="168" t="s">
        <v>125</v>
      </c>
      <c r="C526" s="168" t="s">
        <v>126</v>
      </c>
      <c r="D526" s="168" t="s">
        <v>127</v>
      </c>
    </row>
    <row r="527" spans="1:4" x14ac:dyDescent="0.3">
      <c r="A527" s="109"/>
      <c r="B527" s="168" t="s">
        <v>125</v>
      </c>
      <c r="C527" s="168" t="s">
        <v>126</v>
      </c>
      <c r="D527" s="168" t="s">
        <v>127</v>
      </c>
    </row>
    <row r="528" spans="1:4" x14ac:dyDescent="0.3">
      <c r="A528" s="109"/>
      <c r="B528" s="168" t="s">
        <v>125</v>
      </c>
      <c r="C528" s="168" t="s">
        <v>126</v>
      </c>
      <c r="D528" s="168" t="s">
        <v>127</v>
      </c>
    </row>
    <row r="529" spans="1:4" x14ac:dyDescent="0.3">
      <c r="A529" s="109"/>
      <c r="B529" s="168" t="s">
        <v>125</v>
      </c>
      <c r="C529" s="168" t="s">
        <v>126</v>
      </c>
      <c r="D529" s="168" t="s">
        <v>127</v>
      </c>
    </row>
    <row r="530" spans="1:4" x14ac:dyDescent="0.3">
      <c r="A530" s="109"/>
      <c r="B530" s="168" t="s">
        <v>125</v>
      </c>
      <c r="C530" s="168" t="s">
        <v>126</v>
      </c>
      <c r="D530" s="168" t="s">
        <v>127</v>
      </c>
    </row>
    <row r="531" spans="1:4" x14ac:dyDescent="0.3">
      <c r="A531" s="110"/>
      <c r="B531" s="168" t="s">
        <v>125</v>
      </c>
      <c r="C531" s="168" t="s">
        <v>126</v>
      </c>
      <c r="D531" s="168" t="s">
        <v>127</v>
      </c>
    </row>
    <row r="532" spans="1:4" x14ac:dyDescent="0.3">
      <c r="A532" s="110"/>
      <c r="B532" s="168" t="s">
        <v>125</v>
      </c>
      <c r="C532" s="168" t="s">
        <v>126</v>
      </c>
      <c r="D532" s="168" t="s">
        <v>127</v>
      </c>
    </row>
    <row r="533" spans="1:4" x14ac:dyDescent="0.3">
      <c r="A533" s="110"/>
      <c r="B533" s="168" t="s">
        <v>125</v>
      </c>
      <c r="C533" s="168" t="s">
        <v>126</v>
      </c>
      <c r="D533" s="168" t="s">
        <v>127</v>
      </c>
    </row>
    <row r="534" spans="1:4" x14ac:dyDescent="0.3">
      <c r="A534" s="110"/>
      <c r="B534" s="168" t="s">
        <v>125</v>
      </c>
      <c r="C534" s="168" t="s">
        <v>126</v>
      </c>
      <c r="D534" s="168" t="s">
        <v>127</v>
      </c>
    </row>
    <row r="535" spans="1:4" x14ac:dyDescent="0.3">
      <c r="A535" s="110"/>
      <c r="B535" s="168" t="s">
        <v>125</v>
      </c>
      <c r="C535" s="168" t="s">
        <v>126</v>
      </c>
      <c r="D535" s="168" t="s">
        <v>127</v>
      </c>
    </row>
    <row r="536" spans="1:4" x14ac:dyDescent="0.3">
      <c r="A536" s="110"/>
      <c r="B536" s="168" t="s">
        <v>125</v>
      </c>
      <c r="C536" s="168" t="s">
        <v>126</v>
      </c>
      <c r="D536" s="168" t="s">
        <v>127</v>
      </c>
    </row>
    <row r="537" spans="1:4" x14ac:dyDescent="0.3">
      <c r="A537" s="110"/>
      <c r="B537" s="168" t="s">
        <v>125</v>
      </c>
      <c r="C537" s="168" t="s">
        <v>126</v>
      </c>
      <c r="D537" s="168" t="s">
        <v>127</v>
      </c>
    </row>
    <row r="538" spans="1:4" x14ac:dyDescent="0.3">
      <c r="A538" s="110"/>
      <c r="B538" s="168" t="s">
        <v>125</v>
      </c>
      <c r="C538" s="168" t="s">
        <v>126</v>
      </c>
      <c r="D538" s="168" t="s">
        <v>127</v>
      </c>
    </row>
    <row r="539" spans="1:4" x14ac:dyDescent="0.3">
      <c r="A539" s="110"/>
      <c r="B539" s="168" t="s">
        <v>125</v>
      </c>
      <c r="C539" s="168" t="s">
        <v>126</v>
      </c>
      <c r="D539" s="168" t="s">
        <v>127</v>
      </c>
    </row>
    <row r="540" spans="1:4" x14ac:dyDescent="0.3">
      <c r="A540" s="110"/>
      <c r="B540" s="168" t="s">
        <v>125</v>
      </c>
      <c r="C540" s="168" t="s">
        <v>126</v>
      </c>
      <c r="D540" s="168" t="s">
        <v>127</v>
      </c>
    </row>
    <row r="541" spans="1:4" x14ac:dyDescent="0.3">
      <c r="A541" s="110"/>
      <c r="B541" s="168" t="s">
        <v>125</v>
      </c>
      <c r="C541" s="168" t="s">
        <v>126</v>
      </c>
      <c r="D541" s="168" t="s">
        <v>127</v>
      </c>
    </row>
    <row r="542" spans="1:4" x14ac:dyDescent="0.3">
      <c r="A542" s="110"/>
      <c r="B542" s="168" t="s">
        <v>125</v>
      </c>
      <c r="C542" s="168" t="s">
        <v>126</v>
      </c>
      <c r="D542" s="168" t="s">
        <v>127</v>
      </c>
    </row>
    <row r="543" spans="1:4" x14ac:dyDescent="0.3">
      <c r="A543" s="110"/>
      <c r="B543" s="168" t="s">
        <v>125</v>
      </c>
      <c r="C543" s="168" t="s">
        <v>126</v>
      </c>
      <c r="D543" s="168" t="s">
        <v>127</v>
      </c>
    </row>
    <row r="544" spans="1:4" x14ac:dyDescent="0.3">
      <c r="A544" s="110"/>
      <c r="B544" s="168" t="s">
        <v>125</v>
      </c>
      <c r="C544" s="168" t="s">
        <v>126</v>
      </c>
      <c r="D544" s="168" t="s">
        <v>127</v>
      </c>
    </row>
    <row r="545" spans="1:4" x14ac:dyDescent="0.3">
      <c r="A545" s="110"/>
      <c r="B545" s="168" t="s">
        <v>125</v>
      </c>
      <c r="C545" s="168" t="s">
        <v>126</v>
      </c>
      <c r="D545" s="168" t="s">
        <v>127</v>
      </c>
    </row>
    <row r="546" spans="1:4" x14ac:dyDescent="0.3">
      <c r="A546" s="110"/>
      <c r="B546" s="168" t="s">
        <v>125</v>
      </c>
      <c r="C546" s="168" t="s">
        <v>126</v>
      </c>
      <c r="D546" s="168" t="s">
        <v>127</v>
      </c>
    </row>
    <row r="547" spans="1:4" x14ac:dyDescent="0.3">
      <c r="A547" s="110"/>
      <c r="B547" s="168" t="s">
        <v>125</v>
      </c>
      <c r="C547" s="168" t="s">
        <v>126</v>
      </c>
      <c r="D547" s="168" t="s">
        <v>127</v>
      </c>
    </row>
    <row r="548" spans="1:4" x14ac:dyDescent="0.3">
      <c r="A548" s="110"/>
      <c r="B548" s="168" t="s">
        <v>125</v>
      </c>
      <c r="C548" s="168" t="s">
        <v>126</v>
      </c>
      <c r="D548" s="168" t="s">
        <v>127</v>
      </c>
    </row>
    <row r="549" spans="1:4" x14ac:dyDescent="0.3">
      <c r="A549" s="110"/>
      <c r="B549" s="168" t="s">
        <v>125</v>
      </c>
      <c r="C549" s="168" t="s">
        <v>126</v>
      </c>
      <c r="D549" s="168" t="s">
        <v>127</v>
      </c>
    </row>
    <row r="550" spans="1:4" x14ac:dyDescent="0.3">
      <c r="A550" s="110"/>
      <c r="B550" s="168" t="s">
        <v>125</v>
      </c>
      <c r="C550" s="168" t="s">
        <v>126</v>
      </c>
      <c r="D550" s="168" t="s">
        <v>127</v>
      </c>
    </row>
    <row r="551" spans="1:4" x14ac:dyDescent="0.3">
      <c r="A551" s="110"/>
      <c r="B551" s="168" t="s">
        <v>125</v>
      </c>
      <c r="C551" s="168" t="s">
        <v>126</v>
      </c>
      <c r="D551" s="168" t="s">
        <v>127</v>
      </c>
    </row>
    <row r="552" spans="1:4" x14ac:dyDescent="0.3">
      <c r="A552" s="110"/>
      <c r="B552" s="168" t="s">
        <v>125</v>
      </c>
      <c r="C552" s="168" t="s">
        <v>126</v>
      </c>
      <c r="D552" s="168" t="s">
        <v>127</v>
      </c>
    </row>
    <row r="553" spans="1:4" x14ac:dyDescent="0.3">
      <c r="A553" s="110"/>
      <c r="B553" s="168" t="s">
        <v>125</v>
      </c>
      <c r="C553" s="168" t="s">
        <v>126</v>
      </c>
      <c r="D553" s="168" t="s">
        <v>127</v>
      </c>
    </row>
    <row r="554" spans="1:4" x14ac:dyDescent="0.3">
      <c r="A554" s="110"/>
      <c r="B554" s="168" t="s">
        <v>125</v>
      </c>
      <c r="C554" s="168" t="s">
        <v>126</v>
      </c>
      <c r="D554" s="168" t="s">
        <v>127</v>
      </c>
    </row>
    <row r="555" spans="1:4" x14ac:dyDescent="0.3">
      <c r="A555" s="110"/>
      <c r="B555" s="168" t="s">
        <v>125</v>
      </c>
      <c r="C555" s="168" t="s">
        <v>126</v>
      </c>
      <c r="D555" s="168" t="s">
        <v>127</v>
      </c>
    </row>
    <row r="556" spans="1:4" x14ac:dyDescent="0.3">
      <c r="A556" s="110"/>
      <c r="B556" s="168" t="s">
        <v>125</v>
      </c>
      <c r="C556" s="168" t="s">
        <v>126</v>
      </c>
      <c r="D556" s="168" t="s">
        <v>127</v>
      </c>
    </row>
    <row r="557" spans="1:4" x14ac:dyDescent="0.3">
      <c r="A557" s="110"/>
      <c r="B557" s="168" t="s">
        <v>125</v>
      </c>
      <c r="C557" s="168" t="s">
        <v>126</v>
      </c>
      <c r="D557" s="168" t="s">
        <v>127</v>
      </c>
    </row>
    <row r="558" spans="1:4" x14ac:dyDescent="0.3">
      <c r="A558" s="110"/>
      <c r="B558" s="168" t="s">
        <v>125</v>
      </c>
      <c r="C558" s="168" t="s">
        <v>126</v>
      </c>
      <c r="D558" s="168" t="s">
        <v>127</v>
      </c>
    </row>
    <row r="559" spans="1:4" x14ac:dyDescent="0.3">
      <c r="A559" s="110"/>
      <c r="B559" s="168" t="s">
        <v>125</v>
      </c>
      <c r="C559" s="168" t="s">
        <v>126</v>
      </c>
      <c r="D559" s="168" t="s">
        <v>127</v>
      </c>
    </row>
    <row r="560" spans="1:4" x14ac:dyDescent="0.3">
      <c r="A560" s="110"/>
      <c r="B560" s="168" t="s">
        <v>125</v>
      </c>
      <c r="C560" s="168" t="s">
        <v>126</v>
      </c>
      <c r="D560" s="168" t="s">
        <v>127</v>
      </c>
    </row>
    <row r="561" spans="1:4" x14ac:dyDescent="0.3">
      <c r="A561" s="110"/>
      <c r="B561" s="168" t="s">
        <v>125</v>
      </c>
      <c r="C561" s="168" t="s">
        <v>126</v>
      </c>
      <c r="D561" s="168" t="s">
        <v>127</v>
      </c>
    </row>
    <row r="562" spans="1:4" x14ac:dyDescent="0.3">
      <c r="A562" s="110"/>
      <c r="B562" s="168" t="s">
        <v>125</v>
      </c>
      <c r="C562" s="168" t="s">
        <v>126</v>
      </c>
      <c r="D562" s="168" t="s">
        <v>127</v>
      </c>
    </row>
    <row r="563" spans="1:4" x14ac:dyDescent="0.3">
      <c r="A563" s="110"/>
      <c r="B563" s="168" t="s">
        <v>125</v>
      </c>
      <c r="C563" s="168" t="s">
        <v>126</v>
      </c>
      <c r="D563" s="168" t="s">
        <v>127</v>
      </c>
    </row>
    <row r="564" spans="1:4" x14ac:dyDescent="0.3">
      <c r="A564" s="110"/>
      <c r="B564" s="168" t="s">
        <v>125</v>
      </c>
      <c r="C564" s="168" t="s">
        <v>126</v>
      </c>
      <c r="D564" s="168" t="s">
        <v>127</v>
      </c>
    </row>
    <row r="565" spans="1:4" x14ac:dyDescent="0.3">
      <c r="A565" s="110"/>
      <c r="B565" s="168" t="s">
        <v>125</v>
      </c>
      <c r="C565" s="168" t="s">
        <v>126</v>
      </c>
      <c r="D565" s="168" t="s">
        <v>127</v>
      </c>
    </row>
    <row r="566" spans="1:4" x14ac:dyDescent="0.3">
      <c r="A566" s="110"/>
      <c r="B566" s="168" t="s">
        <v>125</v>
      </c>
      <c r="C566" s="168" t="s">
        <v>126</v>
      </c>
      <c r="D566" s="168" t="s">
        <v>127</v>
      </c>
    </row>
    <row r="567" spans="1:4" x14ac:dyDescent="0.3">
      <c r="A567" s="110"/>
      <c r="B567" s="168" t="s">
        <v>125</v>
      </c>
      <c r="C567" s="168" t="s">
        <v>126</v>
      </c>
      <c r="D567" s="168" t="s">
        <v>127</v>
      </c>
    </row>
    <row r="568" spans="1:4" x14ac:dyDescent="0.3">
      <c r="A568" s="110"/>
      <c r="B568" s="168" t="s">
        <v>125</v>
      </c>
      <c r="C568" s="168" t="s">
        <v>126</v>
      </c>
      <c r="D568" s="168" t="s">
        <v>127</v>
      </c>
    </row>
    <row r="569" spans="1:4" x14ac:dyDescent="0.3">
      <c r="A569" s="110"/>
      <c r="B569" s="168" t="s">
        <v>125</v>
      </c>
      <c r="C569" s="168" t="s">
        <v>126</v>
      </c>
      <c r="D569" s="168" t="s">
        <v>127</v>
      </c>
    </row>
    <row r="570" spans="1:4" x14ac:dyDescent="0.3">
      <c r="A570" s="110"/>
      <c r="B570" s="168" t="s">
        <v>125</v>
      </c>
      <c r="C570" s="168" t="s">
        <v>126</v>
      </c>
      <c r="D570" s="168" t="s">
        <v>127</v>
      </c>
    </row>
    <row r="571" spans="1:4" x14ac:dyDescent="0.3">
      <c r="A571" s="110"/>
      <c r="B571" s="168" t="s">
        <v>125</v>
      </c>
      <c r="C571" s="168" t="s">
        <v>126</v>
      </c>
      <c r="D571" s="168" t="s">
        <v>127</v>
      </c>
    </row>
    <row r="572" spans="1:4" x14ac:dyDescent="0.3">
      <c r="A572" s="110"/>
      <c r="B572" s="168" t="s">
        <v>125</v>
      </c>
      <c r="C572" s="168" t="s">
        <v>126</v>
      </c>
      <c r="D572" s="168" t="s">
        <v>127</v>
      </c>
    </row>
    <row r="573" spans="1:4" x14ac:dyDescent="0.3">
      <c r="A573" s="110"/>
      <c r="B573" s="168" t="s">
        <v>125</v>
      </c>
      <c r="C573" s="168" t="s">
        <v>126</v>
      </c>
      <c r="D573" s="168" t="s">
        <v>127</v>
      </c>
    </row>
    <row r="574" spans="1:4" x14ac:dyDescent="0.3">
      <c r="A574" s="110"/>
      <c r="B574" s="168" t="s">
        <v>125</v>
      </c>
      <c r="C574" s="168" t="s">
        <v>126</v>
      </c>
      <c r="D574" s="168" t="s">
        <v>127</v>
      </c>
    </row>
    <row r="575" spans="1:4" x14ac:dyDescent="0.3">
      <c r="A575" s="110"/>
      <c r="B575" s="168" t="s">
        <v>125</v>
      </c>
      <c r="C575" s="168" t="s">
        <v>126</v>
      </c>
      <c r="D575" s="168" t="s">
        <v>127</v>
      </c>
    </row>
    <row r="576" spans="1:4" x14ac:dyDescent="0.3">
      <c r="A576" s="110"/>
      <c r="B576" s="168" t="s">
        <v>125</v>
      </c>
      <c r="C576" s="168" t="s">
        <v>126</v>
      </c>
      <c r="D576" s="168" t="s">
        <v>127</v>
      </c>
    </row>
    <row r="577" spans="1:4" x14ac:dyDescent="0.3">
      <c r="A577" s="110"/>
      <c r="B577" s="168" t="s">
        <v>125</v>
      </c>
      <c r="C577" s="168" t="s">
        <v>126</v>
      </c>
      <c r="D577" s="168" t="s">
        <v>127</v>
      </c>
    </row>
    <row r="578" spans="1:4" x14ac:dyDescent="0.3">
      <c r="A578" s="110"/>
      <c r="B578" s="168" t="s">
        <v>125</v>
      </c>
      <c r="C578" s="168" t="s">
        <v>126</v>
      </c>
      <c r="D578" s="168" t="s">
        <v>127</v>
      </c>
    </row>
    <row r="579" spans="1:4" x14ac:dyDescent="0.3">
      <c r="A579" s="110"/>
      <c r="B579" s="168" t="s">
        <v>125</v>
      </c>
      <c r="C579" s="168" t="s">
        <v>126</v>
      </c>
      <c r="D579" s="168" t="s">
        <v>127</v>
      </c>
    </row>
    <row r="580" spans="1:4" x14ac:dyDescent="0.3">
      <c r="A580" s="110"/>
      <c r="B580" s="168" t="s">
        <v>125</v>
      </c>
      <c r="C580" s="168" t="s">
        <v>126</v>
      </c>
      <c r="D580" s="168" t="s">
        <v>127</v>
      </c>
    </row>
    <row r="581" spans="1:4" x14ac:dyDescent="0.3">
      <c r="A581" s="110"/>
      <c r="B581" s="168" t="s">
        <v>125</v>
      </c>
      <c r="C581" s="168" t="s">
        <v>126</v>
      </c>
      <c r="D581" s="168" t="s">
        <v>127</v>
      </c>
    </row>
    <row r="582" spans="1:4" x14ac:dyDescent="0.3">
      <c r="A582" s="110"/>
      <c r="B582" s="168" t="s">
        <v>125</v>
      </c>
      <c r="C582" s="168" t="s">
        <v>126</v>
      </c>
      <c r="D582" s="168" t="s">
        <v>127</v>
      </c>
    </row>
    <row r="583" spans="1:4" x14ac:dyDescent="0.3">
      <c r="A583" s="110"/>
      <c r="B583" s="168" t="s">
        <v>125</v>
      </c>
      <c r="C583" s="168" t="s">
        <v>126</v>
      </c>
      <c r="D583" s="168" t="s">
        <v>127</v>
      </c>
    </row>
    <row r="584" spans="1:4" x14ac:dyDescent="0.3">
      <c r="A584" s="110"/>
      <c r="B584" s="168" t="s">
        <v>125</v>
      </c>
      <c r="C584" s="168" t="s">
        <v>126</v>
      </c>
      <c r="D584" s="168" t="s">
        <v>127</v>
      </c>
    </row>
    <row r="585" spans="1:4" x14ac:dyDescent="0.3">
      <c r="A585" s="168">
        <v>4179</v>
      </c>
      <c r="B585" s="168" t="s">
        <v>125</v>
      </c>
      <c r="C585" s="168" t="s">
        <v>126</v>
      </c>
      <c r="D585" s="168" t="s">
        <v>127</v>
      </c>
    </row>
    <row r="586" spans="1:4" x14ac:dyDescent="0.3">
      <c r="A586" s="168">
        <v>3794</v>
      </c>
      <c r="B586" s="168" t="s">
        <v>125</v>
      </c>
      <c r="C586" s="168" t="s">
        <v>126</v>
      </c>
      <c r="D586" s="168" t="s">
        <v>127</v>
      </c>
    </row>
    <row r="587" spans="1:4" x14ac:dyDescent="0.3">
      <c r="A587" s="168">
        <v>3632</v>
      </c>
      <c r="B587" s="168" t="s">
        <v>125</v>
      </c>
      <c r="C587" s="168" t="s">
        <v>126</v>
      </c>
      <c r="D587" s="168" t="s">
        <v>127</v>
      </c>
    </row>
    <row r="588" spans="1:4" x14ac:dyDescent="0.3">
      <c r="A588" s="168">
        <v>3457</v>
      </c>
      <c r="B588" s="168" t="s">
        <v>125</v>
      </c>
      <c r="C588" s="168" t="s">
        <v>126</v>
      </c>
      <c r="D588" s="168" t="s">
        <v>127</v>
      </c>
    </row>
    <row r="589" spans="1:4" x14ac:dyDescent="0.3">
      <c r="A589" s="168">
        <v>3160</v>
      </c>
      <c r="B589" s="168" t="s">
        <v>125</v>
      </c>
      <c r="C589" s="168" t="s">
        <v>126</v>
      </c>
      <c r="D589" s="168" t="s">
        <v>127</v>
      </c>
    </row>
    <row r="590" spans="1:4" x14ac:dyDescent="0.3">
      <c r="A590" s="168">
        <v>3154</v>
      </c>
      <c r="B590" s="168" t="s">
        <v>125</v>
      </c>
      <c r="C590" s="168" t="s">
        <v>126</v>
      </c>
      <c r="D590" s="168" t="s">
        <v>127</v>
      </c>
    </row>
    <row r="591" spans="1:4" x14ac:dyDescent="0.3">
      <c r="A591" s="168">
        <v>3121</v>
      </c>
      <c r="B591" s="168" t="s">
        <v>125</v>
      </c>
      <c r="C591" s="168" t="s">
        <v>126</v>
      </c>
      <c r="D591" s="168" t="s">
        <v>127</v>
      </c>
    </row>
    <row r="592" spans="1:4" x14ac:dyDescent="0.3">
      <c r="A592" s="168">
        <v>2900</v>
      </c>
      <c r="B592" s="168" t="s">
        <v>125</v>
      </c>
      <c r="C592" s="168" t="s">
        <v>126</v>
      </c>
      <c r="D592" s="168" t="s">
        <v>127</v>
      </c>
    </row>
    <row r="593" spans="1:4" x14ac:dyDescent="0.3">
      <c r="A593" s="168">
        <v>2864</v>
      </c>
      <c r="B593" s="168" t="s">
        <v>125</v>
      </c>
      <c r="C593" s="168" t="s">
        <v>126</v>
      </c>
      <c r="D593" s="168" t="s">
        <v>127</v>
      </c>
    </row>
    <row r="594" spans="1:4" x14ac:dyDescent="0.3">
      <c r="A594" s="168">
        <v>2782</v>
      </c>
      <c r="B594" s="168" t="s">
        <v>125</v>
      </c>
      <c r="C594" s="168" t="s">
        <v>126</v>
      </c>
      <c r="D594" s="168" t="s">
        <v>127</v>
      </c>
    </row>
    <row r="595" spans="1:4" x14ac:dyDescent="0.3">
      <c r="A595" s="168">
        <v>2676</v>
      </c>
      <c r="B595" s="168" t="s">
        <v>125</v>
      </c>
      <c r="C595" s="168" t="s">
        <v>126</v>
      </c>
      <c r="D595" s="168" t="s">
        <v>127</v>
      </c>
    </row>
    <row r="596" spans="1:4" x14ac:dyDescent="0.3">
      <c r="A596" s="168">
        <v>2602</v>
      </c>
      <c r="B596" s="168" t="s">
        <v>125</v>
      </c>
      <c r="C596" s="168" t="s">
        <v>126</v>
      </c>
      <c r="D596" s="168" t="s">
        <v>127</v>
      </c>
    </row>
    <row r="597" spans="1:4" x14ac:dyDescent="0.3">
      <c r="A597" s="168">
        <v>2539</v>
      </c>
      <c r="B597" s="168" t="s">
        <v>125</v>
      </c>
      <c r="C597" s="168" t="s">
        <v>126</v>
      </c>
      <c r="D597" s="168" t="s">
        <v>127</v>
      </c>
    </row>
    <row r="598" spans="1:4" x14ac:dyDescent="0.3">
      <c r="A598" s="168">
        <v>2535</v>
      </c>
      <c r="B598" s="168" t="s">
        <v>125</v>
      </c>
      <c r="C598" s="168" t="s">
        <v>126</v>
      </c>
      <c r="D598" s="168" t="s">
        <v>127</v>
      </c>
    </row>
    <row r="599" spans="1:4" x14ac:dyDescent="0.3">
      <c r="A599" s="168">
        <v>2417</v>
      </c>
      <c r="B599" s="168" t="s">
        <v>125</v>
      </c>
      <c r="C599" s="168" t="s">
        <v>126</v>
      </c>
      <c r="D599" s="168" t="s">
        <v>127</v>
      </c>
    </row>
    <row r="600" spans="1:4" x14ac:dyDescent="0.3">
      <c r="A600" s="168">
        <v>2345</v>
      </c>
      <c r="B600" s="168" t="s">
        <v>125</v>
      </c>
      <c r="C600" s="168" t="s">
        <v>126</v>
      </c>
      <c r="D600" s="168" t="s">
        <v>127</v>
      </c>
    </row>
    <row r="601" spans="1:4" x14ac:dyDescent="0.3">
      <c r="A601" s="168">
        <v>2344</v>
      </c>
      <c r="B601" s="168" t="s">
        <v>125</v>
      </c>
      <c r="C601" s="168" t="s">
        <v>126</v>
      </c>
      <c r="D601" s="168" t="s">
        <v>127</v>
      </c>
    </row>
    <row r="602" spans="1:4" x14ac:dyDescent="0.3">
      <c r="A602" s="168">
        <v>2317</v>
      </c>
      <c r="B602" s="168" t="s">
        <v>125</v>
      </c>
      <c r="C602" s="168" t="s">
        <v>126</v>
      </c>
      <c r="D602" s="168" t="s">
        <v>127</v>
      </c>
    </row>
    <row r="603" spans="1:4" x14ac:dyDescent="0.3">
      <c r="A603" s="168">
        <v>2282</v>
      </c>
      <c r="B603" s="168" t="s">
        <v>125</v>
      </c>
      <c r="C603" s="168" t="s">
        <v>126</v>
      </c>
      <c r="D603" s="168" t="s">
        <v>127</v>
      </c>
    </row>
    <row r="604" spans="1:4" x14ac:dyDescent="0.3">
      <c r="A604" s="168">
        <v>2280</v>
      </c>
      <c r="B604" s="168" t="s">
        <v>125</v>
      </c>
      <c r="C604" s="168" t="s">
        <v>126</v>
      </c>
      <c r="D604" s="168" t="s">
        <v>127</v>
      </c>
    </row>
    <row r="605" spans="1:4" x14ac:dyDescent="0.3">
      <c r="A605" s="168">
        <v>2211</v>
      </c>
      <c r="B605" s="168" t="s">
        <v>125</v>
      </c>
      <c r="C605" s="168" t="s">
        <v>126</v>
      </c>
      <c r="D605" s="168" t="s">
        <v>127</v>
      </c>
    </row>
    <row r="606" spans="1:4" x14ac:dyDescent="0.3">
      <c r="A606" s="168">
        <v>2198</v>
      </c>
      <c r="B606" s="168" t="s">
        <v>125</v>
      </c>
      <c r="C606" s="168" t="s">
        <v>126</v>
      </c>
      <c r="D606" s="168" t="s">
        <v>127</v>
      </c>
    </row>
    <row r="607" spans="1:4" x14ac:dyDescent="0.3">
      <c r="A607" s="168">
        <v>2129</v>
      </c>
      <c r="B607" s="168" t="s">
        <v>125</v>
      </c>
      <c r="C607" s="168" t="s">
        <v>126</v>
      </c>
      <c r="D607" s="168" t="s">
        <v>127</v>
      </c>
    </row>
    <row r="608" spans="1:4" x14ac:dyDescent="0.3">
      <c r="A608" s="168">
        <v>2109</v>
      </c>
      <c r="B608" s="168" t="s">
        <v>125</v>
      </c>
      <c r="C608" s="168" t="s">
        <v>126</v>
      </c>
      <c r="D608" s="168" t="s">
        <v>127</v>
      </c>
    </row>
    <row r="609" spans="1:4" x14ac:dyDescent="0.3">
      <c r="A609" s="168">
        <v>2076</v>
      </c>
      <c r="B609" s="168" t="s">
        <v>125</v>
      </c>
      <c r="C609" s="168" t="s">
        <v>126</v>
      </c>
      <c r="D609" s="168" t="s">
        <v>127</v>
      </c>
    </row>
    <row r="610" spans="1:4" x14ac:dyDescent="0.3">
      <c r="A610" s="168">
        <v>2044</v>
      </c>
      <c r="B610" s="168" t="s">
        <v>125</v>
      </c>
      <c r="C610" s="168" t="s">
        <v>126</v>
      </c>
      <c r="D610" s="168" t="s">
        <v>127</v>
      </c>
    </row>
    <row r="611" spans="1:4" x14ac:dyDescent="0.3">
      <c r="A611" s="168">
        <v>2025</v>
      </c>
      <c r="B611" s="168" t="s">
        <v>125</v>
      </c>
      <c r="C611" s="168" t="s">
        <v>126</v>
      </c>
      <c r="D611" s="168" t="s">
        <v>127</v>
      </c>
    </row>
    <row r="612" spans="1:4" x14ac:dyDescent="0.3">
      <c r="A612" s="168">
        <v>2016</v>
      </c>
      <c r="B612" s="168" t="s">
        <v>125</v>
      </c>
      <c r="C612" s="168" t="s">
        <v>126</v>
      </c>
      <c r="D612" s="168" t="s">
        <v>127</v>
      </c>
    </row>
    <row r="613" spans="1:4" x14ac:dyDescent="0.3">
      <c r="A613" s="168">
        <v>1967</v>
      </c>
      <c r="B613" s="168" t="s">
        <v>125</v>
      </c>
      <c r="C613" s="168" t="s">
        <v>126</v>
      </c>
      <c r="D613" s="168" t="s">
        <v>127</v>
      </c>
    </row>
    <row r="614" spans="1:4" x14ac:dyDescent="0.3">
      <c r="A614" s="168">
        <v>1886</v>
      </c>
      <c r="B614" s="168" t="s">
        <v>125</v>
      </c>
      <c r="C614" s="168" t="s">
        <v>126</v>
      </c>
      <c r="D614" s="168" t="s">
        <v>127</v>
      </c>
    </row>
    <row r="615" spans="1:4" x14ac:dyDescent="0.3">
      <c r="A615" s="168">
        <v>1841</v>
      </c>
      <c r="B615" s="168" t="s">
        <v>125</v>
      </c>
      <c r="C615" s="168" t="s">
        <v>126</v>
      </c>
      <c r="D615" s="168" t="s">
        <v>127</v>
      </c>
    </row>
    <row r="616" spans="1:4" x14ac:dyDescent="0.3">
      <c r="A616" s="168">
        <v>1786</v>
      </c>
      <c r="B616" s="168" t="s">
        <v>125</v>
      </c>
      <c r="C616" s="168" t="s">
        <v>126</v>
      </c>
      <c r="D616" s="168" t="s">
        <v>127</v>
      </c>
    </row>
    <row r="617" spans="1:4" x14ac:dyDescent="0.3">
      <c r="A617" s="168">
        <v>1749</v>
      </c>
      <c r="B617" s="168" t="s">
        <v>125</v>
      </c>
      <c r="C617" s="168" t="s">
        <v>126</v>
      </c>
      <c r="D617" s="168" t="s">
        <v>127</v>
      </c>
    </row>
    <row r="618" spans="1:4" x14ac:dyDescent="0.3">
      <c r="A618" s="168">
        <v>1743</v>
      </c>
      <c r="B618" s="168" t="s">
        <v>125</v>
      </c>
      <c r="C618" s="168" t="s">
        <v>126</v>
      </c>
      <c r="D618" s="168" t="s">
        <v>127</v>
      </c>
    </row>
    <row r="619" spans="1:4" x14ac:dyDescent="0.3">
      <c r="A619" s="168">
        <v>1719</v>
      </c>
      <c r="B619" s="168" t="s">
        <v>125</v>
      </c>
      <c r="C619" s="168" t="s">
        <v>126</v>
      </c>
      <c r="D619" s="168" t="s">
        <v>127</v>
      </c>
    </row>
    <row r="620" spans="1:4" x14ac:dyDescent="0.3">
      <c r="A620" s="168">
        <v>1617</v>
      </c>
      <c r="B620" s="168" t="s">
        <v>125</v>
      </c>
      <c r="C620" s="168" t="s">
        <v>126</v>
      </c>
      <c r="D620" s="168" t="s">
        <v>127</v>
      </c>
    </row>
    <row r="621" spans="1:4" x14ac:dyDescent="0.3">
      <c r="A621" s="168">
        <v>1557</v>
      </c>
      <c r="B621" s="168" t="s">
        <v>125</v>
      </c>
      <c r="C621" s="168" t="s">
        <v>126</v>
      </c>
      <c r="D621" s="168" t="s">
        <v>127</v>
      </c>
    </row>
    <row r="622" spans="1:4" x14ac:dyDescent="0.3">
      <c r="A622" s="168">
        <v>1554</v>
      </c>
      <c r="B622" s="168" t="s">
        <v>125</v>
      </c>
      <c r="C622" s="168" t="s">
        <v>126</v>
      </c>
      <c r="D622" s="168" t="s">
        <v>127</v>
      </c>
    </row>
    <row r="623" spans="1:4" x14ac:dyDescent="0.3">
      <c r="A623" s="168">
        <v>1501</v>
      </c>
      <c r="B623" s="168" t="s">
        <v>125</v>
      </c>
      <c r="C623" s="168" t="s">
        <v>126</v>
      </c>
      <c r="D623" s="168" t="s">
        <v>127</v>
      </c>
    </row>
    <row r="624" spans="1:4" x14ac:dyDescent="0.3">
      <c r="A624" s="168">
        <v>1148</v>
      </c>
      <c r="B624" s="168" t="s">
        <v>125</v>
      </c>
      <c r="C624" s="168" t="s">
        <v>126</v>
      </c>
      <c r="D624" s="168" t="s">
        <v>127</v>
      </c>
    </row>
    <row r="625" spans="1:4" x14ac:dyDescent="0.3">
      <c r="A625" s="168">
        <v>1128</v>
      </c>
      <c r="B625" s="168" t="s">
        <v>125</v>
      </c>
      <c r="C625" s="168" t="s">
        <v>126</v>
      </c>
      <c r="D625" s="168" t="s">
        <v>127</v>
      </c>
    </row>
    <row r="626" spans="1:4" x14ac:dyDescent="0.3">
      <c r="A626" s="168">
        <v>1064</v>
      </c>
      <c r="B626" s="168" t="s">
        <v>125</v>
      </c>
      <c r="C626" s="168" t="s">
        <v>126</v>
      </c>
      <c r="D626" s="168" t="s">
        <v>127</v>
      </c>
    </row>
    <row r="627" spans="1:4" x14ac:dyDescent="0.3">
      <c r="A627" s="168">
        <v>1006</v>
      </c>
      <c r="B627" s="168" t="s">
        <v>125</v>
      </c>
      <c r="C627" s="168" t="s">
        <v>126</v>
      </c>
      <c r="D627" s="168" t="s">
        <v>127</v>
      </c>
    </row>
    <row r="628" spans="1:4" x14ac:dyDescent="0.3">
      <c r="A628" s="168">
        <v>910</v>
      </c>
      <c r="B628" s="168" t="s">
        <v>125</v>
      </c>
      <c r="C628" s="168" t="s">
        <v>126</v>
      </c>
      <c r="D628" s="168" t="s">
        <v>127</v>
      </c>
    </row>
    <row r="629" spans="1:4" x14ac:dyDescent="0.3">
      <c r="A629" s="168">
        <v>871</v>
      </c>
      <c r="B629" s="168" t="s">
        <v>125</v>
      </c>
      <c r="C629" s="168" t="s">
        <v>126</v>
      </c>
      <c r="D629" s="168" t="s">
        <v>127</v>
      </c>
    </row>
    <row r="630" spans="1:4" x14ac:dyDescent="0.3">
      <c r="A630" s="168">
        <v>771</v>
      </c>
      <c r="B630" s="168" t="s">
        <v>125</v>
      </c>
      <c r="C630" s="168" t="s">
        <v>126</v>
      </c>
      <c r="D630" s="168" t="s">
        <v>127</v>
      </c>
    </row>
    <row r="631" spans="1:4" x14ac:dyDescent="0.3">
      <c r="A631" s="168">
        <v>692</v>
      </c>
      <c r="B631" s="168" t="s">
        <v>125</v>
      </c>
      <c r="C631" s="168" t="s">
        <v>126</v>
      </c>
      <c r="D631" s="168" t="s">
        <v>127</v>
      </c>
    </row>
    <row r="632" spans="1:4" x14ac:dyDescent="0.3">
      <c r="A632" s="168">
        <v>644</v>
      </c>
      <c r="B632" s="168" t="s">
        <v>125</v>
      </c>
      <c r="C632" s="168" t="s">
        <v>126</v>
      </c>
      <c r="D632" s="168" t="s">
        <v>127</v>
      </c>
    </row>
    <row r="633" spans="1:4" x14ac:dyDescent="0.3">
      <c r="A633" s="177">
        <v>542</v>
      </c>
      <c r="B633" s="168" t="s">
        <v>125</v>
      </c>
      <c r="C633" s="168" t="s">
        <v>126</v>
      </c>
      <c r="D633" s="168" t="s">
        <v>127</v>
      </c>
    </row>
    <row r="634" spans="1:4" x14ac:dyDescent="0.3">
      <c r="A634" s="168">
        <v>522</v>
      </c>
      <c r="B634" s="168" t="s">
        <v>125</v>
      </c>
      <c r="C634" s="168" t="s">
        <v>126</v>
      </c>
      <c r="D634" s="168" t="s">
        <v>127</v>
      </c>
    </row>
    <row r="635" spans="1:4" x14ac:dyDescent="0.3">
      <c r="A635" s="99"/>
      <c r="B635" s="168" t="s">
        <v>125</v>
      </c>
      <c r="C635" s="168" t="s">
        <v>126</v>
      </c>
      <c r="D635" s="168" t="s">
        <v>127</v>
      </c>
    </row>
    <row r="636" spans="1:4" x14ac:dyDescent="0.3">
      <c r="A636" s="99"/>
      <c r="B636" s="168" t="s">
        <v>125</v>
      </c>
      <c r="C636" s="168" t="s">
        <v>126</v>
      </c>
      <c r="D636" s="168" t="s">
        <v>127</v>
      </c>
    </row>
    <row r="637" spans="1:4" x14ac:dyDescent="0.3">
      <c r="A637">
        <v>788</v>
      </c>
      <c r="B637" s="168" t="s">
        <v>125</v>
      </c>
      <c r="C637" s="168" t="s">
        <v>126</v>
      </c>
      <c r="D637" s="168" t="s">
        <v>127</v>
      </c>
    </row>
    <row r="638" spans="1:4" x14ac:dyDescent="0.3">
      <c r="A638">
        <v>1178</v>
      </c>
      <c r="B638" s="168" t="s">
        <v>125</v>
      </c>
      <c r="C638" s="168" t="s">
        <v>126</v>
      </c>
      <c r="D638" s="168" t="s">
        <v>127</v>
      </c>
    </row>
    <row r="639" spans="1:4" x14ac:dyDescent="0.3">
      <c r="A639">
        <v>1151</v>
      </c>
      <c r="B639" s="168" t="s">
        <v>125</v>
      </c>
      <c r="C639" s="168" t="s">
        <v>126</v>
      </c>
      <c r="D639" s="168" t="s">
        <v>127</v>
      </c>
    </row>
    <row r="640" spans="1:4" x14ac:dyDescent="0.3">
      <c r="A640">
        <v>1277</v>
      </c>
      <c r="B640" s="168" t="s">
        <v>125</v>
      </c>
      <c r="C640" s="168" t="s">
        <v>126</v>
      </c>
      <c r="D640" s="168" t="s">
        <v>127</v>
      </c>
    </row>
    <row r="641" spans="1:4" x14ac:dyDescent="0.3">
      <c r="A641">
        <v>1502</v>
      </c>
      <c r="B641" s="168" t="s">
        <v>125</v>
      </c>
      <c r="C641" s="168" t="s">
        <v>126</v>
      </c>
      <c r="D641" s="168" t="s">
        <v>127</v>
      </c>
    </row>
    <row r="642" spans="1:4" x14ac:dyDescent="0.3">
      <c r="A642">
        <v>1503</v>
      </c>
      <c r="B642" s="168" t="s">
        <v>125</v>
      </c>
      <c r="C642" s="168" t="s">
        <v>126</v>
      </c>
      <c r="D642" s="168" t="s">
        <v>127</v>
      </c>
    </row>
    <row r="643" spans="1:4" x14ac:dyDescent="0.3">
      <c r="A643" s="98"/>
      <c r="B643" s="168" t="s">
        <v>125</v>
      </c>
      <c r="C643" s="168" t="s">
        <v>126</v>
      </c>
      <c r="D643" s="168" t="s">
        <v>127</v>
      </c>
    </row>
    <row r="644" spans="1:4" x14ac:dyDescent="0.3">
      <c r="A644" s="98"/>
      <c r="B644" s="168" t="s">
        <v>125</v>
      </c>
      <c r="C644" s="168" t="s">
        <v>126</v>
      </c>
      <c r="D644" s="168" t="s">
        <v>127</v>
      </c>
    </row>
    <row r="645" spans="1:4" x14ac:dyDescent="0.3">
      <c r="A645" s="98"/>
      <c r="B645" s="168" t="s">
        <v>125</v>
      </c>
      <c r="C645" s="168" t="s">
        <v>126</v>
      </c>
      <c r="D645" s="168" t="s">
        <v>127</v>
      </c>
    </row>
    <row r="646" spans="1:4" x14ac:dyDescent="0.3">
      <c r="A646" s="98"/>
      <c r="B646" s="168" t="s">
        <v>125</v>
      </c>
      <c r="C646" s="168" t="s">
        <v>126</v>
      </c>
      <c r="D646" s="168" t="s">
        <v>127</v>
      </c>
    </row>
    <row r="647" spans="1:4" x14ac:dyDescent="0.3">
      <c r="A647" s="98"/>
      <c r="B647" s="168" t="s">
        <v>125</v>
      </c>
      <c r="C647" s="168" t="s">
        <v>126</v>
      </c>
      <c r="D647" s="168" t="s">
        <v>127</v>
      </c>
    </row>
    <row r="648" spans="1:4" x14ac:dyDescent="0.3">
      <c r="A648" s="98"/>
      <c r="B648" s="168" t="s">
        <v>125</v>
      </c>
      <c r="C648" s="168" t="s">
        <v>126</v>
      </c>
      <c r="D648" s="168" t="s">
        <v>127</v>
      </c>
    </row>
    <row r="649" spans="1:4" x14ac:dyDescent="0.3">
      <c r="A649" s="98"/>
      <c r="B649" s="168" t="s">
        <v>125</v>
      </c>
      <c r="C649" s="168" t="s">
        <v>126</v>
      </c>
      <c r="D649" s="168" t="s">
        <v>127</v>
      </c>
    </row>
    <row r="650" spans="1:4" x14ac:dyDescent="0.3">
      <c r="A650" s="98"/>
      <c r="B650" s="168" t="s">
        <v>125</v>
      </c>
      <c r="C650" s="168" t="s">
        <v>126</v>
      </c>
      <c r="D650" s="168" t="s">
        <v>127</v>
      </c>
    </row>
    <row r="651" spans="1:4" x14ac:dyDescent="0.3">
      <c r="A651" s="98"/>
      <c r="B651" s="168" t="s">
        <v>125</v>
      </c>
      <c r="C651" s="168" t="s">
        <v>126</v>
      </c>
      <c r="D651" s="168" t="s">
        <v>127</v>
      </c>
    </row>
    <row r="652" spans="1:4" x14ac:dyDescent="0.3">
      <c r="A652" s="98"/>
      <c r="B652" s="168" t="s">
        <v>125</v>
      </c>
      <c r="C652" s="168" t="s">
        <v>126</v>
      </c>
      <c r="D652" s="168" t="s">
        <v>127</v>
      </c>
    </row>
    <row r="653" spans="1:4" x14ac:dyDescent="0.3">
      <c r="A653" s="98"/>
      <c r="B653" s="168" t="s">
        <v>125</v>
      </c>
      <c r="C653" s="168" t="s">
        <v>126</v>
      </c>
      <c r="D653" s="168" t="s">
        <v>127</v>
      </c>
    </row>
    <row r="654" spans="1:4" x14ac:dyDescent="0.3">
      <c r="A654" s="114"/>
      <c r="B654" s="168" t="s">
        <v>125</v>
      </c>
      <c r="C654" s="168" t="s">
        <v>126</v>
      </c>
      <c r="D654" s="168" t="s">
        <v>127</v>
      </c>
    </row>
    <row r="655" spans="1:4" x14ac:dyDescent="0.3">
      <c r="A655" s="114"/>
      <c r="B655" s="168" t="s">
        <v>125</v>
      </c>
      <c r="C655" s="168" t="s">
        <v>126</v>
      </c>
      <c r="D655" s="168" t="s">
        <v>127</v>
      </c>
    </row>
    <row r="656" spans="1:4" x14ac:dyDescent="0.3">
      <c r="A656" s="114"/>
      <c r="B656" s="168" t="s">
        <v>125</v>
      </c>
      <c r="C656" s="168" t="s">
        <v>126</v>
      </c>
      <c r="D656" s="168" t="s">
        <v>127</v>
      </c>
    </row>
    <row r="657" spans="1:4" x14ac:dyDescent="0.3">
      <c r="A657" s="114"/>
      <c r="B657" s="168" t="s">
        <v>125</v>
      </c>
      <c r="C657" s="168" t="s">
        <v>126</v>
      </c>
      <c r="D657" s="168" t="s">
        <v>127</v>
      </c>
    </row>
    <row r="658" spans="1:4" x14ac:dyDescent="0.3">
      <c r="A658" s="99"/>
      <c r="B658" s="168" t="s">
        <v>125</v>
      </c>
      <c r="C658" s="168" t="s">
        <v>126</v>
      </c>
      <c r="D658" s="168" t="s">
        <v>127</v>
      </c>
    </row>
    <row r="659" spans="1:4" x14ac:dyDescent="0.3">
      <c r="A659" s="99"/>
      <c r="B659" s="168" t="s">
        <v>125</v>
      </c>
      <c r="C659" s="168" t="s">
        <v>126</v>
      </c>
      <c r="D659" s="168" t="s">
        <v>127</v>
      </c>
    </row>
    <row r="660" spans="1:4" x14ac:dyDescent="0.3">
      <c r="A660" s="99"/>
      <c r="B660" s="168" t="s">
        <v>125</v>
      </c>
      <c r="C660" s="168" t="s">
        <v>126</v>
      </c>
      <c r="D660" s="168" t="s">
        <v>127</v>
      </c>
    </row>
    <row r="661" spans="1:4" x14ac:dyDescent="0.3">
      <c r="A661" s="99"/>
      <c r="B661" s="168" t="s">
        <v>125</v>
      </c>
      <c r="C661" s="168" t="s">
        <v>126</v>
      </c>
      <c r="D661" s="168" t="s">
        <v>127</v>
      </c>
    </row>
    <row r="662" spans="1:4" x14ac:dyDescent="0.3">
      <c r="A662" s="99"/>
      <c r="B662" s="168" t="s">
        <v>125</v>
      </c>
      <c r="C662" s="168" t="s">
        <v>126</v>
      </c>
      <c r="D662" s="168" t="s">
        <v>127</v>
      </c>
    </row>
    <row r="663" spans="1:4" x14ac:dyDescent="0.3">
      <c r="A663" s="99"/>
      <c r="B663" s="168" t="s">
        <v>125</v>
      </c>
      <c r="C663" s="168" t="s">
        <v>126</v>
      </c>
      <c r="D663" s="168" t="s">
        <v>127</v>
      </c>
    </row>
    <row r="664" spans="1:4" x14ac:dyDescent="0.3">
      <c r="A664" s="99"/>
      <c r="B664" s="168" t="s">
        <v>125</v>
      </c>
      <c r="C664" s="168" t="s">
        <v>126</v>
      </c>
      <c r="D664" s="168" t="s">
        <v>127</v>
      </c>
    </row>
    <row r="665" spans="1:4" x14ac:dyDescent="0.3">
      <c r="A665" s="99"/>
      <c r="B665" s="168" t="s">
        <v>125</v>
      </c>
      <c r="C665" s="168" t="s">
        <v>126</v>
      </c>
      <c r="D665" s="168" t="s">
        <v>127</v>
      </c>
    </row>
    <row r="666" spans="1:4" x14ac:dyDescent="0.3">
      <c r="A666" s="99"/>
      <c r="B666" s="168" t="s">
        <v>125</v>
      </c>
      <c r="C666" s="168" t="s">
        <v>126</v>
      </c>
      <c r="D666" s="168" t="s">
        <v>127</v>
      </c>
    </row>
    <row r="667" spans="1:4" x14ac:dyDescent="0.3">
      <c r="A667" s="99"/>
      <c r="B667" s="168" t="s">
        <v>125</v>
      </c>
      <c r="C667" s="168" t="s">
        <v>126</v>
      </c>
      <c r="D667" s="168" t="s">
        <v>127</v>
      </c>
    </row>
    <row r="668" spans="1:4" x14ac:dyDescent="0.3">
      <c r="A668" s="99"/>
      <c r="B668" s="168" t="s">
        <v>125</v>
      </c>
      <c r="C668" s="168" t="s">
        <v>126</v>
      </c>
      <c r="D668" s="168" t="s">
        <v>127</v>
      </c>
    </row>
    <row r="669" spans="1:4" x14ac:dyDescent="0.3">
      <c r="A669" s="99"/>
      <c r="B669" s="168" t="s">
        <v>125</v>
      </c>
      <c r="C669" s="168" t="s">
        <v>126</v>
      </c>
      <c r="D669" s="168" t="s">
        <v>127</v>
      </c>
    </row>
    <row r="670" spans="1:4" x14ac:dyDescent="0.3">
      <c r="A670" s="99"/>
      <c r="B670" s="168" t="s">
        <v>125</v>
      </c>
      <c r="C670" s="168" t="s">
        <v>126</v>
      </c>
      <c r="D670" s="168" t="s">
        <v>127</v>
      </c>
    </row>
    <row r="671" spans="1:4" x14ac:dyDescent="0.3">
      <c r="A671" s="99"/>
      <c r="B671" s="168" t="s">
        <v>125</v>
      </c>
      <c r="C671" s="168" t="s">
        <v>126</v>
      </c>
      <c r="D671" s="168" t="s">
        <v>127</v>
      </c>
    </row>
    <row r="672" spans="1:4" x14ac:dyDescent="0.3">
      <c r="A672" s="99"/>
      <c r="B672" s="168" t="s">
        <v>125</v>
      </c>
      <c r="C672" s="168" t="s">
        <v>126</v>
      </c>
      <c r="D672" s="168" t="s">
        <v>127</v>
      </c>
    </row>
    <row r="673" spans="1:4" x14ac:dyDescent="0.3">
      <c r="A673" s="99"/>
      <c r="B673" s="168" t="s">
        <v>125</v>
      </c>
      <c r="C673" s="168" t="s">
        <v>126</v>
      </c>
      <c r="D673" s="168" t="s">
        <v>127</v>
      </c>
    </row>
    <row r="674" spans="1:4" x14ac:dyDescent="0.3">
      <c r="A674" s="99"/>
      <c r="B674" s="168" t="s">
        <v>125</v>
      </c>
      <c r="C674" s="168" t="s">
        <v>126</v>
      </c>
      <c r="D674" s="168" t="s">
        <v>127</v>
      </c>
    </row>
    <row r="675" spans="1:4" x14ac:dyDescent="0.3">
      <c r="A675">
        <v>1289</v>
      </c>
      <c r="B675" s="168" t="s">
        <v>125</v>
      </c>
      <c r="C675" s="168" t="s">
        <v>126</v>
      </c>
      <c r="D675" s="168" t="s">
        <v>127</v>
      </c>
    </row>
    <row r="676" spans="1:4" x14ac:dyDescent="0.3">
      <c r="A676">
        <v>720</v>
      </c>
      <c r="B676" s="168" t="s">
        <v>125</v>
      </c>
      <c r="C676" s="168" t="s">
        <v>126</v>
      </c>
      <c r="D676" s="168" t="s">
        <v>127</v>
      </c>
    </row>
    <row r="677" spans="1:4" x14ac:dyDescent="0.3">
      <c r="A677">
        <v>1317</v>
      </c>
      <c r="B677" s="168" t="s">
        <v>125</v>
      </c>
      <c r="C677" s="168" t="s">
        <v>126</v>
      </c>
      <c r="D677" s="168" t="s">
        <v>127</v>
      </c>
    </row>
    <row r="678" spans="1:4" x14ac:dyDescent="0.3">
      <c r="A678">
        <v>953</v>
      </c>
      <c r="B678" s="168" t="s">
        <v>125</v>
      </c>
      <c r="C678" s="168" t="s">
        <v>126</v>
      </c>
      <c r="D678" s="168" t="s">
        <v>127</v>
      </c>
    </row>
    <row r="679" spans="1:4" x14ac:dyDescent="0.3">
      <c r="A679">
        <v>731</v>
      </c>
      <c r="B679" s="168" t="s">
        <v>125</v>
      </c>
      <c r="C679" s="168" t="s">
        <v>126</v>
      </c>
      <c r="D679" s="168" t="s">
        <v>127</v>
      </c>
    </row>
    <row r="680" spans="1:4" x14ac:dyDescent="0.3">
      <c r="A680">
        <v>603</v>
      </c>
      <c r="B680" s="168" t="s">
        <v>125</v>
      </c>
      <c r="C680" s="168" t="s">
        <v>126</v>
      </c>
      <c r="D680" s="168" t="s">
        <v>127</v>
      </c>
    </row>
    <row r="681" spans="1:4" x14ac:dyDescent="0.3">
      <c r="A681">
        <v>1045</v>
      </c>
      <c r="B681" s="168" t="s">
        <v>125</v>
      </c>
      <c r="C681" s="168" t="s">
        <v>126</v>
      </c>
      <c r="D681" s="168" t="s">
        <v>127</v>
      </c>
    </row>
    <row r="682" spans="1:4" x14ac:dyDescent="0.3">
      <c r="A682">
        <v>2156</v>
      </c>
      <c r="B682" s="168" t="s">
        <v>125</v>
      </c>
      <c r="C682" s="168" t="s">
        <v>126</v>
      </c>
      <c r="D682" s="168" t="s">
        <v>127</v>
      </c>
    </row>
    <row r="683" spans="1:4" x14ac:dyDescent="0.3">
      <c r="A683">
        <v>1314</v>
      </c>
      <c r="B683" s="168" t="s">
        <v>125</v>
      </c>
      <c r="C683" s="168" t="s">
        <v>126</v>
      </c>
      <c r="D683" s="168" t="s">
        <v>127</v>
      </c>
    </row>
    <row r="684" spans="1:4" x14ac:dyDescent="0.3">
      <c r="A684">
        <v>1205</v>
      </c>
      <c r="B684" s="168" t="s">
        <v>125</v>
      </c>
      <c r="C684" s="168" t="s">
        <v>126</v>
      </c>
      <c r="D684" s="168" t="s">
        <v>127</v>
      </c>
    </row>
    <row r="685" spans="1:4" x14ac:dyDescent="0.3">
      <c r="A685">
        <v>797</v>
      </c>
      <c r="B685" s="168" t="s">
        <v>125</v>
      </c>
      <c r="C685" s="168" t="s">
        <v>126</v>
      </c>
      <c r="D685" s="168" t="s">
        <v>127</v>
      </c>
    </row>
    <row r="686" spans="1:4" x14ac:dyDescent="0.3">
      <c r="A686">
        <v>1433</v>
      </c>
      <c r="B686" s="168" t="s">
        <v>125</v>
      </c>
      <c r="C686" s="168" t="s">
        <v>126</v>
      </c>
      <c r="D686" s="168" t="s">
        <v>127</v>
      </c>
    </row>
    <row r="687" spans="1:4" x14ac:dyDescent="0.3">
      <c r="A687">
        <v>1768</v>
      </c>
      <c r="B687" s="168" t="s">
        <v>125</v>
      </c>
      <c r="C687" s="168" t="s">
        <v>126</v>
      </c>
      <c r="D687" s="168" t="s">
        <v>127</v>
      </c>
    </row>
    <row r="688" spans="1:4" x14ac:dyDescent="0.3">
      <c r="A688">
        <v>1465</v>
      </c>
      <c r="B688" s="168" t="s">
        <v>125</v>
      </c>
      <c r="C688" s="168" t="s">
        <v>126</v>
      </c>
      <c r="D688" s="168" t="s">
        <v>127</v>
      </c>
    </row>
    <row r="689" spans="1:4" x14ac:dyDescent="0.3">
      <c r="A689">
        <v>689</v>
      </c>
      <c r="B689" s="168" t="s">
        <v>125</v>
      </c>
      <c r="C689" s="168" t="s">
        <v>126</v>
      </c>
      <c r="D689" s="168" t="s">
        <v>127</v>
      </c>
    </row>
    <row r="690" spans="1:4" x14ac:dyDescent="0.3">
      <c r="A690">
        <v>979</v>
      </c>
      <c r="B690" s="168" t="s">
        <v>125</v>
      </c>
      <c r="C690" s="168" t="s">
        <v>126</v>
      </c>
      <c r="D690" s="168" t="s">
        <v>127</v>
      </c>
    </row>
    <row r="691" spans="1:4" x14ac:dyDescent="0.3">
      <c r="A691">
        <v>1607</v>
      </c>
      <c r="B691" s="168" t="s">
        <v>125</v>
      </c>
      <c r="C691" s="168" t="s">
        <v>126</v>
      </c>
      <c r="D691" s="168" t="s">
        <v>127</v>
      </c>
    </row>
    <row r="692" spans="1:4" x14ac:dyDescent="0.3">
      <c r="A692">
        <v>1890</v>
      </c>
      <c r="B692" s="168" t="s">
        <v>125</v>
      </c>
      <c r="C692" s="168" t="s">
        <v>126</v>
      </c>
      <c r="D692" s="168" t="s">
        <v>127</v>
      </c>
    </row>
    <row r="693" spans="1:4" x14ac:dyDescent="0.3">
      <c r="A693">
        <v>2143</v>
      </c>
      <c r="B693" s="168" t="s">
        <v>125</v>
      </c>
      <c r="C693" s="168" t="s">
        <v>126</v>
      </c>
      <c r="D693" s="168" t="s">
        <v>127</v>
      </c>
    </row>
    <row r="694" spans="1:4" x14ac:dyDescent="0.3">
      <c r="A694">
        <v>1071</v>
      </c>
      <c r="B694" s="168" t="s">
        <v>125</v>
      </c>
      <c r="C694" s="168" t="s">
        <v>126</v>
      </c>
      <c r="D694" s="168" t="s">
        <v>127</v>
      </c>
    </row>
    <row r="695" spans="1:4" x14ac:dyDescent="0.3">
      <c r="A695">
        <v>1830</v>
      </c>
      <c r="B695" s="168" t="s">
        <v>125</v>
      </c>
      <c r="C695" s="168" t="s">
        <v>126</v>
      </c>
      <c r="D695" s="168" t="s">
        <v>127</v>
      </c>
    </row>
    <row r="696" spans="1:4" x14ac:dyDescent="0.3">
      <c r="A696">
        <v>1713</v>
      </c>
      <c r="B696" s="168" t="s">
        <v>125</v>
      </c>
      <c r="C696" s="168" t="s">
        <v>126</v>
      </c>
      <c r="D696" s="168" t="s">
        <v>127</v>
      </c>
    </row>
    <row r="697" spans="1:4" x14ac:dyDescent="0.3">
      <c r="A697">
        <v>1827</v>
      </c>
      <c r="B697" s="168" t="s">
        <v>125</v>
      </c>
      <c r="C697" s="168" t="s">
        <v>126</v>
      </c>
      <c r="D697" s="168" t="s">
        <v>127</v>
      </c>
    </row>
    <row r="698" spans="1:4" x14ac:dyDescent="0.3">
      <c r="A698">
        <v>703</v>
      </c>
      <c r="B698" s="168" t="s">
        <v>125</v>
      </c>
      <c r="C698" s="168" t="s">
        <v>126</v>
      </c>
      <c r="D698" s="168" t="s">
        <v>127</v>
      </c>
    </row>
    <row r="699" spans="1:4" x14ac:dyDescent="0.3">
      <c r="A699" s="98"/>
      <c r="B699" s="168" t="s">
        <v>125</v>
      </c>
      <c r="C699" s="168" t="s">
        <v>126</v>
      </c>
      <c r="D699" s="168" t="s">
        <v>127</v>
      </c>
    </row>
    <row r="700" spans="1:4" x14ac:dyDescent="0.3">
      <c r="A700" s="98"/>
      <c r="B700" s="168" t="s">
        <v>125</v>
      </c>
      <c r="C700" s="168" t="s">
        <v>126</v>
      </c>
      <c r="D700" s="168" t="s">
        <v>127</v>
      </c>
    </row>
    <row r="701" spans="1:4" x14ac:dyDescent="0.3">
      <c r="A701" s="98"/>
      <c r="B701" s="168" t="s">
        <v>125</v>
      </c>
      <c r="C701" s="168" t="s">
        <v>126</v>
      </c>
      <c r="D701" s="168" t="s">
        <v>127</v>
      </c>
    </row>
    <row r="702" spans="1:4" x14ac:dyDescent="0.3">
      <c r="A702" s="98"/>
      <c r="B702" s="168" t="s">
        <v>125</v>
      </c>
      <c r="C702" s="168" t="s">
        <v>126</v>
      </c>
      <c r="D702" s="168" t="s">
        <v>127</v>
      </c>
    </row>
    <row r="703" spans="1:4" x14ac:dyDescent="0.3">
      <c r="A703" s="98"/>
      <c r="B703" s="168" t="s">
        <v>125</v>
      </c>
      <c r="C703" s="168" t="s">
        <v>126</v>
      </c>
      <c r="D703" s="168" t="s">
        <v>127</v>
      </c>
    </row>
    <row r="704" spans="1:4" x14ac:dyDescent="0.3">
      <c r="A704" s="98"/>
      <c r="B704" s="168" t="s">
        <v>125</v>
      </c>
      <c r="C704" s="168" t="s">
        <v>126</v>
      </c>
      <c r="D704" s="168" t="s">
        <v>127</v>
      </c>
    </row>
    <row r="705" spans="1:4" x14ac:dyDescent="0.3">
      <c r="A705" s="98"/>
      <c r="B705" s="168" t="s">
        <v>125</v>
      </c>
      <c r="C705" s="168" t="s">
        <v>126</v>
      </c>
      <c r="D705" s="168" t="s">
        <v>127</v>
      </c>
    </row>
    <row r="706" spans="1:4" x14ac:dyDescent="0.3">
      <c r="A706" s="98"/>
      <c r="B706" s="168" t="s">
        <v>125</v>
      </c>
      <c r="C706" s="168" t="s">
        <v>126</v>
      </c>
      <c r="D706" s="168" t="s">
        <v>127</v>
      </c>
    </row>
    <row r="707" spans="1:4" x14ac:dyDescent="0.3">
      <c r="A707" s="98"/>
      <c r="B707" s="168" t="s">
        <v>125</v>
      </c>
      <c r="C707" s="168" t="s">
        <v>126</v>
      </c>
      <c r="D707" s="168" t="s">
        <v>127</v>
      </c>
    </row>
    <row r="708" spans="1:4" x14ac:dyDescent="0.3">
      <c r="A708" s="98"/>
      <c r="B708" s="168" t="s">
        <v>125</v>
      </c>
      <c r="C708" s="168" t="s">
        <v>126</v>
      </c>
      <c r="D708" s="168" t="s">
        <v>127</v>
      </c>
    </row>
    <row r="709" spans="1:4" x14ac:dyDescent="0.3">
      <c r="A709" s="98"/>
      <c r="B709" s="168" t="s">
        <v>125</v>
      </c>
      <c r="C709" s="168" t="s">
        <v>126</v>
      </c>
      <c r="D709" s="168" t="s">
        <v>127</v>
      </c>
    </row>
    <row r="710" spans="1:4" x14ac:dyDescent="0.3">
      <c r="A710" s="98"/>
      <c r="B710" s="168" t="s">
        <v>125</v>
      </c>
      <c r="C710" s="168" t="s">
        <v>126</v>
      </c>
      <c r="D710" s="168" t="s">
        <v>127</v>
      </c>
    </row>
    <row r="711" spans="1:4" x14ac:dyDescent="0.3">
      <c r="A711" s="98"/>
      <c r="B711" s="168" t="s">
        <v>125</v>
      </c>
      <c r="C711" s="168" t="s">
        <v>126</v>
      </c>
      <c r="D711" s="168" t="s">
        <v>127</v>
      </c>
    </row>
    <row r="712" spans="1:4" x14ac:dyDescent="0.3">
      <c r="A712" s="98"/>
      <c r="B712" s="168" t="s">
        <v>125</v>
      </c>
      <c r="C712" s="168" t="s">
        <v>126</v>
      </c>
      <c r="D712" s="168" t="s">
        <v>127</v>
      </c>
    </row>
    <row r="713" spans="1:4" x14ac:dyDescent="0.3">
      <c r="A713" s="98"/>
      <c r="B713" s="168" t="s">
        <v>125</v>
      </c>
      <c r="C713" s="168" t="s">
        <v>126</v>
      </c>
      <c r="D713" s="168" t="s">
        <v>127</v>
      </c>
    </row>
    <row r="714" spans="1:4" x14ac:dyDescent="0.3">
      <c r="A714" s="98"/>
      <c r="B714" s="168" t="s">
        <v>125</v>
      </c>
      <c r="C714" s="168" t="s">
        <v>126</v>
      </c>
      <c r="D714" s="168" t="s">
        <v>127</v>
      </c>
    </row>
    <row r="715" spans="1:4" x14ac:dyDescent="0.3">
      <c r="A715" s="98"/>
      <c r="B715" s="168" t="s">
        <v>125</v>
      </c>
      <c r="C715" s="168" t="s">
        <v>126</v>
      </c>
      <c r="D715" s="168" t="s">
        <v>127</v>
      </c>
    </row>
    <row r="716" spans="1:4" x14ac:dyDescent="0.3">
      <c r="A716" s="98"/>
      <c r="B716" s="168" t="s">
        <v>125</v>
      </c>
      <c r="C716" s="168" t="s">
        <v>126</v>
      </c>
      <c r="D716" s="168" t="s">
        <v>127</v>
      </c>
    </row>
    <row r="717" spans="1:4" x14ac:dyDescent="0.3">
      <c r="A717" s="113"/>
      <c r="B717" s="168" t="s">
        <v>125</v>
      </c>
      <c r="C717" s="168" t="s">
        <v>126</v>
      </c>
      <c r="D717" s="168" t="s">
        <v>127</v>
      </c>
    </row>
    <row r="718" spans="1:4" x14ac:dyDescent="0.3">
      <c r="A718" s="113"/>
      <c r="B718" s="168" t="s">
        <v>125</v>
      </c>
      <c r="C718" s="168" t="s">
        <v>126</v>
      </c>
      <c r="D718" s="168" t="s">
        <v>127</v>
      </c>
    </row>
    <row r="719" spans="1:4" x14ac:dyDescent="0.3">
      <c r="A719" s="98"/>
      <c r="B719" s="168" t="s">
        <v>125</v>
      </c>
      <c r="C719" s="168" t="s">
        <v>126</v>
      </c>
      <c r="D719" s="168" t="s">
        <v>127</v>
      </c>
    </row>
    <row r="720" spans="1:4" x14ac:dyDescent="0.3">
      <c r="A720" s="98"/>
      <c r="B720" s="168" t="s">
        <v>125</v>
      </c>
      <c r="C720" s="168" t="s">
        <v>126</v>
      </c>
      <c r="D720" s="168" t="s">
        <v>127</v>
      </c>
    </row>
    <row r="721" spans="1:4" x14ac:dyDescent="0.3">
      <c r="A721" s="98"/>
      <c r="B721" s="168" t="s">
        <v>125</v>
      </c>
      <c r="C721" s="168" t="s">
        <v>126</v>
      </c>
      <c r="D721" s="168" t="s">
        <v>127</v>
      </c>
    </row>
    <row r="722" spans="1:4" x14ac:dyDescent="0.3">
      <c r="A722" s="98"/>
      <c r="B722" s="168" t="s">
        <v>125</v>
      </c>
      <c r="C722" s="168" t="s">
        <v>126</v>
      </c>
      <c r="D722" s="168" t="s">
        <v>127</v>
      </c>
    </row>
    <row r="723" spans="1:4" x14ac:dyDescent="0.3">
      <c r="A723" s="98"/>
      <c r="B723" s="168" t="s">
        <v>125</v>
      </c>
      <c r="C723" s="168" t="s">
        <v>126</v>
      </c>
      <c r="D723" s="168" t="s">
        <v>127</v>
      </c>
    </row>
    <row r="724" spans="1:4" x14ac:dyDescent="0.3">
      <c r="A724" s="113"/>
      <c r="B724" s="168" t="s">
        <v>125</v>
      </c>
      <c r="C724" s="168" t="s">
        <v>126</v>
      </c>
      <c r="D724" s="168" t="s">
        <v>127</v>
      </c>
    </row>
    <row r="725" spans="1:4" x14ac:dyDescent="0.3">
      <c r="A725" s="98"/>
      <c r="B725" s="168" t="s">
        <v>125</v>
      </c>
      <c r="C725" s="168" t="s">
        <v>126</v>
      </c>
      <c r="D725" s="168" t="s">
        <v>127</v>
      </c>
    </row>
    <row r="726" spans="1:4" x14ac:dyDescent="0.3">
      <c r="A726" s="98"/>
      <c r="B726" s="168" t="s">
        <v>125</v>
      </c>
      <c r="C726" s="168" t="s">
        <v>126</v>
      </c>
      <c r="D726" s="168" t="s">
        <v>127</v>
      </c>
    </row>
    <row r="727" spans="1:4" x14ac:dyDescent="0.3">
      <c r="A727" s="98"/>
      <c r="B727" s="168" t="s">
        <v>125</v>
      </c>
      <c r="C727" s="168" t="s">
        <v>126</v>
      </c>
      <c r="D727" s="168" t="s">
        <v>127</v>
      </c>
    </row>
    <row r="728" spans="1:4" x14ac:dyDescent="0.3">
      <c r="A728" s="98"/>
      <c r="B728" s="168" t="s">
        <v>125</v>
      </c>
      <c r="C728" s="168" t="s">
        <v>126</v>
      </c>
      <c r="D728" s="168" t="s">
        <v>127</v>
      </c>
    </row>
    <row r="729" spans="1:4" x14ac:dyDescent="0.3">
      <c r="A729" s="98"/>
      <c r="B729" s="168" t="s">
        <v>125</v>
      </c>
      <c r="C729" s="168" t="s">
        <v>126</v>
      </c>
      <c r="D729" s="168" t="s">
        <v>127</v>
      </c>
    </row>
    <row r="730" spans="1:4" x14ac:dyDescent="0.3">
      <c r="A730" s="113"/>
      <c r="B730" s="168" t="s">
        <v>125</v>
      </c>
      <c r="C730" s="168" t="s">
        <v>126</v>
      </c>
      <c r="D730" s="168" t="s">
        <v>127</v>
      </c>
    </row>
    <row r="731" spans="1:4" x14ac:dyDescent="0.3">
      <c r="A731" s="98"/>
      <c r="B731" s="168" t="s">
        <v>125</v>
      </c>
      <c r="C731" s="168" t="s">
        <v>126</v>
      </c>
      <c r="D731" s="168" t="s">
        <v>127</v>
      </c>
    </row>
    <row r="732" spans="1:4" x14ac:dyDescent="0.3">
      <c r="A732" s="98"/>
      <c r="B732" s="168" t="s">
        <v>125</v>
      </c>
      <c r="C732" s="168" t="s">
        <v>126</v>
      </c>
      <c r="D732" s="168" t="s">
        <v>127</v>
      </c>
    </row>
    <row r="733" spans="1:4" x14ac:dyDescent="0.3">
      <c r="A733" s="98"/>
      <c r="B733" s="168" t="s">
        <v>125</v>
      </c>
      <c r="C733" s="168" t="s">
        <v>126</v>
      </c>
      <c r="D733" s="168" t="s">
        <v>127</v>
      </c>
    </row>
    <row r="734" spans="1:4" x14ac:dyDescent="0.3">
      <c r="A734" s="98"/>
      <c r="B734" s="168" t="s">
        <v>125</v>
      </c>
      <c r="C734" s="168" t="s">
        <v>126</v>
      </c>
      <c r="D734" s="168" t="s">
        <v>127</v>
      </c>
    </row>
    <row r="735" spans="1:4" x14ac:dyDescent="0.3">
      <c r="A735" s="98"/>
      <c r="B735" s="168" t="s">
        <v>125</v>
      </c>
      <c r="C735" s="168" t="s">
        <v>126</v>
      </c>
      <c r="D735" s="168" t="s">
        <v>127</v>
      </c>
    </row>
    <row r="736" spans="1:4" x14ac:dyDescent="0.3">
      <c r="A736" s="98"/>
      <c r="B736" s="168" t="s">
        <v>125</v>
      </c>
      <c r="C736" s="168" t="s">
        <v>126</v>
      </c>
      <c r="D736" s="168" t="s">
        <v>127</v>
      </c>
    </row>
    <row r="737" spans="1:4" x14ac:dyDescent="0.3">
      <c r="A737" s="98"/>
      <c r="B737" s="168" t="s">
        <v>125</v>
      </c>
      <c r="C737" s="168" t="s">
        <v>126</v>
      </c>
      <c r="D737" s="168" t="s">
        <v>127</v>
      </c>
    </row>
    <row r="738" spans="1:4" x14ac:dyDescent="0.3">
      <c r="A738" s="98"/>
      <c r="B738" s="168" t="s">
        <v>125</v>
      </c>
      <c r="C738" s="168" t="s">
        <v>126</v>
      </c>
      <c r="D738" s="168" t="s">
        <v>127</v>
      </c>
    </row>
    <row r="739" spans="1:4" x14ac:dyDescent="0.3">
      <c r="A739" s="98"/>
      <c r="B739" s="168" t="s">
        <v>125</v>
      </c>
      <c r="C739" s="168" t="s">
        <v>126</v>
      </c>
      <c r="D739" s="168" t="s">
        <v>127</v>
      </c>
    </row>
    <row r="740" spans="1:4" x14ac:dyDescent="0.3">
      <c r="A740" s="98"/>
      <c r="B740" s="168" t="s">
        <v>125</v>
      </c>
      <c r="C740" s="168" t="s">
        <v>126</v>
      </c>
      <c r="D740" s="168" t="s">
        <v>127</v>
      </c>
    </row>
    <row r="741" spans="1:4" x14ac:dyDescent="0.3">
      <c r="A741" s="98"/>
      <c r="B741" s="168" t="s">
        <v>125</v>
      </c>
      <c r="C741" s="168" t="s">
        <v>126</v>
      </c>
      <c r="D741" s="168" t="s">
        <v>127</v>
      </c>
    </row>
    <row r="742" spans="1:4" x14ac:dyDescent="0.3">
      <c r="A742" s="98"/>
      <c r="B742" s="168" t="s">
        <v>125</v>
      </c>
      <c r="C742" s="168" t="s">
        <v>126</v>
      </c>
      <c r="D742" s="168" t="s">
        <v>127</v>
      </c>
    </row>
    <row r="743" spans="1:4" x14ac:dyDescent="0.3">
      <c r="A743" s="98"/>
      <c r="B743" s="168" t="s">
        <v>125</v>
      </c>
      <c r="C743" s="168" t="s">
        <v>126</v>
      </c>
      <c r="D743" s="168" t="s">
        <v>127</v>
      </c>
    </row>
    <row r="744" spans="1:4" x14ac:dyDescent="0.3">
      <c r="A744" s="98"/>
      <c r="B744" s="168" t="s">
        <v>125</v>
      </c>
      <c r="C744" s="168" t="s">
        <v>126</v>
      </c>
      <c r="D744" s="168" t="s">
        <v>127</v>
      </c>
    </row>
    <row r="745" spans="1:4" x14ac:dyDescent="0.3">
      <c r="A745" s="98"/>
      <c r="B745" s="168" t="s">
        <v>125</v>
      </c>
      <c r="C745" s="168" t="s">
        <v>126</v>
      </c>
      <c r="D745" s="168" t="s">
        <v>127</v>
      </c>
    </row>
    <row r="746" spans="1:4" x14ac:dyDescent="0.3">
      <c r="A746" s="98"/>
      <c r="B746" s="168" t="s">
        <v>125</v>
      </c>
      <c r="C746" s="168" t="s">
        <v>126</v>
      </c>
      <c r="D746" s="168" t="s">
        <v>127</v>
      </c>
    </row>
    <row r="747" spans="1:4" x14ac:dyDescent="0.3">
      <c r="A747" s="98"/>
      <c r="B747" s="168" t="s">
        <v>125</v>
      </c>
      <c r="C747" s="168" t="s">
        <v>126</v>
      </c>
      <c r="D747" s="168" t="s">
        <v>127</v>
      </c>
    </row>
    <row r="748" spans="1:4" x14ac:dyDescent="0.3">
      <c r="A748" s="99"/>
      <c r="B748" s="168" t="s">
        <v>125</v>
      </c>
      <c r="C748" s="168" t="s">
        <v>126</v>
      </c>
      <c r="D748" s="168" t="s">
        <v>127</v>
      </c>
    </row>
    <row r="749" spans="1:4" x14ac:dyDescent="0.3">
      <c r="A749" s="99"/>
      <c r="B749" s="168" t="s">
        <v>125</v>
      </c>
      <c r="C749" s="168" t="s">
        <v>126</v>
      </c>
      <c r="D749" s="168" t="s">
        <v>127</v>
      </c>
    </row>
    <row r="750" spans="1:4" x14ac:dyDescent="0.3">
      <c r="A750" s="99"/>
      <c r="B750" s="168" t="s">
        <v>125</v>
      </c>
      <c r="C750" s="168" t="s">
        <v>126</v>
      </c>
      <c r="D750" s="168" t="s">
        <v>127</v>
      </c>
    </row>
    <row r="751" spans="1:4" x14ac:dyDescent="0.3">
      <c r="A751" s="99"/>
      <c r="B751" s="168" t="s">
        <v>125</v>
      </c>
      <c r="C751" s="168" t="s">
        <v>126</v>
      </c>
      <c r="D751" s="168" t="s">
        <v>127</v>
      </c>
    </row>
    <row r="752" spans="1:4" x14ac:dyDescent="0.3">
      <c r="A752" s="99"/>
      <c r="B752" s="168" t="s">
        <v>125</v>
      </c>
      <c r="C752" s="168" t="s">
        <v>126</v>
      </c>
      <c r="D752" s="168" t="s">
        <v>127</v>
      </c>
    </row>
    <row r="753" spans="1:4" x14ac:dyDescent="0.3">
      <c r="A753" s="99"/>
      <c r="B753" s="168" t="s">
        <v>125</v>
      </c>
      <c r="C753" s="168" t="s">
        <v>126</v>
      </c>
      <c r="D753" s="168" t="s">
        <v>127</v>
      </c>
    </row>
    <row r="754" spans="1:4" x14ac:dyDescent="0.3">
      <c r="A754" s="99"/>
      <c r="B754" s="168" t="s">
        <v>125</v>
      </c>
      <c r="C754" s="168" t="s">
        <v>126</v>
      </c>
      <c r="D754" s="168" t="s">
        <v>127</v>
      </c>
    </row>
    <row r="755" spans="1:4" x14ac:dyDescent="0.3">
      <c r="A755" s="99"/>
      <c r="B755" s="168" t="s">
        <v>125</v>
      </c>
      <c r="C755" s="168" t="s">
        <v>126</v>
      </c>
      <c r="D755" s="168" t="s">
        <v>127</v>
      </c>
    </row>
    <row r="756" spans="1:4" x14ac:dyDescent="0.3">
      <c r="A756" s="99"/>
      <c r="B756" s="168" t="s">
        <v>125</v>
      </c>
      <c r="C756" s="168" t="s">
        <v>126</v>
      </c>
      <c r="D756" s="168" t="s">
        <v>127</v>
      </c>
    </row>
    <row r="757" spans="1:4" x14ac:dyDescent="0.3">
      <c r="A757" s="99"/>
      <c r="B757" s="168" t="s">
        <v>125</v>
      </c>
      <c r="C757" s="168" t="s">
        <v>126</v>
      </c>
      <c r="D757" s="168" t="s">
        <v>127</v>
      </c>
    </row>
    <row r="758" spans="1:4" x14ac:dyDescent="0.3">
      <c r="A758" s="99"/>
      <c r="B758" s="168" t="s">
        <v>125</v>
      </c>
      <c r="C758" s="168" t="s">
        <v>126</v>
      </c>
      <c r="D758" s="168" t="s">
        <v>127</v>
      </c>
    </row>
    <row r="759" spans="1:4" x14ac:dyDescent="0.3">
      <c r="A759" s="99"/>
      <c r="B759" s="168" t="s">
        <v>125</v>
      </c>
      <c r="C759" s="168" t="s">
        <v>126</v>
      </c>
      <c r="D759" s="168" t="s">
        <v>127</v>
      </c>
    </row>
    <row r="760" spans="1:4" x14ac:dyDescent="0.3">
      <c r="A760" s="99"/>
      <c r="B760" s="168" t="s">
        <v>125</v>
      </c>
      <c r="C760" s="168" t="s">
        <v>126</v>
      </c>
      <c r="D760" s="168" t="s">
        <v>127</v>
      </c>
    </row>
    <row r="761" spans="1:4" x14ac:dyDescent="0.3">
      <c r="A761" s="99"/>
      <c r="B761" s="168" t="s">
        <v>125</v>
      </c>
      <c r="C761" s="168" t="s">
        <v>126</v>
      </c>
      <c r="D761" s="168" t="s">
        <v>127</v>
      </c>
    </row>
    <row r="762" spans="1:4" x14ac:dyDescent="0.3">
      <c r="A762" s="99"/>
      <c r="B762" s="168" t="s">
        <v>125</v>
      </c>
      <c r="C762" s="168" t="s">
        <v>126</v>
      </c>
      <c r="D762" s="168" t="s">
        <v>127</v>
      </c>
    </row>
    <row r="763" spans="1:4" x14ac:dyDescent="0.3">
      <c r="A763" s="99"/>
      <c r="B763" s="168" t="s">
        <v>125</v>
      </c>
      <c r="C763" s="168" t="s">
        <v>126</v>
      </c>
      <c r="D763" s="168" t="s">
        <v>127</v>
      </c>
    </row>
    <row r="764" spans="1:4" x14ac:dyDescent="0.3">
      <c r="A764" s="99"/>
      <c r="B764" s="168" t="s">
        <v>125</v>
      </c>
      <c r="C764" s="168" t="s">
        <v>126</v>
      </c>
      <c r="D764" s="168" t="s">
        <v>127</v>
      </c>
    </row>
    <row r="765" spans="1:4" x14ac:dyDescent="0.3">
      <c r="A765" s="99"/>
      <c r="B765" s="168" t="s">
        <v>125</v>
      </c>
      <c r="C765" s="168" t="s">
        <v>126</v>
      </c>
      <c r="D765" s="168" t="s">
        <v>127</v>
      </c>
    </row>
    <row r="766" spans="1:4" x14ac:dyDescent="0.3">
      <c r="A766" s="99"/>
      <c r="B766" s="168" t="s">
        <v>125</v>
      </c>
      <c r="C766" s="168" t="s">
        <v>126</v>
      </c>
      <c r="D766" s="168" t="s">
        <v>127</v>
      </c>
    </row>
    <row r="767" spans="1:4" x14ac:dyDescent="0.3">
      <c r="A767" s="99"/>
      <c r="B767" s="168" t="s">
        <v>125</v>
      </c>
      <c r="C767" s="168" t="s">
        <v>126</v>
      </c>
      <c r="D767" s="168" t="s">
        <v>127</v>
      </c>
    </row>
    <row r="768" spans="1:4" x14ac:dyDescent="0.3">
      <c r="A768" s="99"/>
      <c r="B768" s="168" t="s">
        <v>125</v>
      </c>
      <c r="C768" s="168" t="s">
        <v>126</v>
      </c>
      <c r="D768" s="168" t="s">
        <v>127</v>
      </c>
    </row>
    <row r="769" spans="1:4" x14ac:dyDescent="0.3">
      <c r="A769" s="99"/>
      <c r="B769" s="168" t="s">
        <v>125</v>
      </c>
      <c r="C769" s="168" t="s">
        <v>126</v>
      </c>
      <c r="D769" s="168" t="s">
        <v>127</v>
      </c>
    </row>
    <row r="770" spans="1:4" x14ac:dyDescent="0.3">
      <c r="A770" s="99"/>
      <c r="B770" s="168" t="s">
        <v>125</v>
      </c>
      <c r="C770" s="168" t="s">
        <v>126</v>
      </c>
      <c r="D770" s="168" t="s">
        <v>127</v>
      </c>
    </row>
    <row r="771" spans="1:4" x14ac:dyDescent="0.3">
      <c r="A771" s="99"/>
      <c r="B771" s="168" t="s">
        <v>125</v>
      </c>
      <c r="C771" s="168" t="s">
        <v>126</v>
      </c>
      <c r="D771" s="168" t="s">
        <v>127</v>
      </c>
    </row>
    <row r="772" spans="1:4" x14ac:dyDescent="0.3">
      <c r="A772" s="99"/>
      <c r="B772" s="168" t="s">
        <v>125</v>
      </c>
      <c r="C772" s="168" t="s">
        <v>126</v>
      </c>
      <c r="D772" s="168" t="s">
        <v>127</v>
      </c>
    </row>
    <row r="773" spans="1:4" x14ac:dyDescent="0.3">
      <c r="A773" s="99"/>
      <c r="B773" s="168" t="s">
        <v>125</v>
      </c>
      <c r="C773" s="168" t="s">
        <v>126</v>
      </c>
      <c r="D773" s="168" t="s">
        <v>127</v>
      </c>
    </row>
    <row r="774" spans="1:4" x14ac:dyDescent="0.3">
      <c r="A774" s="99"/>
      <c r="B774" s="168" t="s">
        <v>125</v>
      </c>
      <c r="C774" s="168" t="s">
        <v>126</v>
      </c>
      <c r="D774" s="168" t="s">
        <v>127</v>
      </c>
    </row>
    <row r="775" spans="1:4" x14ac:dyDescent="0.3">
      <c r="A775" s="99"/>
      <c r="B775" s="168" t="s">
        <v>125</v>
      </c>
      <c r="C775" s="168" t="s">
        <v>126</v>
      </c>
      <c r="D775" s="168" t="s">
        <v>127</v>
      </c>
    </row>
    <row r="776" spans="1:4" x14ac:dyDescent="0.3">
      <c r="A776" s="99"/>
      <c r="B776" s="168" t="s">
        <v>125</v>
      </c>
      <c r="C776" s="168" t="s">
        <v>126</v>
      </c>
      <c r="D776" s="168" t="s">
        <v>127</v>
      </c>
    </row>
    <row r="777" spans="1:4" x14ac:dyDescent="0.3">
      <c r="A777" s="99"/>
      <c r="B777" s="168" t="s">
        <v>125</v>
      </c>
      <c r="C777" s="168" t="s">
        <v>126</v>
      </c>
      <c r="D777" s="168" t="s">
        <v>127</v>
      </c>
    </row>
    <row r="778" spans="1:4" x14ac:dyDescent="0.3">
      <c r="A778" s="99"/>
      <c r="B778" s="168" t="s">
        <v>125</v>
      </c>
      <c r="C778" s="168" t="s">
        <v>126</v>
      </c>
      <c r="D778" s="168" t="s">
        <v>127</v>
      </c>
    </row>
    <row r="779" spans="1:4" x14ac:dyDescent="0.3">
      <c r="A779" s="99"/>
      <c r="B779" s="168" t="s">
        <v>125</v>
      </c>
      <c r="C779" s="168" t="s">
        <v>126</v>
      </c>
      <c r="D779" s="168" t="s">
        <v>127</v>
      </c>
    </row>
    <row r="780" spans="1:4" x14ac:dyDescent="0.3">
      <c r="A780" s="99"/>
      <c r="B780" s="168" t="s">
        <v>125</v>
      </c>
      <c r="C780" s="168" t="s">
        <v>126</v>
      </c>
      <c r="D780" s="168" t="s">
        <v>127</v>
      </c>
    </row>
    <row r="781" spans="1:4" x14ac:dyDescent="0.3">
      <c r="A781" s="99"/>
      <c r="B781" s="168" t="s">
        <v>125</v>
      </c>
      <c r="C781" s="168" t="s">
        <v>126</v>
      </c>
      <c r="D781" s="168" t="s">
        <v>127</v>
      </c>
    </row>
    <row r="782" spans="1:4" x14ac:dyDescent="0.3">
      <c r="A782" s="99"/>
      <c r="B782" s="168" t="s">
        <v>125</v>
      </c>
      <c r="C782" s="168" t="s">
        <v>126</v>
      </c>
      <c r="D782" s="168" t="s">
        <v>127</v>
      </c>
    </row>
    <row r="783" spans="1:4" x14ac:dyDescent="0.3">
      <c r="A783" s="99"/>
      <c r="B783" s="168" t="s">
        <v>125</v>
      </c>
      <c r="C783" s="168" t="s">
        <v>126</v>
      </c>
      <c r="D783" s="168" t="s">
        <v>127</v>
      </c>
    </row>
    <row r="784" spans="1:4" x14ac:dyDescent="0.3">
      <c r="A784" s="99"/>
      <c r="B784" s="168" t="s">
        <v>125</v>
      </c>
      <c r="C784" s="168" t="s">
        <v>126</v>
      </c>
      <c r="D784" s="168" t="s">
        <v>127</v>
      </c>
    </row>
    <row r="785" spans="1:4" x14ac:dyDescent="0.3">
      <c r="A785" s="99"/>
      <c r="B785" s="168" t="s">
        <v>125</v>
      </c>
      <c r="C785" s="168" t="s">
        <v>126</v>
      </c>
      <c r="D785" s="168" t="s">
        <v>127</v>
      </c>
    </row>
    <row r="786" spans="1:4" x14ac:dyDescent="0.3">
      <c r="A786" s="99"/>
      <c r="B786" s="168" t="s">
        <v>125</v>
      </c>
      <c r="C786" s="168" t="s">
        <v>126</v>
      </c>
      <c r="D786" s="168" t="s">
        <v>127</v>
      </c>
    </row>
    <row r="787" spans="1:4" x14ac:dyDescent="0.3">
      <c r="A787" s="99"/>
      <c r="B787" s="168" t="s">
        <v>125</v>
      </c>
      <c r="C787" s="168" t="s">
        <v>126</v>
      </c>
      <c r="D787" s="168" t="s">
        <v>127</v>
      </c>
    </row>
    <row r="788" spans="1:4" x14ac:dyDescent="0.3">
      <c r="A788" s="99"/>
      <c r="B788" s="168" t="s">
        <v>125</v>
      </c>
      <c r="C788" s="168" t="s">
        <v>126</v>
      </c>
      <c r="D788" s="168" t="s">
        <v>127</v>
      </c>
    </row>
    <row r="789" spans="1:4" x14ac:dyDescent="0.3">
      <c r="A789" s="99"/>
      <c r="B789" s="168" t="s">
        <v>125</v>
      </c>
      <c r="C789" s="168" t="s">
        <v>126</v>
      </c>
      <c r="D789" s="168" t="s">
        <v>127</v>
      </c>
    </row>
    <row r="790" spans="1:4" x14ac:dyDescent="0.3">
      <c r="A790" s="99"/>
      <c r="B790" s="168" t="s">
        <v>125</v>
      </c>
      <c r="C790" s="168" t="s">
        <v>126</v>
      </c>
      <c r="D790" s="168" t="s">
        <v>127</v>
      </c>
    </row>
    <row r="791" spans="1:4" x14ac:dyDescent="0.3">
      <c r="A791" s="99"/>
      <c r="B791" s="168" t="s">
        <v>125</v>
      </c>
      <c r="C791" s="168" t="s">
        <v>126</v>
      </c>
      <c r="D791" s="168" t="s">
        <v>127</v>
      </c>
    </row>
    <row r="792" spans="1:4" x14ac:dyDescent="0.3">
      <c r="A792">
        <v>3157</v>
      </c>
      <c r="B792" s="168" t="s">
        <v>125</v>
      </c>
      <c r="C792" s="168" t="s">
        <v>126</v>
      </c>
      <c r="D792" s="168" t="s">
        <v>127</v>
      </c>
    </row>
    <row r="793" spans="1:4" x14ac:dyDescent="0.3">
      <c r="A793">
        <v>2763</v>
      </c>
      <c r="B793" s="168" t="s">
        <v>125</v>
      </c>
      <c r="C793" s="168" t="s">
        <v>126</v>
      </c>
      <c r="D793" s="168" t="s">
        <v>127</v>
      </c>
    </row>
    <row r="794" spans="1:4" x14ac:dyDescent="0.3">
      <c r="A794">
        <v>2703</v>
      </c>
      <c r="B794" s="168" t="s">
        <v>125</v>
      </c>
      <c r="C794" s="168" t="s">
        <v>126</v>
      </c>
      <c r="D794" s="168" t="s">
        <v>127</v>
      </c>
    </row>
    <row r="795" spans="1:4" x14ac:dyDescent="0.3">
      <c r="A795">
        <v>2646</v>
      </c>
      <c r="B795" s="168" t="s">
        <v>125</v>
      </c>
      <c r="C795" s="168" t="s">
        <v>126</v>
      </c>
      <c r="D795" s="168" t="s">
        <v>127</v>
      </c>
    </row>
    <row r="796" spans="1:4" x14ac:dyDescent="0.3">
      <c r="A796">
        <v>2605</v>
      </c>
      <c r="B796" s="168" t="s">
        <v>125</v>
      </c>
      <c r="C796" s="168" t="s">
        <v>126</v>
      </c>
      <c r="D796" s="168" t="s">
        <v>127</v>
      </c>
    </row>
    <row r="797" spans="1:4" x14ac:dyDescent="0.3">
      <c r="A797">
        <v>2598</v>
      </c>
      <c r="B797" s="168" t="s">
        <v>125</v>
      </c>
      <c r="C797" s="168" t="s">
        <v>126</v>
      </c>
      <c r="D797" s="168" t="s">
        <v>127</v>
      </c>
    </row>
    <row r="798" spans="1:4" x14ac:dyDescent="0.3">
      <c r="A798">
        <v>2559</v>
      </c>
      <c r="B798" s="168" t="s">
        <v>125</v>
      </c>
      <c r="C798" s="168" t="s">
        <v>126</v>
      </c>
      <c r="D798" s="168" t="s">
        <v>127</v>
      </c>
    </row>
    <row r="799" spans="1:4" x14ac:dyDescent="0.3">
      <c r="A799">
        <v>2483</v>
      </c>
      <c r="B799" s="168" t="s">
        <v>125</v>
      </c>
      <c r="C799" s="168" t="s">
        <v>126</v>
      </c>
      <c r="D799" s="168" t="s">
        <v>127</v>
      </c>
    </row>
    <row r="800" spans="1:4" x14ac:dyDescent="0.3">
      <c r="A800">
        <v>2475</v>
      </c>
      <c r="B800" s="168" t="s">
        <v>125</v>
      </c>
      <c r="C800" s="168" t="s">
        <v>126</v>
      </c>
      <c r="D800" s="168" t="s">
        <v>127</v>
      </c>
    </row>
    <row r="801" spans="1:4" x14ac:dyDescent="0.3">
      <c r="A801">
        <v>2473</v>
      </c>
      <c r="B801" s="168" t="s">
        <v>125</v>
      </c>
      <c r="C801" s="168" t="s">
        <v>126</v>
      </c>
      <c r="D801" s="168" t="s">
        <v>127</v>
      </c>
    </row>
    <row r="802" spans="1:4" x14ac:dyDescent="0.3">
      <c r="A802">
        <v>2446</v>
      </c>
      <c r="B802" s="168" t="s">
        <v>125</v>
      </c>
      <c r="C802" s="168" t="s">
        <v>126</v>
      </c>
      <c r="D802" s="168" t="s">
        <v>127</v>
      </c>
    </row>
    <row r="803" spans="1:4" x14ac:dyDescent="0.3">
      <c r="A803">
        <v>2437</v>
      </c>
      <c r="B803" s="168" t="s">
        <v>125</v>
      </c>
      <c r="C803" s="168" t="s">
        <v>126</v>
      </c>
      <c r="D803" s="168" t="s">
        <v>127</v>
      </c>
    </row>
    <row r="804" spans="1:4" x14ac:dyDescent="0.3">
      <c r="A804">
        <v>2417</v>
      </c>
      <c r="B804" s="168" t="s">
        <v>125</v>
      </c>
      <c r="C804" s="168" t="s">
        <v>126</v>
      </c>
      <c r="D804" s="168" t="s">
        <v>127</v>
      </c>
    </row>
    <row r="805" spans="1:4" x14ac:dyDescent="0.3">
      <c r="A805">
        <v>2364</v>
      </c>
      <c r="B805" s="168" t="s">
        <v>125</v>
      </c>
      <c r="C805" s="168" t="s">
        <v>126</v>
      </c>
      <c r="D805" s="168" t="s">
        <v>127</v>
      </c>
    </row>
    <row r="806" spans="1:4" x14ac:dyDescent="0.3">
      <c r="A806">
        <v>2340</v>
      </c>
      <c r="B806" s="168" t="s">
        <v>125</v>
      </c>
      <c r="C806" s="168" t="s">
        <v>126</v>
      </c>
      <c r="D806" s="168" t="s">
        <v>127</v>
      </c>
    </row>
    <row r="807" spans="1:4" x14ac:dyDescent="0.3">
      <c r="A807">
        <v>2291</v>
      </c>
      <c r="B807" s="168" t="s">
        <v>125</v>
      </c>
      <c r="C807" s="168" t="s">
        <v>126</v>
      </c>
      <c r="D807" s="168" t="s">
        <v>127</v>
      </c>
    </row>
    <row r="808" spans="1:4" x14ac:dyDescent="0.3">
      <c r="A808">
        <v>2277</v>
      </c>
      <c r="B808" s="168" t="s">
        <v>125</v>
      </c>
      <c r="C808" s="168" t="s">
        <v>126</v>
      </c>
      <c r="D808" s="168" t="s">
        <v>127</v>
      </c>
    </row>
    <row r="809" spans="1:4" x14ac:dyDescent="0.3">
      <c r="A809">
        <v>2277</v>
      </c>
      <c r="B809" s="168" t="s">
        <v>125</v>
      </c>
      <c r="C809" s="168" t="s">
        <v>126</v>
      </c>
      <c r="D809" s="168" t="s">
        <v>127</v>
      </c>
    </row>
    <row r="810" spans="1:4" x14ac:dyDescent="0.3">
      <c r="A810">
        <v>2273</v>
      </c>
      <c r="B810" s="168" t="s">
        <v>125</v>
      </c>
      <c r="C810" s="168" t="s">
        <v>126</v>
      </c>
      <c r="D810" s="168" t="s">
        <v>127</v>
      </c>
    </row>
    <row r="811" spans="1:4" x14ac:dyDescent="0.3">
      <c r="A811">
        <v>2273</v>
      </c>
      <c r="B811" s="168" t="s">
        <v>125</v>
      </c>
      <c r="C811" s="168" t="s">
        <v>126</v>
      </c>
      <c r="D811" s="168" t="s">
        <v>127</v>
      </c>
    </row>
    <row r="812" spans="1:4" x14ac:dyDescent="0.3">
      <c r="A812">
        <v>2213</v>
      </c>
      <c r="B812" s="168" t="s">
        <v>125</v>
      </c>
      <c r="C812" s="168" t="s">
        <v>126</v>
      </c>
      <c r="D812" s="168" t="s">
        <v>127</v>
      </c>
    </row>
    <row r="813" spans="1:4" x14ac:dyDescent="0.3">
      <c r="A813">
        <v>2146</v>
      </c>
      <c r="B813" s="168" t="s">
        <v>125</v>
      </c>
      <c r="C813" s="168" t="s">
        <v>126</v>
      </c>
      <c r="D813" s="168" t="s">
        <v>127</v>
      </c>
    </row>
    <row r="814" spans="1:4" x14ac:dyDescent="0.3">
      <c r="A814">
        <v>2135</v>
      </c>
      <c r="B814" s="168" t="s">
        <v>125</v>
      </c>
      <c r="C814" s="168" t="s">
        <v>126</v>
      </c>
      <c r="D814" s="168" t="s">
        <v>127</v>
      </c>
    </row>
    <row r="815" spans="1:4" x14ac:dyDescent="0.3">
      <c r="A815">
        <v>2123</v>
      </c>
      <c r="B815" s="168" t="s">
        <v>125</v>
      </c>
      <c r="C815" s="168" t="s">
        <v>126</v>
      </c>
      <c r="D815" s="168" t="s">
        <v>127</v>
      </c>
    </row>
    <row r="816" spans="1:4" x14ac:dyDescent="0.3">
      <c r="A816">
        <v>2105</v>
      </c>
      <c r="B816" s="168" t="s">
        <v>125</v>
      </c>
      <c r="C816" s="168" t="s">
        <v>126</v>
      </c>
      <c r="D816" s="168" t="s">
        <v>127</v>
      </c>
    </row>
    <row r="817" spans="1:4" x14ac:dyDescent="0.3">
      <c r="A817">
        <v>2102</v>
      </c>
      <c r="B817" s="168" t="s">
        <v>125</v>
      </c>
      <c r="C817" s="168" t="s">
        <v>126</v>
      </c>
      <c r="D817" s="168" t="s">
        <v>127</v>
      </c>
    </row>
    <row r="818" spans="1:4" x14ac:dyDescent="0.3">
      <c r="A818">
        <v>2085</v>
      </c>
      <c r="B818" s="168" t="s">
        <v>125</v>
      </c>
      <c r="C818" s="168" t="s">
        <v>126</v>
      </c>
      <c r="D818" s="168" t="s">
        <v>127</v>
      </c>
    </row>
    <row r="819" spans="1:4" x14ac:dyDescent="0.3">
      <c r="A819">
        <v>2076</v>
      </c>
      <c r="B819" s="168" t="s">
        <v>125</v>
      </c>
      <c r="C819" s="168" t="s">
        <v>126</v>
      </c>
      <c r="D819" s="168" t="s">
        <v>127</v>
      </c>
    </row>
    <row r="820" spans="1:4" x14ac:dyDescent="0.3">
      <c r="A820">
        <v>2063</v>
      </c>
      <c r="B820" s="168" t="s">
        <v>125</v>
      </c>
      <c r="C820" s="168" t="s">
        <v>126</v>
      </c>
      <c r="D820" s="168" t="s">
        <v>127</v>
      </c>
    </row>
    <row r="821" spans="1:4" x14ac:dyDescent="0.3">
      <c r="A821">
        <v>2033</v>
      </c>
      <c r="B821" s="168" t="s">
        <v>125</v>
      </c>
      <c r="C821" s="168" t="s">
        <v>126</v>
      </c>
      <c r="D821" s="168" t="s">
        <v>127</v>
      </c>
    </row>
    <row r="822" spans="1:4" x14ac:dyDescent="0.3">
      <c r="A822">
        <v>1992</v>
      </c>
      <c r="B822" s="168" t="s">
        <v>125</v>
      </c>
      <c r="C822" s="168" t="s">
        <v>126</v>
      </c>
      <c r="D822" s="168" t="s">
        <v>127</v>
      </c>
    </row>
    <row r="823" spans="1:4" x14ac:dyDescent="0.3">
      <c r="A823">
        <v>1955</v>
      </c>
      <c r="B823" s="168" t="s">
        <v>125</v>
      </c>
      <c r="C823" s="168" t="s">
        <v>126</v>
      </c>
      <c r="D823" s="168" t="s">
        <v>127</v>
      </c>
    </row>
    <row r="824" spans="1:4" x14ac:dyDescent="0.3">
      <c r="A824">
        <v>1834</v>
      </c>
      <c r="B824" s="168" t="s">
        <v>125</v>
      </c>
      <c r="C824" s="168" t="s">
        <v>126</v>
      </c>
      <c r="D824" s="168" t="s">
        <v>127</v>
      </c>
    </row>
    <row r="825" spans="1:4" x14ac:dyDescent="0.3">
      <c r="A825">
        <v>1793</v>
      </c>
      <c r="B825" s="168" t="s">
        <v>125</v>
      </c>
      <c r="C825" s="168" t="s">
        <v>126</v>
      </c>
      <c r="D825" s="168" t="s">
        <v>127</v>
      </c>
    </row>
    <row r="826" spans="1:4" x14ac:dyDescent="0.3">
      <c r="A826">
        <v>1781</v>
      </c>
      <c r="B826" s="168" t="s">
        <v>125</v>
      </c>
      <c r="C826" s="168" t="s">
        <v>126</v>
      </c>
      <c r="D826" s="168" t="s">
        <v>127</v>
      </c>
    </row>
    <row r="827" spans="1:4" x14ac:dyDescent="0.3">
      <c r="A827">
        <v>1738</v>
      </c>
      <c r="B827" s="168" t="s">
        <v>125</v>
      </c>
      <c r="C827" s="168" t="s">
        <v>126</v>
      </c>
      <c r="D827" s="168" t="s">
        <v>127</v>
      </c>
    </row>
    <row r="828" spans="1:4" x14ac:dyDescent="0.3">
      <c r="A828">
        <v>1523</v>
      </c>
      <c r="B828" s="168" t="s">
        <v>125</v>
      </c>
      <c r="C828" s="168" t="s">
        <v>126</v>
      </c>
      <c r="D828" s="168" t="s">
        <v>127</v>
      </c>
    </row>
    <row r="829" spans="1:4" x14ac:dyDescent="0.3">
      <c r="A829">
        <v>1304</v>
      </c>
      <c r="B829" s="168" t="s">
        <v>125</v>
      </c>
      <c r="C829" s="168" t="s">
        <v>126</v>
      </c>
      <c r="D829" s="168" t="s">
        <v>127</v>
      </c>
    </row>
    <row r="830" spans="1:4" x14ac:dyDescent="0.3">
      <c r="A830">
        <v>1282</v>
      </c>
      <c r="B830" s="168" t="s">
        <v>125</v>
      </c>
      <c r="C830" s="168" t="s">
        <v>126</v>
      </c>
      <c r="D830" s="168" t="s">
        <v>127</v>
      </c>
    </row>
    <row r="831" spans="1:4" x14ac:dyDescent="0.3">
      <c r="A831">
        <v>1266</v>
      </c>
      <c r="B831" s="168" t="s">
        <v>125</v>
      </c>
      <c r="C831" s="168" t="s">
        <v>126</v>
      </c>
      <c r="D831" s="168" t="s">
        <v>127</v>
      </c>
    </row>
    <row r="832" spans="1:4" x14ac:dyDescent="0.3">
      <c r="A832">
        <v>1223</v>
      </c>
      <c r="B832" s="168" t="s">
        <v>125</v>
      </c>
      <c r="C832" s="168" t="s">
        <v>126</v>
      </c>
      <c r="D832" s="168" t="s">
        <v>127</v>
      </c>
    </row>
    <row r="833" spans="1:4" x14ac:dyDescent="0.3">
      <c r="A833">
        <v>1104</v>
      </c>
      <c r="B833" s="168" t="s">
        <v>125</v>
      </c>
      <c r="C833" s="168" t="s">
        <v>126</v>
      </c>
      <c r="D833" s="168" t="s">
        <v>127</v>
      </c>
    </row>
    <row r="834" spans="1:4" x14ac:dyDescent="0.3">
      <c r="A834">
        <v>1070</v>
      </c>
      <c r="B834" s="168" t="s">
        <v>125</v>
      </c>
      <c r="C834" s="168" t="s">
        <v>126</v>
      </c>
      <c r="D834" s="168" t="s">
        <v>127</v>
      </c>
    </row>
    <row r="835" spans="1:4" x14ac:dyDescent="0.3">
      <c r="A835">
        <v>1061</v>
      </c>
      <c r="B835" s="168" t="s">
        <v>125</v>
      </c>
      <c r="C835" s="168" t="s">
        <v>126</v>
      </c>
      <c r="D835" s="168" t="s">
        <v>127</v>
      </c>
    </row>
    <row r="836" spans="1:4" x14ac:dyDescent="0.3">
      <c r="A836">
        <v>788</v>
      </c>
      <c r="B836" s="168" t="s">
        <v>125</v>
      </c>
      <c r="C836" s="168" t="s">
        <v>126</v>
      </c>
      <c r="D836" s="168" t="s">
        <v>127</v>
      </c>
    </row>
    <row r="837" spans="1:4" x14ac:dyDescent="0.3">
      <c r="A837">
        <v>698</v>
      </c>
      <c r="B837" s="168" t="s">
        <v>125</v>
      </c>
      <c r="C837" s="168" t="s">
        <v>126</v>
      </c>
      <c r="D837" s="168" t="s">
        <v>127</v>
      </c>
    </row>
    <row r="838" spans="1:4" x14ac:dyDescent="0.3">
      <c r="A838">
        <v>696</v>
      </c>
      <c r="B838" s="168" t="s">
        <v>125</v>
      </c>
      <c r="C838" s="168" t="s">
        <v>126</v>
      </c>
      <c r="D838" s="168" t="s">
        <v>127</v>
      </c>
    </row>
    <row r="839" spans="1:4" x14ac:dyDescent="0.3">
      <c r="A839">
        <v>688</v>
      </c>
      <c r="B839" s="168" t="s">
        <v>125</v>
      </c>
      <c r="C839" s="168" t="s">
        <v>126</v>
      </c>
      <c r="D839" s="168" t="s">
        <v>127</v>
      </c>
    </row>
    <row r="840" spans="1:4" x14ac:dyDescent="0.3">
      <c r="A840">
        <v>660</v>
      </c>
      <c r="B840" s="168" t="s">
        <v>125</v>
      </c>
      <c r="C840" s="168" t="s">
        <v>126</v>
      </c>
      <c r="D840" s="168" t="s">
        <v>127</v>
      </c>
    </row>
    <row r="841" spans="1:4" x14ac:dyDescent="0.3">
      <c r="A841" s="99"/>
      <c r="B841" s="168" t="s">
        <v>125</v>
      </c>
      <c r="C841" s="168" t="s">
        <v>126</v>
      </c>
      <c r="D841" s="168" t="s">
        <v>127</v>
      </c>
    </row>
    <row r="842" spans="1:4" x14ac:dyDescent="0.3">
      <c r="A842" s="99"/>
      <c r="B842" s="168" t="s">
        <v>125</v>
      </c>
      <c r="C842" s="168" t="s">
        <v>126</v>
      </c>
      <c r="D842" s="168" t="s">
        <v>127</v>
      </c>
    </row>
    <row r="843" spans="1:4" x14ac:dyDescent="0.3">
      <c r="A843" s="99"/>
      <c r="B843" s="168" t="s">
        <v>125</v>
      </c>
      <c r="C843" s="168" t="s">
        <v>126</v>
      </c>
      <c r="D843" s="168" t="s">
        <v>127</v>
      </c>
    </row>
    <row r="844" spans="1:4" x14ac:dyDescent="0.3">
      <c r="A844" s="99"/>
      <c r="B844" s="168" t="s">
        <v>125</v>
      </c>
      <c r="C844" s="168" t="s">
        <v>126</v>
      </c>
      <c r="D844" s="168" t="s">
        <v>127</v>
      </c>
    </row>
    <row r="845" spans="1:4" x14ac:dyDescent="0.3">
      <c r="A845" s="99"/>
      <c r="B845" s="168" t="s">
        <v>125</v>
      </c>
      <c r="C845" s="168" t="s">
        <v>126</v>
      </c>
      <c r="D845" s="168" t="s">
        <v>127</v>
      </c>
    </row>
    <row r="846" spans="1:4" x14ac:dyDescent="0.3">
      <c r="A846" s="99"/>
      <c r="B846" s="168" t="s">
        <v>125</v>
      </c>
      <c r="C846" s="168" t="s">
        <v>126</v>
      </c>
      <c r="D846" s="168" t="s">
        <v>127</v>
      </c>
    </row>
    <row r="847" spans="1:4" x14ac:dyDescent="0.3">
      <c r="A847" s="99"/>
      <c r="B847" s="168" t="s">
        <v>125</v>
      </c>
      <c r="C847" s="168" t="s">
        <v>126</v>
      </c>
      <c r="D847" s="168" t="s">
        <v>127</v>
      </c>
    </row>
    <row r="848" spans="1:4" x14ac:dyDescent="0.3">
      <c r="A848">
        <v>580</v>
      </c>
      <c r="B848" s="168" t="s">
        <v>125</v>
      </c>
      <c r="C848" s="168" t="s">
        <v>126</v>
      </c>
      <c r="D848" s="168" t="s">
        <v>127</v>
      </c>
    </row>
    <row r="849" spans="1:4" x14ac:dyDescent="0.3">
      <c r="A849">
        <v>1477</v>
      </c>
      <c r="B849" s="168" t="s">
        <v>125</v>
      </c>
      <c r="C849" s="168" t="s">
        <v>126</v>
      </c>
      <c r="D849" s="168" t="s">
        <v>127</v>
      </c>
    </row>
    <row r="850" spans="1:4" x14ac:dyDescent="0.3">
      <c r="A850">
        <v>2098</v>
      </c>
      <c r="B850" s="168" t="s">
        <v>125</v>
      </c>
      <c r="C850" s="168" t="s">
        <v>126</v>
      </c>
      <c r="D850" s="168" t="s">
        <v>127</v>
      </c>
    </row>
    <row r="851" spans="1:4" x14ac:dyDescent="0.3">
      <c r="A851">
        <v>1625</v>
      </c>
      <c r="B851" s="168" t="s">
        <v>125</v>
      </c>
      <c r="C851" s="168" t="s">
        <v>126</v>
      </c>
      <c r="D851" s="168" t="s">
        <v>127</v>
      </c>
    </row>
    <row r="852" spans="1:4" x14ac:dyDescent="0.3">
      <c r="A852">
        <v>1590</v>
      </c>
      <c r="B852" s="168" t="s">
        <v>125</v>
      </c>
      <c r="C852" s="168" t="s">
        <v>126</v>
      </c>
      <c r="D852" s="168" t="s">
        <v>127</v>
      </c>
    </row>
    <row r="853" spans="1:4" x14ac:dyDescent="0.3">
      <c r="A853">
        <v>1377</v>
      </c>
      <c r="B853" s="168" t="s">
        <v>125</v>
      </c>
      <c r="C853" s="168" t="s">
        <v>126</v>
      </c>
      <c r="D853" s="168" t="s">
        <v>127</v>
      </c>
    </row>
    <row r="854" spans="1:4" x14ac:dyDescent="0.3">
      <c r="A854">
        <v>655</v>
      </c>
      <c r="B854" s="168" t="s">
        <v>125</v>
      </c>
      <c r="C854" s="168" t="s">
        <v>126</v>
      </c>
      <c r="D854" s="168" t="s">
        <v>127</v>
      </c>
    </row>
    <row r="855" spans="1:4" x14ac:dyDescent="0.3">
      <c r="A855">
        <v>1712</v>
      </c>
      <c r="B855" s="168" t="s">
        <v>125</v>
      </c>
      <c r="C855" s="168" t="s">
        <v>126</v>
      </c>
      <c r="D855" s="168" t="s">
        <v>127</v>
      </c>
    </row>
    <row r="856" spans="1:4" x14ac:dyDescent="0.3">
      <c r="A856">
        <v>1560</v>
      </c>
      <c r="B856" s="168" t="s">
        <v>125</v>
      </c>
      <c r="C856" s="168" t="s">
        <v>126</v>
      </c>
      <c r="D856" s="168" t="s">
        <v>127</v>
      </c>
    </row>
    <row r="857" spans="1:4" x14ac:dyDescent="0.3">
      <c r="A857">
        <v>1349</v>
      </c>
      <c r="B857" s="168" t="s">
        <v>125</v>
      </c>
      <c r="C857" s="168" t="s">
        <v>126</v>
      </c>
      <c r="D857" s="168" t="s">
        <v>127</v>
      </c>
    </row>
    <row r="858" spans="1:4" x14ac:dyDescent="0.3">
      <c r="A858" s="98"/>
      <c r="B858" s="168" t="s">
        <v>125</v>
      </c>
      <c r="C858" s="168" t="s">
        <v>126</v>
      </c>
      <c r="D858" s="168" t="s">
        <v>127</v>
      </c>
    </row>
    <row r="859" spans="1:4" x14ac:dyDescent="0.3">
      <c r="A859" s="98"/>
      <c r="B859" s="168" t="s">
        <v>125</v>
      </c>
      <c r="C859" s="168" t="s">
        <v>126</v>
      </c>
      <c r="D859" s="168" t="s">
        <v>127</v>
      </c>
    </row>
    <row r="860" spans="1:4" x14ac:dyDescent="0.3">
      <c r="A860" s="98"/>
      <c r="B860" s="168" t="s">
        <v>125</v>
      </c>
      <c r="C860" s="168" t="s">
        <v>126</v>
      </c>
      <c r="D860" s="168" t="s">
        <v>127</v>
      </c>
    </row>
    <row r="861" spans="1:4" x14ac:dyDescent="0.3">
      <c r="A861" s="98"/>
      <c r="B861" s="168" t="s">
        <v>125</v>
      </c>
      <c r="C861" s="168" t="s">
        <v>126</v>
      </c>
      <c r="D861" s="168" t="s">
        <v>127</v>
      </c>
    </row>
    <row r="862" spans="1:4" x14ac:dyDescent="0.3">
      <c r="A862" s="98"/>
      <c r="B862" s="168" t="s">
        <v>125</v>
      </c>
      <c r="C862" s="168" t="s">
        <v>126</v>
      </c>
      <c r="D862" s="168" t="s">
        <v>127</v>
      </c>
    </row>
    <row r="863" spans="1:4" x14ac:dyDescent="0.3">
      <c r="A863" s="98"/>
      <c r="B863" s="168" t="s">
        <v>125</v>
      </c>
      <c r="C863" s="168" t="s">
        <v>126</v>
      </c>
      <c r="D863" s="168" t="s">
        <v>127</v>
      </c>
    </row>
    <row r="864" spans="1:4" x14ac:dyDescent="0.3">
      <c r="A864" s="98"/>
      <c r="B864" s="168" t="s">
        <v>125</v>
      </c>
      <c r="C864" s="168" t="s">
        <v>126</v>
      </c>
      <c r="D864" s="168" t="s">
        <v>127</v>
      </c>
    </row>
    <row r="865" spans="1:4" x14ac:dyDescent="0.3">
      <c r="A865" s="98"/>
      <c r="B865" s="168" t="s">
        <v>125</v>
      </c>
      <c r="C865" s="168" t="s">
        <v>126</v>
      </c>
      <c r="D865" s="168" t="s">
        <v>127</v>
      </c>
    </row>
    <row r="866" spans="1:4" x14ac:dyDescent="0.3">
      <c r="A866" s="98"/>
      <c r="B866" s="168" t="s">
        <v>125</v>
      </c>
      <c r="C866" s="168" t="s">
        <v>126</v>
      </c>
      <c r="D866" s="168" t="s">
        <v>127</v>
      </c>
    </row>
    <row r="867" spans="1:4" x14ac:dyDescent="0.3">
      <c r="A867" s="99"/>
      <c r="B867" s="168" t="s">
        <v>125</v>
      </c>
      <c r="C867" s="168" t="s">
        <v>126</v>
      </c>
      <c r="D867" s="168" t="s">
        <v>127</v>
      </c>
    </row>
    <row r="868" spans="1:4" x14ac:dyDescent="0.3">
      <c r="A868" s="99"/>
      <c r="B868" s="168" t="s">
        <v>125</v>
      </c>
      <c r="C868" s="168" t="s">
        <v>126</v>
      </c>
      <c r="D868" s="168" t="s">
        <v>127</v>
      </c>
    </row>
    <row r="869" spans="1:4" x14ac:dyDescent="0.3">
      <c r="A869" s="99"/>
      <c r="B869" s="168" t="s">
        <v>125</v>
      </c>
      <c r="C869" s="168" t="s">
        <v>126</v>
      </c>
      <c r="D869" s="168" t="s">
        <v>127</v>
      </c>
    </row>
    <row r="870" spans="1:4" x14ac:dyDescent="0.3">
      <c r="A870" s="99"/>
      <c r="B870" s="168" t="s">
        <v>125</v>
      </c>
      <c r="C870" s="168" t="s">
        <v>126</v>
      </c>
      <c r="D870" s="168" t="s">
        <v>127</v>
      </c>
    </row>
    <row r="871" spans="1:4" x14ac:dyDescent="0.3">
      <c r="A871" s="99"/>
      <c r="B871" s="168" t="s">
        <v>125</v>
      </c>
      <c r="C871" s="168" t="s">
        <v>126</v>
      </c>
      <c r="D871" s="168" t="s">
        <v>127</v>
      </c>
    </row>
    <row r="872" spans="1:4" x14ac:dyDescent="0.3">
      <c r="A872" s="99"/>
      <c r="B872" s="168" t="s">
        <v>125</v>
      </c>
      <c r="C872" s="168" t="s">
        <v>126</v>
      </c>
      <c r="D872" s="168" t="s">
        <v>127</v>
      </c>
    </row>
    <row r="873" spans="1:4" x14ac:dyDescent="0.3">
      <c r="A873" s="99"/>
      <c r="B873" s="168" t="s">
        <v>125</v>
      </c>
      <c r="C873" s="168" t="s">
        <v>126</v>
      </c>
      <c r="D873" s="168" t="s">
        <v>127</v>
      </c>
    </row>
    <row r="874" spans="1:4" x14ac:dyDescent="0.3">
      <c r="A874" s="99"/>
      <c r="B874" s="168" t="s">
        <v>125</v>
      </c>
      <c r="C874" s="168" t="s">
        <v>126</v>
      </c>
      <c r="D874" s="168" t="s">
        <v>127</v>
      </c>
    </row>
    <row r="875" spans="1:4" x14ac:dyDescent="0.3">
      <c r="A875" s="99"/>
      <c r="B875" s="168" t="s">
        <v>125</v>
      </c>
      <c r="C875" s="168" t="s">
        <v>126</v>
      </c>
      <c r="D875" s="168" t="s">
        <v>127</v>
      </c>
    </row>
    <row r="876" spans="1:4" x14ac:dyDescent="0.3">
      <c r="A876" s="114"/>
      <c r="B876" s="168" t="s">
        <v>125</v>
      </c>
      <c r="C876" s="168" t="s">
        <v>126</v>
      </c>
      <c r="D876" s="168" t="s">
        <v>127</v>
      </c>
    </row>
    <row r="877" spans="1:4" x14ac:dyDescent="0.3">
      <c r="A877" s="114"/>
      <c r="B877" s="168" t="s">
        <v>125</v>
      </c>
      <c r="C877" s="168" t="s">
        <v>126</v>
      </c>
      <c r="D877" s="168" t="s">
        <v>127</v>
      </c>
    </row>
    <row r="878" spans="1:4" x14ac:dyDescent="0.3">
      <c r="A878" s="99"/>
      <c r="B878" s="168" t="s">
        <v>125</v>
      </c>
      <c r="C878" s="168" t="s">
        <v>126</v>
      </c>
      <c r="D878" s="168" t="s">
        <v>127</v>
      </c>
    </row>
    <row r="879" spans="1:4" x14ac:dyDescent="0.3">
      <c r="A879" s="99"/>
      <c r="B879" s="168" t="s">
        <v>125</v>
      </c>
      <c r="C879" s="168" t="s">
        <v>126</v>
      </c>
      <c r="D879" s="168" t="s">
        <v>127</v>
      </c>
    </row>
    <row r="880" spans="1:4" x14ac:dyDescent="0.3">
      <c r="A880" s="99"/>
      <c r="B880" s="168" t="s">
        <v>125</v>
      </c>
      <c r="C880" s="168" t="s">
        <v>126</v>
      </c>
      <c r="D880" s="168" t="s">
        <v>127</v>
      </c>
    </row>
    <row r="881" spans="1:4" x14ac:dyDescent="0.3">
      <c r="A881" s="99"/>
      <c r="B881" s="168" t="s">
        <v>125</v>
      </c>
      <c r="C881" s="168" t="s">
        <v>126</v>
      </c>
      <c r="D881" s="168" t="s">
        <v>127</v>
      </c>
    </row>
    <row r="882" spans="1:4" x14ac:dyDescent="0.3">
      <c r="A882" s="99"/>
      <c r="B882" s="168" t="s">
        <v>125</v>
      </c>
      <c r="C882" s="168" t="s">
        <v>126</v>
      </c>
      <c r="D882" s="168" t="s">
        <v>127</v>
      </c>
    </row>
    <row r="883" spans="1:4" x14ac:dyDescent="0.3">
      <c r="A883" s="114"/>
      <c r="B883" s="168" t="s">
        <v>125</v>
      </c>
      <c r="C883" s="168" t="s">
        <v>126</v>
      </c>
      <c r="D883" s="168" t="s">
        <v>127</v>
      </c>
    </row>
    <row r="884" spans="1:4" x14ac:dyDescent="0.3">
      <c r="A884" s="99"/>
      <c r="B884" s="168" t="s">
        <v>125</v>
      </c>
      <c r="C884" s="168" t="s">
        <v>126</v>
      </c>
      <c r="D884" s="168" t="s">
        <v>127</v>
      </c>
    </row>
    <row r="885" spans="1:4" x14ac:dyDescent="0.3">
      <c r="A885" s="99"/>
      <c r="B885" s="168" t="s">
        <v>125</v>
      </c>
      <c r="C885" s="168" t="s">
        <v>126</v>
      </c>
      <c r="D885" s="168" t="s">
        <v>127</v>
      </c>
    </row>
    <row r="886" spans="1:4" x14ac:dyDescent="0.3">
      <c r="A886" s="99"/>
      <c r="B886" s="168" t="s">
        <v>125</v>
      </c>
      <c r="C886" s="168" t="s">
        <v>126</v>
      </c>
      <c r="D886" s="168" t="s">
        <v>127</v>
      </c>
    </row>
    <row r="887" spans="1:4" x14ac:dyDescent="0.3">
      <c r="A887">
        <v>2423</v>
      </c>
      <c r="B887" s="168" t="s">
        <v>125</v>
      </c>
      <c r="C887" s="168" t="s">
        <v>126</v>
      </c>
      <c r="D887" s="168" t="s">
        <v>127</v>
      </c>
    </row>
    <row r="888" spans="1:4" x14ac:dyDescent="0.3">
      <c r="A888">
        <v>2044</v>
      </c>
      <c r="B888" s="168" t="s">
        <v>125</v>
      </c>
      <c r="C888" s="168" t="s">
        <v>126</v>
      </c>
      <c r="D888" s="168" t="s">
        <v>127</v>
      </c>
    </row>
    <row r="889" spans="1:4" x14ac:dyDescent="0.3">
      <c r="A889" s="25">
        <v>1834</v>
      </c>
      <c r="B889" s="168" t="s">
        <v>125</v>
      </c>
      <c r="C889" s="168" t="s">
        <v>126</v>
      </c>
      <c r="D889" s="168" t="s">
        <v>127</v>
      </c>
    </row>
    <row r="890" spans="1:4" x14ac:dyDescent="0.3">
      <c r="A890">
        <v>2441</v>
      </c>
      <c r="B890" s="168" t="s">
        <v>125</v>
      </c>
      <c r="C890" s="168" t="s">
        <v>126</v>
      </c>
      <c r="D890" s="168" t="s">
        <v>127</v>
      </c>
    </row>
    <row r="891" spans="1:4" x14ac:dyDescent="0.3">
      <c r="A891">
        <v>1870</v>
      </c>
      <c r="B891" s="168" t="s">
        <v>125</v>
      </c>
      <c r="C891" s="168" t="s">
        <v>126</v>
      </c>
      <c r="D891" s="168" t="s">
        <v>127</v>
      </c>
    </row>
    <row r="892" spans="1:4" x14ac:dyDescent="0.3">
      <c r="A892">
        <v>1996</v>
      </c>
      <c r="B892" s="168" t="s">
        <v>125</v>
      </c>
      <c r="C892" s="168" t="s">
        <v>126</v>
      </c>
      <c r="D892" s="168" t="s">
        <v>127</v>
      </c>
    </row>
    <row r="893" spans="1:4" x14ac:dyDescent="0.3">
      <c r="A893">
        <v>1485</v>
      </c>
      <c r="B893" s="168" t="s">
        <v>125</v>
      </c>
      <c r="C893" s="168" t="s">
        <v>126</v>
      </c>
      <c r="D893" s="168" t="s">
        <v>127</v>
      </c>
    </row>
    <row r="894" spans="1:4" x14ac:dyDescent="0.3">
      <c r="A894">
        <v>2233</v>
      </c>
      <c r="B894" s="168" t="s">
        <v>125</v>
      </c>
      <c r="C894" s="168" t="s">
        <v>126</v>
      </c>
      <c r="D894" s="168" t="s">
        <v>127</v>
      </c>
    </row>
    <row r="895" spans="1:4" x14ac:dyDescent="0.3">
      <c r="A895">
        <v>1423</v>
      </c>
      <c r="B895" s="168" t="s">
        <v>125</v>
      </c>
      <c r="C895" s="168" t="s">
        <v>126</v>
      </c>
      <c r="D895" s="168" t="s">
        <v>127</v>
      </c>
    </row>
    <row r="896" spans="1:4" x14ac:dyDescent="0.3">
      <c r="A896">
        <v>786</v>
      </c>
      <c r="B896" s="168" t="s">
        <v>125</v>
      </c>
      <c r="C896" s="168" t="s">
        <v>126</v>
      </c>
      <c r="D896" s="168" t="s">
        <v>127</v>
      </c>
    </row>
    <row r="897" spans="1:4" x14ac:dyDescent="0.3">
      <c r="A897">
        <v>1478</v>
      </c>
      <c r="B897" s="168" t="s">
        <v>125</v>
      </c>
      <c r="C897" s="168" t="s">
        <v>126</v>
      </c>
      <c r="D897" s="168" t="s">
        <v>127</v>
      </c>
    </row>
    <row r="898" spans="1:4" x14ac:dyDescent="0.3">
      <c r="A898">
        <v>1046</v>
      </c>
      <c r="B898" s="168" t="s">
        <v>125</v>
      </c>
      <c r="C898" s="168" t="s">
        <v>126</v>
      </c>
      <c r="D898" s="168" t="s">
        <v>127</v>
      </c>
    </row>
    <row r="899" spans="1:4" x14ac:dyDescent="0.3">
      <c r="A899">
        <v>1427</v>
      </c>
      <c r="B899" s="168" t="s">
        <v>125</v>
      </c>
      <c r="C899" s="168" t="s">
        <v>126</v>
      </c>
      <c r="D899" s="168" t="s">
        <v>127</v>
      </c>
    </row>
    <row r="900" spans="1:4" x14ac:dyDescent="0.3">
      <c r="A900">
        <v>1069</v>
      </c>
      <c r="B900" s="168" t="s">
        <v>125</v>
      </c>
      <c r="C900" s="168" t="s">
        <v>126</v>
      </c>
      <c r="D900" s="168" t="s">
        <v>127</v>
      </c>
    </row>
    <row r="901" spans="1:4" x14ac:dyDescent="0.3">
      <c r="A901">
        <v>1830</v>
      </c>
      <c r="B901" s="168" t="s">
        <v>125</v>
      </c>
      <c r="C901" s="168" t="s">
        <v>126</v>
      </c>
      <c r="D901" s="168" t="s">
        <v>127</v>
      </c>
    </row>
    <row r="902" spans="1:4" x14ac:dyDescent="0.3">
      <c r="A902">
        <v>1434</v>
      </c>
      <c r="B902" s="168" t="s">
        <v>125</v>
      </c>
      <c r="C902" s="168" t="s">
        <v>126</v>
      </c>
      <c r="D902" s="168" t="s">
        <v>127</v>
      </c>
    </row>
    <row r="903" spans="1:4" x14ac:dyDescent="0.3">
      <c r="A903">
        <v>2062</v>
      </c>
      <c r="B903" s="168" t="s">
        <v>125</v>
      </c>
      <c r="C903" s="168" t="s">
        <v>126</v>
      </c>
      <c r="D903" s="168" t="s">
        <v>127</v>
      </c>
    </row>
    <row r="904" spans="1:4" x14ac:dyDescent="0.3">
      <c r="A904">
        <v>2144</v>
      </c>
      <c r="B904" s="168" t="s">
        <v>125</v>
      </c>
      <c r="C904" s="168" t="s">
        <v>126</v>
      </c>
      <c r="D904" s="168" t="s">
        <v>127</v>
      </c>
    </row>
    <row r="905" spans="1:4" x14ac:dyDescent="0.3">
      <c r="A905">
        <v>1080</v>
      </c>
      <c r="B905" s="168" t="s">
        <v>125</v>
      </c>
      <c r="C905" s="168" t="s">
        <v>126</v>
      </c>
      <c r="D905" s="168" t="s">
        <v>127</v>
      </c>
    </row>
    <row r="906" spans="1:4" x14ac:dyDescent="0.3">
      <c r="A906">
        <v>1755</v>
      </c>
      <c r="B906" s="168" t="s">
        <v>125</v>
      </c>
      <c r="C906" s="168" t="s">
        <v>126</v>
      </c>
      <c r="D906" s="168" t="s">
        <v>127</v>
      </c>
    </row>
    <row r="907" spans="1:4" x14ac:dyDescent="0.3">
      <c r="A907">
        <v>898</v>
      </c>
      <c r="B907" s="168" t="s">
        <v>125</v>
      </c>
      <c r="C907" s="168" t="s">
        <v>126</v>
      </c>
      <c r="D907" s="168" t="s">
        <v>127</v>
      </c>
    </row>
    <row r="908" spans="1:4" x14ac:dyDescent="0.3">
      <c r="A908">
        <v>1371</v>
      </c>
      <c r="B908" s="168" t="s">
        <v>125</v>
      </c>
      <c r="C908" s="168" t="s">
        <v>126</v>
      </c>
      <c r="D908" s="168" t="s">
        <v>127</v>
      </c>
    </row>
    <row r="909" spans="1:4" x14ac:dyDescent="0.3">
      <c r="A909">
        <v>1317</v>
      </c>
      <c r="B909" s="168" t="s">
        <v>125</v>
      </c>
      <c r="C909" s="168" t="s">
        <v>126</v>
      </c>
      <c r="D909" s="168" t="s">
        <v>127</v>
      </c>
    </row>
    <row r="910" spans="1:4" x14ac:dyDescent="0.3">
      <c r="A910">
        <v>1754</v>
      </c>
      <c r="B910" s="168" t="s">
        <v>125</v>
      </c>
      <c r="C910" s="168" t="s">
        <v>126</v>
      </c>
      <c r="D910" s="168" t="s">
        <v>127</v>
      </c>
    </row>
    <row r="911" spans="1:4" x14ac:dyDescent="0.3">
      <c r="A911">
        <v>1389</v>
      </c>
      <c r="B911" s="168" t="s">
        <v>125</v>
      </c>
      <c r="C911" s="168" t="s">
        <v>126</v>
      </c>
      <c r="D911" s="168" t="s">
        <v>127</v>
      </c>
    </row>
    <row r="912" spans="1:4" x14ac:dyDescent="0.3">
      <c r="A912">
        <v>970</v>
      </c>
      <c r="B912" s="168" t="s">
        <v>125</v>
      </c>
      <c r="C912" s="168" t="s">
        <v>126</v>
      </c>
      <c r="D912" s="168" t="s">
        <v>127</v>
      </c>
    </row>
    <row r="913" spans="1:4" x14ac:dyDescent="0.3">
      <c r="A913">
        <v>1098</v>
      </c>
      <c r="B913" s="168" t="s">
        <v>125</v>
      </c>
      <c r="C913" s="168" t="s">
        <v>126</v>
      </c>
      <c r="D913" s="168" t="s">
        <v>127</v>
      </c>
    </row>
    <row r="914" spans="1:4" x14ac:dyDescent="0.3">
      <c r="A914" s="98">
        <v>1601</v>
      </c>
      <c r="B914" s="168" t="s">
        <v>132</v>
      </c>
      <c r="C914" s="168" t="s">
        <v>128</v>
      </c>
      <c r="D914" s="168" t="s">
        <v>133</v>
      </c>
    </row>
    <row r="915" spans="1:4" x14ac:dyDescent="0.3">
      <c r="A915" s="98">
        <v>1866</v>
      </c>
      <c r="B915" s="168" t="s">
        <v>132</v>
      </c>
      <c r="C915" s="168" t="s">
        <v>128</v>
      </c>
      <c r="D915" s="168" t="s">
        <v>133</v>
      </c>
    </row>
    <row r="916" spans="1:4" x14ac:dyDescent="0.3">
      <c r="A916" s="98">
        <v>1533</v>
      </c>
      <c r="B916" s="168" t="s">
        <v>132</v>
      </c>
      <c r="C916" s="168" t="s">
        <v>128</v>
      </c>
      <c r="D916" s="168" t="s">
        <v>133</v>
      </c>
    </row>
    <row r="917" spans="1:4" x14ac:dyDescent="0.3">
      <c r="A917" s="98">
        <v>1388</v>
      </c>
      <c r="B917" s="168" t="s">
        <v>132</v>
      </c>
      <c r="C917" s="168" t="s">
        <v>128</v>
      </c>
      <c r="D917" s="168" t="s">
        <v>133</v>
      </c>
    </row>
    <row r="918" spans="1:4" x14ac:dyDescent="0.3">
      <c r="A918" s="98">
        <v>1027</v>
      </c>
      <c r="B918" s="168" t="s">
        <v>132</v>
      </c>
      <c r="C918" s="168" t="s">
        <v>128</v>
      </c>
      <c r="D918" s="168" t="s">
        <v>133</v>
      </c>
    </row>
    <row r="919" spans="1:4" x14ac:dyDescent="0.3">
      <c r="A919" s="98">
        <v>1253</v>
      </c>
      <c r="B919" s="168" t="s">
        <v>132</v>
      </c>
      <c r="C919" s="168" t="s">
        <v>128</v>
      </c>
      <c r="D919" s="168" t="s">
        <v>133</v>
      </c>
    </row>
    <row r="920" spans="1:4" x14ac:dyDescent="0.3">
      <c r="A920" s="98">
        <v>1045</v>
      </c>
      <c r="B920" s="168" t="s">
        <v>132</v>
      </c>
      <c r="C920" s="168" t="s">
        <v>128</v>
      </c>
      <c r="D920" s="168" t="s">
        <v>133</v>
      </c>
    </row>
    <row r="921" spans="1:4" x14ac:dyDescent="0.3">
      <c r="A921" s="98">
        <v>795</v>
      </c>
      <c r="B921" s="168" t="s">
        <v>132</v>
      </c>
      <c r="C921" s="168" t="s">
        <v>128</v>
      </c>
      <c r="D921" s="168" t="s">
        <v>133</v>
      </c>
    </row>
    <row r="922" spans="1:4" x14ac:dyDescent="0.3">
      <c r="A922" s="98">
        <v>1441</v>
      </c>
      <c r="B922" s="168" t="s">
        <v>132</v>
      </c>
      <c r="C922" s="168" t="s">
        <v>128</v>
      </c>
      <c r="D922" s="168" t="s">
        <v>133</v>
      </c>
    </row>
    <row r="923" spans="1:4" x14ac:dyDescent="0.3">
      <c r="A923" s="98">
        <v>928</v>
      </c>
      <c r="B923" s="168" t="s">
        <v>132</v>
      </c>
      <c r="C923" s="168" t="s">
        <v>128</v>
      </c>
      <c r="D923" s="168" t="s">
        <v>133</v>
      </c>
    </row>
    <row r="924" spans="1:4" x14ac:dyDescent="0.3">
      <c r="A924" s="99"/>
      <c r="B924" s="168" t="s">
        <v>132</v>
      </c>
      <c r="C924" s="168" t="s">
        <v>128</v>
      </c>
      <c r="D924" s="168" t="s">
        <v>133</v>
      </c>
    </row>
    <row r="925" spans="1:4" x14ac:dyDescent="0.3">
      <c r="A925" s="99"/>
      <c r="B925" s="168" t="s">
        <v>132</v>
      </c>
      <c r="C925" s="168" t="s">
        <v>128</v>
      </c>
      <c r="D925" s="168" t="s">
        <v>133</v>
      </c>
    </row>
    <row r="926" spans="1:4" x14ac:dyDescent="0.3">
      <c r="A926" s="99"/>
      <c r="B926" s="168" t="s">
        <v>132</v>
      </c>
      <c r="C926" s="168" t="s">
        <v>128</v>
      </c>
      <c r="D926" s="168" t="s">
        <v>133</v>
      </c>
    </row>
    <row r="927" spans="1:4" x14ac:dyDescent="0.3">
      <c r="A927" s="99"/>
      <c r="B927" s="168" t="s">
        <v>132</v>
      </c>
      <c r="C927" s="168" t="s">
        <v>128</v>
      </c>
      <c r="D927" s="168" t="s">
        <v>133</v>
      </c>
    </row>
    <row r="928" spans="1:4" x14ac:dyDescent="0.3">
      <c r="A928" s="99"/>
      <c r="B928" s="168" t="s">
        <v>132</v>
      </c>
      <c r="C928" s="168" t="s">
        <v>128</v>
      </c>
      <c r="D928" s="168" t="s">
        <v>133</v>
      </c>
    </row>
    <row r="929" spans="1:4" x14ac:dyDescent="0.3">
      <c r="A929" s="99"/>
      <c r="B929" s="168" t="s">
        <v>132</v>
      </c>
      <c r="C929" s="168" t="s">
        <v>128</v>
      </c>
      <c r="D929" s="168" t="s">
        <v>133</v>
      </c>
    </row>
    <row r="930" spans="1:4" x14ac:dyDescent="0.3">
      <c r="A930" s="99"/>
      <c r="B930" s="168" t="s">
        <v>132</v>
      </c>
      <c r="C930" s="168" t="s">
        <v>128</v>
      </c>
      <c r="D930" s="168" t="s">
        <v>133</v>
      </c>
    </row>
    <row r="931" spans="1:4" x14ac:dyDescent="0.3">
      <c r="A931" s="99"/>
      <c r="B931" s="168" t="s">
        <v>132</v>
      </c>
      <c r="C931" s="168" t="s">
        <v>128</v>
      </c>
      <c r="D931" s="168" t="s">
        <v>133</v>
      </c>
    </row>
    <row r="932" spans="1:4" x14ac:dyDescent="0.3">
      <c r="A932" s="99"/>
      <c r="B932" s="168" t="s">
        <v>132</v>
      </c>
      <c r="C932" s="168" t="s">
        <v>128</v>
      </c>
      <c r="D932" s="168" t="s">
        <v>133</v>
      </c>
    </row>
    <row r="933" spans="1:4" x14ac:dyDescent="0.3">
      <c r="A933" s="99"/>
      <c r="B933" s="168" t="s">
        <v>132</v>
      </c>
      <c r="C933" s="168" t="s">
        <v>128</v>
      </c>
      <c r="D933" s="168" t="s">
        <v>133</v>
      </c>
    </row>
    <row r="934" spans="1:4" x14ac:dyDescent="0.3">
      <c r="A934" s="99"/>
      <c r="B934" s="168" t="s">
        <v>132</v>
      </c>
      <c r="C934" s="168" t="s">
        <v>128</v>
      </c>
      <c r="D934" s="168" t="s">
        <v>133</v>
      </c>
    </row>
    <row r="935" spans="1:4" x14ac:dyDescent="0.3">
      <c r="A935" s="99"/>
      <c r="B935" s="168" t="s">
        <v>132</v>
      </c>
      <c r="C935" s="168" t="s">
        <v>128</v>
      </c>
      <c r="D935" s="168" t="s">
        <v>133</v>
      </c>
    </row>
    <row r="936" spans="1:4" x14ac:dyDescent="0.3">
      <c r="B936" s="168" t="s">
        <v>132</v>
      </c>
      <c r="C936" s="168" t="s">
        <v>128</v>
      </c>
      <c r="D936" s="168" t="s">
        <v>133</v>
      </c>
    </row>
    <row r="937" spans="1:4" x14ac:dyDescent="0.3">
      <c r="B937" s="168" t="s">
        <v>132</v>
      </c>
      <c r="C937" s="168" t="s">
        <v>128</v>
      </c>
      <c r="D937" s="168" t="s">
        <v>133</v>
      </c>
    </row>
    <row r="938" spans="1:4" x14ac:dyDescent="0.3">
      <c r="B938" s="168" t="s">
        <v>132</v>
      </c>
      <c r="C938" s="168" t="s">
        <v>128</v>
      </c>
      <c r="D938" s="168" t="s">
        <v>133</v>
      </c>
    </row>
    <row r="939" spans="1:4" x14ac:dyDescent="0.3">
      <c r="B939" s="168" t="s">
        <v>132</v>
      </c>
      <c r="C939" s="168" t="s">
        <v>128</v>
      </c>
      <c r="D939" s="168" t="s">
        <v>133</v>
      </c>
    </row>
    <row r="940" spans="1:4" x14ac:dyDescent="0.3">
      <c r="B940" s="168" t="s">
        <v>132</v>
      </c>
      <c r="C940" s="168" t="s">
        <v>128</v>
      </c>
      <c r="D940" s="168" t="s">
        <v>133</v>
      </c>
    </row>
    <row r="941" spans="1:4" x14ac:dyDescent="0.3">
      <c r="B941" s="168" t="s">
        <v>132</v>
      </c>
      <c r="C941" s="168" t="s">
        <v>128</v>
      </c>
      <c r="D941" s="168" t="s">
        <v>133</v>
      </c>
    </row>
    <row r="942" spans="1:4" x14ac:dyDescent="0.3">
      <c r="B942" s="168" t="s">
        <v>132</v>
      </c>
      <c r="C942" s="168" t="s">
        <v>128</v>
      </c>
      <c r="D942" s="168" t="s">
        <v>133</v>
      </c>
    </row>
    <row r="943" spans="1:4" x14ac:dyDescent="0.3">
      <c r="B943" s="168" t="s">
        <v>132</v>
      </c>
      <c r="C943" s="168" t="s">
        <v>128</v>
      </c>
      <c r="D943" s="168" t="s">
        <v>133</v>
      </c>
    </row>
    <row r="944" spans="1:4" x14ac:dyDescent="0.3">
      <c r="B944" s="168" t="s">
        <v>132</v>
      </c>
      <c r="C944" s="168" t="s">
        <v>128</v>
      </c>
      <c r="D944" s="168" t="s">
        <v>133</v>
      </c>
    </row>
    <row r="945" spans="2:4" x14ac:dyDescent="0.3">
      <c r="B945" s="168" t="s">
        <v>132</v>
      </c>
      <c r="C945" s="168" t="s">
        <v>128</v>
      </c>
      <c r="D945" s="168" t="s">
        <v>133</v>
      </c>
    </row>
    <row r="946" spans="2:4" x14ac:dyDescent="0.3">
      <c r="B946" s="168" t="s">
        <v>132</v>
      </c>
      <c r="C946" s="168" t="s">
        <v>128</v>
      </c>
      <c r="D946" s="168" t="s">
        <v>133</v>
      </c>
    </row>
    <row r="947" spans="2:4" x14ac:dyDescent="0.3">
      <c r="B947" s="168" t="s">
        <v>132</v>
      </c>
      <c r="C947" s="168" t="s">
        <v>128</v>
      </c>
      <c r="D947" s="168" t="s">
        <v>133</v>
      </c>
    </row>
    <row r="948" spans="2:4" x14ac:dyDescent="0.3">
      <c r="B948" s="168" t="s">
        <v>132</v>
      </c>
      <c r="C948" s="168" t="s">
        <v>128</v>
      </c>
      <c r="D948" s="168" t="s">
        <v>133</v>
      </c>
    </row>
    <row r="949" spans="2:4" x14ac:dyDescent="0.3">
      <c r="B949" s="168" t="s">
        <v>132</v>
      </c>
      <c r="C949" s="168" t="s">
        <v>128</v>
      </c>
      <c r="D949" s="168" t="s">
        <v>133</v>
      </c>
    </row>
    <row r="950" spans="2:4" x14ac:dyDescent="0.3">
      <c r="B950" s="168" t="s">
        <v>132</v>
      </c>
      <c r="C950" s="168" t="s">
        <v>128</v>
      </c>
      <c r="D950" s="168" t="s">
        <v>133</v>
      </c>
    </row>
    <row r="951" spans="2:4" x14ac:dyDescent="0.3">
      <c r="B951" s="168" t="s">
        <v>132</v>
      </c>
      <c r="C951" s="168" t="s">
        <v>128</v>
      </c>
      <c r="D951" s="168" t="s">
        <v>133</v>
      </c>
    </row>
    <row r="952" spans="2:4" x14ac:dyDescent="0.3">
      <c r="B952" s="168" t="s">
        <v>132</v>
      </c>
      <c r="C952" s="168" t="s">
        <v>128</v>
      </c>
      <c r="D952" s="168" t="s">
        <v>133</v>
      </c>
    </row>
    <row r="953" spans="2:4" x14ac:dyDescent="0.3">
      <c r="B953" s="168" t="s">
        <v>132</v>
      </c>
      <c r="C953" s="168" t="s">
        <v>128</v>
      </c>
      <c r="D953" s="168" t="s">
        <v>133</v>
      </c>
    </row>
    <row r="954" spans="2:4" x14ac:dyDescent="0.3">
      <c r="B954" s="168" t="s">
        <v>132</v>
      </c>
      <c r="C954" s="168" t="s">
        <v>128</v>
      </c>
      <c r="D954" s="168" t="s">
        <v>133</v>
      </c>
    </row>
    <row r="955" spans="2:4" x14ac:dyDescent="0.3">
      <c r="B955" s="168" t="s">
        <v>132</v>
      </c>
      <c r="C955" s="168" t="s">
        <v>128</v>
      </c>
      <c r="D955" s="168" t="s">
        <v>133</v>
      </c>
    </row>
    <row r="956" spans="2:4" x14ac:dyDescent="0.3">
      <c r="B956" s="168" t="s">
        <v>132</v>
      </c>
      <c r="C956" s="168" t="s">
        <v>128</v>
      </c>
      <c r="D956" s="168" t="s">
        <v>133</v>
      </c>
    </row>
    <row r="957" spans="2:4" x14ac:dyDescent="0.3">
      <c r="B957" s="168" t="s">
        <v>132</v>
      </c>
      <c r="C957" s="168" t="s">
        <v>128</v>
      </c>
      <c r="D957" s="168" t="s">
        <v>133</v>
      </c>
    </row>
    <row r="958" spans="2:4" x14ac:dyDescent="0.3">
      <c r="B958" s="168" t="s">
        <v>132</v>
      </c>
      <c r="C958" s="168" t="s">
        <v>128</v>
      </c>
      <c r="D958" s="168" t="s">
        <v>133</v>
      </c>
    </row>
    <row r="959" spans="2:4" x14ac:dyDescent="0.3">
      <c r="B959" s="168" t="s">
        <v>132</v>
      </c>
      <c r="C959" s="168" t="s">
        <v>128</v>
      </c>
      <c r="D959" s="168" t="s">
        <v>133</v>
      </c>
    </row>
    <row r="960" spans="2:4" x14ac:dyDescent="0.3">
      <c r="B960" s="168" t="s">
        <v>132</v>
      </c>
      <c r="C960" s="168" t="s">
        <v>128</v>
      </c>
      <c r="D960" s="168" t="s">
        <v>133</v>
      </c>
    </row>
    <row r="961" spans="1:4" x14ac:dyDescent="0.3">
      <c r="B961" s="168" t="s">
        <v>132</v>
      </c>
      <c r="C961" s="168" t="s">
        <v>128</v>
      </c>
      <c r="D961" s="168" t="s">
        <v>133</v>
      </c>
    </row>
    <row r="962" spans="1:4" x14ac:dyDescent="0.3">
      <c r="A962" s="98">
        <v>4680</v>
      </c>
      <c r="B962" s="168" t="s">
        <v>132</v>
      </c>
      <c r="C962" s="168" t="s">
        <v>128</v>
      </c>
      <c r="D962" s="168" t="s">
        <v>133</v>
      </c>
    </row>
    <row r="963" spans="1:4" x14ac:dyDescent="0.3">
      <c r="A963" s="98">
        <v>4547</v>
      </c>
      <c r="B963" s="168" t="s">
        <v>132</v>
      </c>
      <c r="C963" s="168" t="s">
        <v>128</v>
      </c>
      <c r="D963" s="168" t="s">
        <v>133</v>
      </c>
    </row>
    <row r="964" spans="1:4" x14ac:dyDescent="0.3">
      <c r="A964" s="98">
        <v>4198</v>
      </c>
      <c r="B964" s="168" t="s">
        <v>132</v>
      </c>
      <c r="C964" s="168" t="s">
        <v>128</v>
      </c>
      <c r="D964" s="168" t="s">
        <v>133</v>
      </c>
    </row>
    <row r="965" spans="1:4" x14ac:dyDescent="0.3">
      <c r="A965" s="98">
        <v>4108</v>
      </c>
      <c r="B965" s="168" t="s">
        <v>132</v>
      </c>
      <c r="C965" s="168" t="s">
        <v>128</v>
      </c>
      <c r="D965" s="168" t="s">
        <v>133</v>
      </c>
    </row>
    <row r="966" spans="1:4" x14ac:dyDescent="0.3">
      <c r="A966" s="98">
        <v>3969</v>
      </c>
      <c r="B966" s="168" t="s">
        <v>132</v>
      </c>
      <c r="C966" s="168" t="s">
        <v>128</v>
      </c>
      <c r="D966" s="168" t="s">
        <v>133</v>
      </c>
    </row>
    <row r="967" spans="1:4" x14ac:dyDescent="0.3">
      <c r="A967" s="98">
        <v>3662</v>
      </c>
      <c r="B967" s="168" t="s">
        <v>132</v>
      </c>
      <c r="C967" s="168" t="s">
        <v>128</v>
      </c>
      <c r="D967" s="168" t="s">
        <v>133</v>
      </c>
    </row>
    <row r="968" spans="1:4" x14ac:dyDescent="0.3">
      <c r="A968" s="98">
        <v>3637</v>
      </c>
      <c r="B968" s="168" t="s">
        <v>132</v>
      </c>
      <c r="C968" s="168" t="s">
        <v>128</v>
      </c>
      <c r="D968" s="168" t="s">
        <v>133</v>
      </c>
    </row>
    <row r="969" spans="1:4" x14ac:dyDescent="0.3">
      <c r="A969" s="98">
        <v>3590</v>
      </c>
      <c r="B969" s="168" t="s">
        <v>132</v>
      </c>
      <c r="C969" s="168" t="s">
        <v>128</v>
      </c>
      <c r="D969" s="168" t="s">
        <v>133</v>
      </c>
    </row>
    <row r="970" spans="1:4" x14ac:dyDescent="0.3">
      <c r="A970" s="98">
        <v>3543</v>
      </c>
      <c r="B970" s="168" t="s">
        <v>132</v>
      </c>
      <c r="C970" s="168" t="s">
        <v>128</v>
      </c>
      <c r="D970" s="168" t="s">
        <v>133</v>
      </c>
    </row>
    <row r="971" spans="1:4" x14ac:dyDescent="0.3">
      <c r="A971" s="98">
        <v>3534</v>
      </c>
      <c r="B971" s="168" t="s">
        <v>132</v>
      </c>
      <c r="C971" s="168" t="s">
        <v>128</v>
      </c>
      <c r="D971" s="168" t="s">
        <v>133</v>
      </c>
    </row>
    <row r="972" spans="1:4" x14ac:dyDescent="0.3">
      <c r="A972" s="98">
        <v>3503</v>
      </c>
      <c r="B972" s="168" t="s">
        <v>132</v>
      </c>
      <c r="C972" s="168" t="s">
        <v>128</v>
      </c>
      <c r="D972" s="168" t="s">
        <v>133</v>
      </c>
    </row>
    <row r="973" spans="1:4" x14ac:dyDescent="0.3">
      <c r="A973" s="98">
        <v>3423</v>
      </c>
      <c r="B973" s="168" t="s">
        <v>132</v>
      </c>
      <c r="C973" s="168" t="s">
        <v>128</v>
      </c>
      <c r="D973" s="168" t="s">
        <v>133</v>
      </c>
    </row>
    <row r="974" spans="1:4" x14ac:dyDescent="0.3">
      <c r="A974" s="98">
        <v>3348</v>
      </c>
      <c r="B974" s="168" t="s">
        <v>132</v>
      </c>
      <c r="C974" s="168" t="s">
        <v>128</v>
      </c>
      <c r="D974" s="168" t="s">
        <v>133</v>
      </c>
    </row>
    <row r="975" spans="1:4" x14ac:dyDescent="0.3">
      <c r="A975" s="98">
        <v>3265</v>
      </c>
      <c r="B975" s="168" t="s">
        <v>132</v>
      </c>
      <c r="C975" s="168" t="s">
        <v>128</v>
      </c>
      <c r="D975" s="168" t="s">
        <v>133</v>
      </c>
    </row>
    <row r="976" spans="1:4" x14ac:dyDescent="0.3">
      <c r="A976" s="98">
        <v>3230</v>
      </c>
      <c r="B976" s="168" t="s">
        <v>132</v>
      </c>
      <c r="C976" s="168" t="s">
        <v>128</v>
      </c>
      <c r="D976" s="168" t="s">
        <v>133</v>
      </c>
    </row>
    <row r="977" spans="1:4" x14ac:dyDescent="0.3">
      <c r="A977" s="98">
        <v>3144</v>
      </c>
      <c r="B977" s="168" t="s">
        <v>132</v>
      </c>
      <c r="C977" s="168" t="s">
        <v>128</v>
      </c>
      <c r="D977" s="168" t="s">
        <v>133</v>
      </c>
    </row>
    <row r="978" spans="1:4" x14ac:dyDescent="0.3">
      <c r="A978" s="98">
        <v>3058</v>
      </c>
      <c r="B978" s="168" t="s">
        <v>132</v>
      </c>
      <c r="C978" s="168" t="s">
        <v>128</v>
      </c>
      <c r="D978" s="168" t="s">
        <v>133</v>
      </c>
    </row>
    <row r="979" spans="1:4" x14ac:dyDescent="0.3">
      <c r="A979" s="98">
        <v>3012</v>
      </c>
      <c r="B979" s="168" t="s">
        <v>132</v>
      </c>
      <c r="C979" s="168" t="s">
        <v>128</v>
      </c>
      <c r="D979" s="168" t="s">
        <v>133</v>
      </c>
    </row>
    <row r="980" spans="1:4" x14ac:dyDescent="0.3">
      <c r="A980" s="98">
        <v>2952</v>
      </c>
      <c r="B980" s="168" t="s">
        <v>132</v>
      </c>
      <c r="C980" s="168" t="s">
        <v>128</v>
      </c>
      <c r="D980" s="168" t="s">
        <v>133</v>
      </c>
    </row>
    <row r="981" spans="1:4" x14ac:dyDescent="0.3">
      <c r="A981" s="98">
        <v>2947</v>
      </c>
      <c r="B981" s="168" t="s">
        <v>132</v>
      </c>
      <c r="C981" s="168" t="s">
        <v>128</v>
      </c>
      <c r="D981" s="168" t="s">
        <v>133</v>
      </c>
    </row>
    <row r="982" spans="1:4" x14ac:dyDescent="0.3">
      <c r="A982" s="98">
        <v>2849</v>
      </c>
      <c r="B982" s="168" t="s">
        <v>132</v>
      </c>
      <c r="C982" s="168" t="s">
        <v>128</v>
      </c>
      <c r="D982" s="168" t="s">
        <v>133</v>
      </c>
    </row>
    <row r="983" spans="1:4" x14ac:dyDescent="0.3">
      <c r="A983" s="98">
        <v>2811</v>
      </c>
      <c r="B983" s="168" t="s">
        <v>132</v>
      </c>
      <c r="C983" s="168" t="s">
        <v>128</v>
      </c>
      <c r="D983" s="168" t="s">
        <v>133</v>
      </c>
    </row>
    <row r="984" spans="1:4" x14ac:dyDescent="0.3">
      <c r="A984" s="98">
        <v>2680</v>
      </c>
      <c r="B984" s="168" t="s">
        <v>132</v>
      </c>
      <c r="C984" s="168" t="s">
        <v>128</v>
      </c>
      <c r="D984" s="168" t="s">
        <v>133</v>
      </c>
    </row>
    <row r="985" spans="1:4" x14ac:dyDescent="0.3">
      <c r="A985" s="98">
        <v>2529</v>
      </c>
      <c r="B985" s="168" t="s">
        <v>132</v>
      </c>
      <c r="C985" s="168" t="s">
        <v>128</v>
      </c>
      <c r="D985" s="168" t="s">
        <v>133</v>
      </c>
    </row>
    <row r="986" spans="1:4" x14ac:dyDescent="0.3">
      <c r="A986" s="98">
        <v>2508</v>
      </c>
      <c r="B986" s="168" t="s">
        <v>132</v>
      </c>
      <c r="C986" s="168" t="s">
        <v>128</v>
      </c>
      <c r="D986" s="168" t="s">
        <v>133</v>
      </c>
    </row>
    <row r="987" spans="1:4" x14ac:dyDescent="0.3">
      <c r="A987" s="98">
        <v>2409</v>
      </c>
      <c r="B987" s="168" t="s">
        <v>132</v>
      </c>
      <c r="C987" s="168" t="s">
        <v>128</v>
      </c>
      <c r="D987" s="168" t="s">
        <v>133</v>
      </c>
    </row>
    <row r="988" spans="1:4" x14ac:dyDescent="0.3">
      <c r="A988" s="98">
        <v>2373</v>
      </c>
      <c r="B988" s="168" t="s">
        <v>132</v>
      </c>
      <c r="C988" s="168" t="s">
        <v>128</v>
      </c>
      <c r="D988" s="168" t="s">
        <v>133</v>
      </c>
    </row>
    <row r="989" spans="1:4" x14ac:dyDescent="0.3">
      <c r="A989" s="98">
        <v>2190</v>
      </c>
      <c r="B989" s="168" t="s">
        <v>132</v>
      </c>
      <c r="C989" s="168" t="s">
        <v>128</v>
      </c>
      <c r="D989" s="168" t="s">
        <v>133</v>
      </c>
    </row>
    <row r="990" spans="1:4" x14ac:dyDescent="0.3">
      <c r="A990" s="98">
        <v>2170</v>
      </c>
      <c r="B990" s="168" t="s">
        <v>132</v>
      </c>
      <c r="C990" s="168" t="s">
        <v>128</v>
      </c>
      <c r="D990" s="168" t="s">
        <v>133</v>
      </c>
    </row>
    <row r="991" spans="1:4" x14ac:dyDescent="0.3">
      <c r="A991" s="98">
        <v>2167</v>
      </c>
      <c r="B991" s="168" t="s">
        <v>132</v>
      </c>
      <c r="C991" s="168" t="s">
        <v>128</v>
      </c>
      <c r="D991" s="168" t="s">
        <v>133</v>
      </c>
    </row>
    <row r="992" spans="1:4" x14ac:dyDescent="0.3">
      <c r="A992" s="98">
        <v>2129</v>
      </c>
      <c r="B992" s="168" t="s">
        <v>132</v>
      </c>
      <c r="C992" s="168" t="s">
        <v>128</v>
      </c>
      <c r="D992" s="168" t="s">
        <v>133</v>
      </c>
    </row>
    <row r="993" spans="1:4" x14ac:dyDescent="0.3">
      <c r="A993" s="98">
        <v>2023</v>
      </c>
      <c r="B993" s="168" t="s">
        <v>132</v>
      </c>
      <c r="C993" s="168" t="s">
        <v>128</v>
      </c>
      <c r="D993" s="168" t="s">
        <v>133</v>
      </c>
    </row>
    <row r="994" spans="1:4" x14ac:dyDescent="0.3">
      <c r="A994" s="98">
        <v>1973</v>
      </c>
      <c r="B994" s="168" t="s">
        <v>132</v>
      </c>
      <c r="C994" s="168" t="s">
        <v>128</v>
      </c>
      <c r="D994" s="168" t="s">
        <v>133</v>
      </c>
    </row>
    <row r="995" spans="1:4" x14ac:dyDescent="0.3">
      <c r="A995" s="98">
        <v>1918</v>
      </c>
      <c r="B995" s="168" t="s">
        <v>132</v>
      </c>
      <c r="C995" s="168" t="s">
        <v>128</v>
      </c>
      <c r="D995" s="168" t="s">
        <v>133</v>
      </c>
    </row>
    <row r="996" spans="1:4" x14ac:dyDescent="0.3">
      <c r="A996" s="98">
        <v>1775</v>
      </c>
      <c r="B996" s="168" t="s">
        <v>132</v>
      </c>
      <c r="C996" s="168" t="s">
        <v>128</v>
      </c>
      <c r="D996" s="168" t="s">
        <v>133</v>
      </c>
    </row>
    <row r="997" spans="1:4" x14ac:dyDescent="0.3">
      <c r="A997" s="98">
        <v>1751</v>
      </c>
      <c r="B997" s="168" t="s">
        <v>132</v>
      </c>
      <c r="C997" s="168" t="s">
        <v>128</v>
      </c>
      <c r="D997" s="168" t="s">
        <v>133</v>
      </c>
    </row>
    <row r="998" spans="1:4" x14ac:dyDescent="0.3">
      <c r="A998" s="98">
        <v>1746</v>
      </c>
      <c r="B998" s="168" t="s">
        <v>132</v>
      </c>
      <c r="C998" s="168" t="s">
        <v>128</v>
      </c>
      <c r="D998" s="168" t="s">
        <v>133</v>
      </c>
    </row>
    <row r="999" spans="1:4" x14ac:dyDescent="0.3">
      <c r="A999" s="98">
        <v>1739</v>
      </c>
      <c r="B999" s="168" t="s">
        <v>132</v>
      </c>
      <c r="C999" s="168" t="s">
        <v>128</v>
      </c>
      <c r="D999" s="168" t="s">
        <v>133</v>
      </c>
    </row>
    <row r="1000" spans="1:4" x14ac:dyDescent="0.3">
      <c r="A1000" s="98">
        <v>1739</v>
      </c>
      <c r="B1000" s="168" t="s">
        <v>132</v>
      </c>
      <c r="C1000" s="168" t="s">
        <v>128</v>
      </c>
      <c r="D1000" s="168" t="s">
        <v>133</v>
      </c>
    </row>
    <row r="1001" spans="1:4" x14ac:dyDescent="0.3">
      <c r="A1001" s="98">
        <v>1642</v>
      </c>
      <c r="B1001" s="168" t="s">
        <v>132</v>
      </c>
      <c r="C1001" s="168" t="s">
        <v>128</v>
      </c>
      <c r="D1001" s="168" t="s">
        <v>133</v>
      </c>
    </row>
    <row r="1002" spans="1:4" x14ac:dyDescent="0.3">
      <c r="A1002" s="98">
        <v>1605</v>
      </c>
      <c r="B1002" s="168" t="s">
        <v>132</v>
      </c>
      <c r="C1002" s="168" t="s">
        <v>128</v>
      </c>
      <c r="D1002" s="168" t="s">
        <v>133</v>
      </c>
    </row>
    <row r="1003" spans="1:4" x14ac:dyDescent="0.3">
      <c r="A1003" s="98">
        <v>1599</v>
      </c>
      <c r="B1003" s="168" t="s">
        <v>132</v>
      </c>
      <c r="C1003" s="168" t="s">
        <v>128</v>
      </c>
      <c r="D1003" s="168" t="s">
        <v>133</v>
      </c>
    </row>
    <row r="1004" spans="1:4" x14ac:dyDescent="0.3">
      <c r="A1004" s="98">
        <v>1524</v>
      </c>
      <c r="B1004" s="168" t="s">
        <v>132</v>
      </c>
      <c r="C1004" s="168" t="s">
        <v>128</v>
      </c>
      <c r="D1004" s="168" t="s">
        <v>133</v>
      </c>
    </row>
    <row r="1005" spans="1:4" x14ac:dyDescent="0.3">
      <c r="A1005" s="98">
        <v>1252</v>
      </c>
      <c r="B1005" s="168" t="s">
        <v>132</v>
      </c>
      <c r="C1005" s="168" t="s">
        <v>128</v>
      </c>
      <c r="D1005" s="168" t="s">
        <v>133</v>
      </c>
    </row>
    <row r="1006" spans="1:4" x14ac:dyDescent="0.3">
      <c r="A1006" s="98">
        <v>1035</v>
      </c>
      <c r="B1006" s="168" t="s">
        <v>132</v>
      </c>
      <c r="C1006" s="168" t="s">
        <v>128</v>
      </c>
      <c r="D1006" s="168" t="s">
        <v>133</v>
      </c>
    </row>
    <row r="1007" spans="1:4" x14ac:dyDescent="0.3">
      <c r="A1007" s="98">
        <v>1019</v>
      </c>
      <c r="B1007" s="168" t="s">
        <v>132</v>
      </c>
      <c r="C1007" s="168" t="s">
        <v>128</v>
      </c>
      <c r="D1007" s="168" t="s">
        <v>133</v>
      </c>
    </row>
    <row r="1008" spans="1:4" x14ac:dyDescent="0.3">
      <c r="A1008" s="98">
        <v>890</v>
      </c>
      <c r="B1008" s="168" t="s">
        <v>132</v>
      </c>
      <c r="C1008" s="168" t="s">
        <v>128</v>
      </c>
      <c r="D1008" s="168" t="s">
        <v>133</v>
      </c>
    </row>
    <row r="1009" spans="1:4" x14ac:dyDescent="0.3">
      <c r="A1009" s="98">
        <v>879</v>
      </c>
      <c r="B1009" s="168" t="s">
        <v>132</v>
      </c>
      <c r="C1009" s="168" t="s">
        <v>128</v>
      </c>
      <c r="D1009" s="168" t="s">
        <v>133</v>
      </c>
    </row>
    <row r="1010" spans="1:4" x14ac:dyDescent="0.3">
      <c r="A1010" s="98">
        <v>738</v>
      </c>
      <c r="B1010" s="168" t="s">
        <v>132</v>
      </c>
      <c r="C1010" s="168" t="s">
        <v>128</v>
      </c>
      <c r="D1010" s="168" t="s">
        <v>133</v>
      </c>
    </row>
    <row r="1011" spans="1:4" x14ac:dyDescent="0.3">
      <c r="A1011" s="98">
        <v>728</v>
      </c>
      <c r="B1011" s="168" t="s">
        <v>132</v>
      </c>
      <c r="C1011" s="168" t="s">
        <v>128</v>
      </c>
      <c r="D1011" s="168" t="s">
        <v>133</v>
      </c>
    </row>
    <row r="1012" spans="1:4" x14ac:dyDescent="0.3">
      <c r="A1012" s="98">
        <v>690</v>
      </c>
      <c r="B1012" s="168" t="s">
        <v>132</v>
      </c>
      <c r="C1012" s="168" t="s">
        <v>128</v>
      </c>
      <c r="D1012" s="168" t="s">
        <v>133</v>
      </c>
    </row>
    <row r="1013" spans="1:4" x14ac:dyDescent="0.3">
      <c r="A1013" s="98">
        <v>638</v>
      </c>
      <c r="B1013" s="168" t="s">
        <v>132</v>
      </c>
      <c r="C1013" s="168" t="s">
        <v>128</v>
      </c>
      <c r="D1013" s="168" t="s">
        <v>133</v>
      </c>
    </row>
    <row r="1014" spans="1:4" x14ac:dyDescent="0.3">
      <c r="A1014" s="98">
        <v>610</v>
      </c>
      <c r="B1014" s="168" t="s">
        <v>132</v>
      </c>
      <c r="C1014" s="168" t="s">
        <v>128</v>
      </c>
      <c r="D1014" s="168" t="s">
        <v>133</v>
      </c>
    </row>
    <row r="1015" spans="1:4" x14ac:dyDescent="0.3">
      <c r="A1015" s="99"/>
      <c r="B1015" s="168" t="s">
        <v>132</v>
      </c>
      <c r="C1015" s="168" t="s">
        <v>128</v>
      </c>
      <c r="D1015" s="168" t="s">
        <v>133</v>
      </c>
    </row>
    <row r="1016" spans="1:4" x14ac:dyDescent="0.3">
      <c r="A1016" s="99"/>
      <c r="B1016" s="168" t="s">
        <v>132</v>
      </c>
      <c r="C1016" s="168" t="s">
        <v>128</v>
      </c>
      <c r="D1016" s="168" t="s">
        <v>133</v>
      </c>
    </row>
    <row r="1017" spans="1:4" x14ac:dyDescent="0.3">
      <c r="A1017" s="99"/>
      <c r="B1017" s="168" t="s">
        <v>132</v>
      </c>
      <c r="C1017" s="168" t="s">
        <v>128</v>
      </c>
      <c r="D1017" s="168" t="s">
        <v>133</v>
      </c>
    </row>
    <row r="1018" spans="1:4" x14ac:dyDescent="0.3">
      <c r="A1018" s="99"/>
      <c r="B1018" s="168" t="s">
        <v>132</v>
      </c>
      <c r="C1018" s="168" t="s">
        <v>128</v>
      </c>
      <c r="D1018" s="168" t="s">
        <v>133</v>
      </c>
    </row>
    <row r="1019" spans="1:4" x14ac:dyDescent="0.3">
      <c r="A1019" s="99"/>
      <c r="B1019" s="168" t="s">
        <v>132</v>
      </c>
      <c r="C1019" s="168" t="s">
        <v>128</v>
      </c>
      <c r="D1019" s="168" t="s">
        <v>133</v>
      </c>
    </row>
    <row r="1020" spans="1:4" x14ac:dyDescent="0.3">
      <c r="A1020" s="99"/>
      <c r="B1020" s="168" t="s">
        <v>132</v>
      </c>
      <c r="C1020" s="168" t="s">
        <v>128</v>
      </c>
      <c r="D1020" s="168" t="s">
        <v>133</v>
      </c>
    </row>
    <row r="1021" spans="1:4" x14ac:dyDescent="0.3">
      <c r="A1021" s="99"/>
      <c r="B1021" s="168" t="s">
        <v>132</v>
      </c>
      <c r="C1021" s="168" t="s">
        <v>128</v>
      </c>
      <c r="D1021" s="168" t="s">
        <v>133</v>
      </c>
    </row>
    <row r="1022" spans="1:4" x14ac:dyDescent="0.3">
      <c r="A1022" s="99"/>
      <c r="B1022" s="168" t="s">
        <v>132</v>
      </c>
      <c r="C1022" s="168" t="s">
        <v>128</v>
      </c>
      <c r="D1022" s="168" t="s">
        <v>133</v>
      </c>
    </row>
    <row r="1023" spans="1:4" x14ac:dyDescent="0.3">
      <c r="A1023" s="99"/>
      <c r="B1023" s="168" t="s">
        <v>132</v>
      </c>
      <c r="C1023" s="168" t="s">
        <v>128</v>
      </c>
      <c r="D1023" s="168" t="s">
        <v>133</v>
      </c>
    </row>
    <row r="1024" spans="1:4" x14ac:dyDescent="0.3">
      <c r="A1024" s="99"/>
      <c r="B1024" s="168" t="s">
        <v>132</v>
      </c>
      <c r="C1024" s="168" t="s">
        <v>128</v>
      </c>
      <c r="D1024" s="168" t="s">
        <v>133</v>
      </c>
    </row>
    <row r="1025" spans="1:4" x14ac:dyDescent="0.3">
      <c r="A1025" s="99"/>
      <c r="B1025" s="168" t="s">
        <v>132</v>
      </c>
      <c r="C1025" s="168" t="s">
        <v>128</v>
      </c>
      <c r="D1025" s="168" t="s">
        <v>133</v>
      </c>
    </row>
    <row r="1026" spans="1:4" x14ac:dyDescent="0.3">
      <c r="A1026" s="99"/>
      <c r="B1026" s="168" t="s">
        <v>132</v>
      </c>
      <c r="C1026" s="168" t="s">
        <v>128</v>
      </c>
      <c r="D1026" s="168" t="s">
        <v>133</v>
      </c>
    </row>
    <row r="1027" spans="1:4" x14ac:dyDescent="0.3">
      <c r="A1027" s="99"/>
      <c r="B1027" s="168" t="s">
        <v>132</v>
      </c>
      <c r="C1027" s="168" t="s">
        <v>128</v>
      </c>
      <c r="D1027" s="168" t="s">
        <v>133</v>
      </c>
    </row>
    <row r="1028" spans="1:4" x14ac:dyDescent="0.3">
      <c r="A1028" s="99"/>
      <c r="B1028" s="168" t="s">
        <v>132</v>
      </c>
      <c r="C1028" s="168" t="s">
        <v>128</v>
      </c>
      <c r="D1028" s="168" t="s">
        <v>133</v>
      </c>
    </row>
    <row r="1029" spans="1:4" x14ac:dyDescent="0.3">
      <c r="A1029" s="99"/>
      <c r="B1029" s="168" t="s">
        <v>132</v>
      </c>
      <c r="C1029" s="168" t="s">
        <v>128</v>
      </c>
      <c r="D1029" s="168" t="s">
        <v>133</v>
      </c>
    </row>
    <row r="1030" spans="1:4" x14ac:dyDescent="0.3">
      <c r="A1030" s="99"/>
      <c r="B1030" s="168" t="s">
        <v>132</v>
      </c>
      <c r="C1030" s="168" t="s">
        <v>128</v>
      </c>
      <c r="D1030" s="168" t="s">
        <v>133</v>
      </c>
    </row>
    <row r="1031" spans="1:4" x14ac:dyDescent="0.3">
      <c r="A1031" s="99"/>
      <c r="B1031" s="168" t="s">
        <v>132</v>
      </c>
      <c r="C1031" s="168" t="s">
        <v>128</v>
      </c>
      <c r="D1031" s="168" t="s">
        <v>133</v>
      </c>
    </row>
    <row r="1032" spans="1:4" x14ac:dyDescent="0.3">
      <c r="A1032" s="99"/>
      <c r="B1032" s="168" t="s">
        <v>132</v>
      </c>
      <c r="C1032" s="168" t="s">
        <v>128</v>
      </c>
      <c r="D1032" s="168" t="s">
        <v>133</v>
      </c>
    </row>
    <row r="1033" spans="1:4" x14ac:dyDescent="0.3">
      <c r="A1033" s="99"/>
      <c r="B1033" s="168" t="s">
        <v>132</v>
      </c>
      <c r="C1033" s="168" t="s">
        <v>128</v>
      </c>
      <c r="D1033" s="168" t="s">
        <v>133</v>
      </c>
    </row>
    <row r="1034" spans="1:4" x14ac:dyDescent="0.3">
      <c r="A1034" s="99"/>
      <c r="B1034" s="168" t="s">
        <v>132</v>
      </c>
      <c r="C1034" s="168" t="s">
        <v>128</v>
      </c>
      <c r="D1034" s="168" t="s">
        <v>133</v>
      </c>
    </row>
    <row r="1035" spans="1:4" x14ac:dyDescent="0.3">
      <c r="A1035" s="99"/>
      <c r="B1035" s="168" t="s">
        <v>132</v>
      </c>
      <c r="C1035" s="168" t="s">
        <v>128</v>
      </c>
      <c r="D1035" s="168" t="s">
        <v>133</v>
      </c>
    </row>
    <row r="1036" spans="1:4" x14ac:dyDescent="0.3">
      <c r="A1036" s="99"/>
      <c r="B1036" s="168" t="s">
        <v>132</v>
      </c>
      <c r="C1036" s="168" t="s">
        <v>128</v>
      </c>
      <c r="D1036" s="168" t="s">
        <v>133</v>
      </c>
    </row>
    <row r="1037" spans="1:4" x14ac:dyDescent="0.3">
      <c r="A1037" s="99"/>
      <c r="B1037" s="168" t="s">
        <v>132</v>
      </c>
      <c r="C1037" s="168" t="s">
        <v>128</v>
      </c>
      <c r="D1037" s="168" t="s">
        <v>133</v>
      </c>
    </row>
    <row r="1038" spans="1:4" x14ac:dyDescent="0.3">
      <c r="A1038" s="99"/>
      <c r="B1038" s="168" t="s">
        <v>132</v>
      </c>
      <c r="C1038" s="168" t="s">
        <v>128</v>
      </c>
      <c r="D1038" s="168" t="s">
        <v>133</v>
      </c>
    </row>
    <row r="1039" spans="1:4" x14ac:dyDescent="0.3">
      <c r="A1039" s="99"/>
      <c r="B1039" s="168" t="s">
        <v>132</v>
      </c>
      <c r="C1039" s="168" t="s">
        <v>128</v>
      </c>
      <c r="D1039" s="168" t="s">
        <v>133</v>
      </c>
    </row>
    <row r="1040" spans="1:4" x14ac:dyDescent="0.3">
      <c r="A1040" s="99"/>
      <c r="B1040" s="168" t="s">
        <v>132</v>
      </c>
      <c r="C1040" s="168" t="s">
        <v>128</v>
      </c>
      <c r="D1040" s="168" t="s">
        <v>133</v>
      </c>
    </row>
    <row r="1041" spans="1:4" x14ac:dyDescent="0.3">
      <c r="A1041" s="99"/>
      <c r="B1041" s="168" t="s">
        <v>132</v>
      </c>
      <c r="C1041" s="168" t="s">
        <v>128</v>
      </c>
      <c r="D1041" s="168" t="s">
        <v>133</v>
      </c>
    </row>
    <row r="1042" spans="1:4" x14ac:dyDescent="0.3">
      <c r="A1042" s="99"/>
      <c r="B1042" s="168" t="s">
        <v>132</v>
      </c>
      <c r="C1042" s="168" t="s">
        <v>128</v>
      </c>
      <c r="D1042" s="168" t="s">
        <v>133</v>
      </c>
    </row>
    <row r="1043" spans="1:4" x14ac:dyDescent="0.3">
      <c r="A1043" s="99"/>
      <c r="B1043" s="168" t="s">
        <v>132</v>
      </c>
      <c r="C1043" s="168" t="s">
        <v>128</v>
      </c>
      <c r="D1043" s="168" t="s">
        <v>133</v>
      </c>
    </row>
    <row r="1044" spans="1:4" x14ac:dyDescent="0.3">
      <c r="A1044" s="99"/>
      <c r="B1044" s="168" t="s">
        <v>132</v>
      </c>
      <c r="C1044" s="168" t="s">
        <v>128</v>
      </c>
      <c r="D1044" s="168" t="s">
        <v>133</v>
      </c>
    </row>
    <row r="1045" spans="1:4" x14ac:dyDescent="0.3">
      <c r="A1045" s="99"/>
      <c r="B1045" s="168" t="s">
        <v>132</v>
      </c>
      <c r="C1045" s="168" t="s">
        <v>128</v>
      </c>
      <c r="D1045" s="168" t="s">
        <v>133</v>
      </c>
    </row>
    <row r="1046" spans="1:4" x14ac:dyDescent="0.3">
      <c r="A1046" s="99"/>
      <c r="B1046" s="168" t="s">
        <v>132</v>
      </c>
      <c r="C1046" s="168" t="s">
        <v>128</v>
      </c>
      <c r="D1046" s="168" t="s">
        <v>133</v>
      </c>
    </row>
    <row r="1047" spans="1:4" x14ac:dyDescent="0.3">
      <c r="A1047" s="99"/>
      <c r="B1047" s="168" t="s">
        <v>132</v>
      </c>
      <c r="C1047" s="168" t="s">
        <v>128</v>
      </c>
      <c r="D1047" s="168" t="s">
        <v>133</v>
      </c>
    </row>
    <row r="1048" spans="1:4" x14ac:dyDescent="0.3">
      <c r="A1048" s="99"/>
      <c r="B1048" s="168" t="s">
        <v>132</v>
      </c>
      <c r="C1048" s="168" t="s">
        <v>128</v>
      </c>
      <c r="D1048" s="168" t="s">
        <v>133</v>
      </c>
    </row>
    <row r="1049" spans="1:4" x14ac:dyDescent="0.3">
      <c r="A1049" s="99"/>
      <c r="B1049" s="168" t="s">
        <v>132</v>
      </c>
      <c r="C1049" s="168" t="s">
        <v>128</v>
      </c>
      <c r="D1049" s="168" t="s">
        <v>133</v>
      </c>
    </row>
    <row r="1050" spans="1:4" x14ac:dyDescent="0.3">
      <c r="A1050" s="99"/>
      <c r="B1050" s="168" t="s">
        <v>132</v>
      </c>
      <c r="C1050" s="168" t="s">
        <v>128</v>
      </c>
      <c r="D1050" s="168" t="s">
        <v>133</v>
      </c>
    </row>
    <row r="1051" spans="1:4" x14ac:dyDescent="0.3">
      <c r="A1051" s="99"/>
      <c r="B1051" s="168" t="s">
        <v>132</v>
      </c>
      <c r="C1051" s="168" t="s">
        <v>128</v>
      </c>
      <c r="D1051" s="168" t="s">
        <v>133</v>
      </c>
    </row>
    <row r="1052" spans="1:4" x14ac:dyDescent="0.3">
      <c r="A1052" s="99"/>
      <c r="B1052" s="168" t="s">
        <v>132</v>
      </c>
      <c r="C1052" s="168" t="s">
        <v>128</v>
      </c>
      <c r="D1052" s="168" t="s">
        <v>133</v>
      </c>
    </row>
    <row r="1053" spans="1:4" x14ac:dyDescent="0.3">
      <c r="A1053" s="99"/>
      <c r="B1053" s="168" t="s">
        <v>132</v>
      </c>
      <c r="C1053" s="168" t="s">
        <v>128</v>
      </c>
      <c r="D1053" s="168" t="s">
        <v>133</v>
      </c>
    </row>
    <row r="1054" spans="1:4" x14ac:dyDescent="0.3">
      <c r="A1054" s="99"/>
      <c r="B1054" s="168" t="s">
        <v>132</v>
      </c>
      <c r="C1054" s="168" t="s">
        <v>128</v>
      </c>
      <c r="D1054" s="168" t="s">
        <v>133</v>
      </c>
    </row>
    <row r="1055" spans="1:4" x14ac:dyDescent="0.3">
      <c r="A1055" s="99"/>
      <c r="B1055" s="168" t="s">
        <v>132</v>
      </c>
      <c r="C1055" s="168" t="s">
        <v>128</v>
      </c>
      <c r="D1055" s="168" t="s">
        <v>133</v>
      </c>
    </row>
    <row r="1056" spans="1:4" x14ac:dyDescent="0.3">
      <c r="A1056" s="99"/>
      <c r="B1056" s="168" t="s">
        <v>132</v>
      </c>
      <c r="C1056" s="168" t="s">
        <v>128</v>
      </c>
      <c r="D1056" s="168" t="s">
        <v>133</v>
      </c>
    </row>
    <row r="1057" spans="1:4" x14ac:dyDescent="0.3">
      <c r="A1057" s="99"/>
      <c r="B1057" s="168" t="s">
        <v>132</v>
      </c>
      <c r="C1057" s="168" t="s">
        <v>128</v>
      </c>
      <c r="D1057" s="168" t="s">
        <v>133</v>
      </c>
    </row>
    <row r="1058" spans="1:4" x14ac:dyDescent="0.3">
      <c r="A1058" s="99"/>
      <c r="B1058" s="168" t="s">
        <v>132</v>
      </c>
      <c r="C1058" s="168" t="s">
        <v>128</v>
      </c>
      <c r="D1058" s="168" t="s">
        <v>133</v>
      </c>
    </row>
    <row r="1059" spans="1:4" x14ac:dyDescent="0.3">
      <c r="A1059" s="99"/>
      <c r="B1059" s="168" t="s">
        <v>132</v>
      </c>
      <c r="C1059" s="168" t="s">
        <v>128</v>
      </c>
      <c r="D1059" s="168" t="s">
        <v>133</v>
      </c>
    </row>
    <row r="1060" spans="1:4" x14ac:dyDescent="0.3">
      <c r="A1060" s="99"/>
      <c r="B1060" s="168" t="s">
        <v>132</v>
      </c>
      <c r="C1060" s="168" t="s">
        <v>128</v>
      </c>
      <c r="D1060" s="168" t="s">
        <v>133</v>
      </c>
    </row>
    <row r="1061" spans="1:4" x14ac:dyDescent="0.3">
      <c r="A1061" s="99"/>
      <c r="B1061" s="168" t="s">
        <v>132</v>
      </c>
      <c r="C1061" s="168" t="s">
        <v>128</v>
      </c>
      <c r="D1061" s="168" t="s">
        <v>133</v>
      </c>
    </row>
    <row r="1062" spans="1:4" x14ac:dyDescent="0.3">
      <c r="A1062" s="99"/>
      <c r="B1062" s="168" t="s">
        <v>132</v>
      </c>
      <c r="C1062" s="168" t="s">
        <v>128</v>
      </c>
      <c r="D1062" s="168" t="s">
        <v>133</v>
      </c>
    </row>
    <row r="1063" spans="1:4" x14ac:dyDescent="0.3">
      <c r="A1063" s="99"/>
      <c r="B1063" s="168" t="s">
        <v>132</v>
      </c>
      <c r="C1063" s="168" t="s">
        <v>128</v>
      </c>
      <c r="D1063" s="168" t="s">
        <v>133</v>
      </c>
    </row>
    <row r="1064" spans="1:4" x14ac:dyDescent="0.3">
      <c r="A1064" s="99"/>
      <c r="B1064" s="168" t="s">
        <v>132</v>
      </c>
      <c r="C1064" s="168" t="s">
        <v>128</v>
      </c>
      <c r="D1064" s="168" t="s">
        <v>133</v>
      </c>
    </row>
    <row r="1065" spans="1:4" x14ac:dyDescent="0.3">
      <c r="A1065" s="99"/>
      <c r="B1065" s="168" t="s">
        <v>132</v>
      </c>
      <c r="C1065" s="168" t="s">
        <v>128</v>
      </c>
      <c r="D1065" s="168" t="s">
        <v>133</v>
      </c>
    </row>
    <row r="1066" spans="1:4" x14ac:dyDescent="0.3">
      <c r="A1066" s="99"/>
      <c r="B1066" s="168" t="s">
        <v>132</v>
      </c>
      <c r="C1066" s="168" t="s">
        <v>128</v>
      </c>
      <c r="D1066" s="168" t="s">
        <v>133</v>
      </c>
    </row>
    <row r="1067" spans="1:4" x14ac:dyDescent="0.3">
      <c r="B1067" s="168" t="s">
        <v>132</v>
      </c>
      <c r="C1067" s="168" t="s">
        <v>128</v>
      </c>
      <c r="D1067" s="168" t="s">
        <v>133</v>
      </c>
    </row>
    <row r="1068" spans="1:4" x14ac:dyDescent="0.3">
      <c r="B1068" s="168" t="s">
        <v>132</v>
      </c>
      <c r="C1068" s="168" t="s">
        <v>128</v>
      </c>
      <c r="D1068" s="168" t="s">
        <v>133</v>
      </c>
    </row>
    <row r="1069" spans="1:4" x14ac:dyDescent="0.3">
      <c r="B1069" s="168" t="s">
        <v>132</v>
      </c>
      <c r="C1069" s="168" t="s">
        <v>128</v>
      </c>
      <c r="D1069" s="168" t="s">
        <v>133</v>
      </c>
    </row>
    <row r="1070" spans="1:4" x14ac:dyDescent="0.3">
      <c r="B1070" s="168" t="s">
        <v>132</v>
      </c>
      <c r="C1070" s="168" t="s">
        <v>128</v>
      </c>
      <c r="D1070" s="168" t="s">
        <v>133</v>
      </c>
    </row>
    <row r="1071" spans="1:4" x14ac:dyDescent="0.3">
      <c r="B1071" s="168" t="s">
        <v>132</v>
      </c>
      <c r="C1071" s="168" t="s">
        <v>128</v>
      </c>
      <c r="D1071" s="168" t="s">
        <v>133</v>
      </c>
    </row>
    <row r="1072" spans="1:4" x14ac:dyDescent="0.3">
      <c r="B1072" s="168" t="s">
        <v>132</v>
      </c>
      <c r="C1072" s="168" t="s">
        <v>128</v>
      </c>
      <c r="D1072" s="168" t="s">
        <v>133</v>
      </c>
    </row>
    <row r="1073" spans="2:4" x14ac:dyDescent="0.3">
      <c r="B1073" s="168" t="s">
        <v>132</v>
      </c>
      <c r="C1073" s="168" t="s">
        <v>128</v>
      </c>
      <c r="D1073" s="168" t="s">
        <v>133</v>
      </c>
    </row>
    <row r="1074" spans="2:4" x14ac:dyDescent="0.3">
      <c r="B1074" s="168" t="s">
        <v>132</v>
      </c>
      <c r="C1074" s="168" t="s">
        <v>128</v>
      </c>
      <c r="D1074" s="168" t="s">
        <v>133</v>
      </c>
    </row>
    <row r="1075" spans="2:4" x14ac:dyDescent="0.3">
      <c r="B1075" s="168" t="s">
        <v>132</v>
      </c>
      <c r="C1075" s="168" t="s">
        <v>128</v>
      </c>
      <c r="D1075" s="168" t="s">
        <v>133</v>
      </c>
    </row>
    <row r="1076" spans="2:4" x14ac:dyDescent="0.3">
      <c r="B1076" s="168" t="s">
        <v>132</v>
      </c>
      <c r="C1076" s="168" t="s">
        <v>128</v>
      </c>
      <c r="D1076" s="168" t="s">
        <v>133</v>
      </c>
    </row>
    <row r="1077" spans="2:4" x14ac:dyDescent="0.3">
      <c r="B1077" s="168" t="s">
        <v>132</v>
      </c>
      <c r="C1077" s="168" t="s">
        <v>128</v>
      </c>
      <c r="D1077" s="168" t="s">
        <v>133</v>
      </c>
    </row>
    <row r="1078" spans="2:4" x14ac:dyDescent="0.3">
      <c r="B1078" s="168" t="s">
        <v>132</v>
      </c>
      <c r="C1078" s="168" t="s">
        <v>128</v>
      </c>
      <c r="D1078" s="168" t="s">
        <v>133</v>
      </c>
    </row>
    <row r="1079" spans="2:4" x14ac:dyDescent="0.3">
      <c r="B1079" s="168" t="s">
        <v>132</v>
      </c>
      <c r="C1079" s="168" t="s">
        <v>128</v>
      </c>
      <c r="D1079" s="168" t="s">
        <v>133</v>
      </c>
    </row>
    <row r="1080" spans="2:4" x14ac:dyDescent="0.3">
      <c r="B1080" s="168" t="s">
        <v>132</v>
      </c>
      <c r="C1080" s="168" t="s">
        <v>128</v>
      </c>
      <c r="D1080" s="168" t="s">
        <v>133</v>
      </c>
    </row>
    <row r="1081" spans="2:4" x14ac:dyDescent="0.3">
      <c r="B1081" s="168" t="s">
        <v>132</v>
      </c>
      <c r="C1081" s="168" t="s">
        <v>128</v>
      </c>
      <c r="D1081" s="168" t="s">
        <v>133</v>
      </c>
    </row>
    <row r="1082" spans="2:4" x14ac:dyDescent="0.3">
      <c r="B1082" s="168" t="s">
        <v>132</v>
      </c>
      <c r="C1082" s="168" t="s">
        <v>128</v>
      </c>
      <c r="D1082" s="168" t="s">
        <v>133</v>
      </c>
    </row>
    <row r="1083" spans="2:4" x14ac:dyDescent="0.3">
      <c r="B1083" s="168" t="s">
        <v>132</v>
      </c>
      <c r="C1083" s="168" t="s">
        <v>128</v>
      </c>
      <c r="D1083" s="168" t="s">
        <v>133</v>
      </c>
    </row>
    <row r="1084" spans="2:4" x14ac:dyDescent="0.3">
      <c r="B1084" s="168" t="s">
        <v>132</v>
      </c>
      <c r="C1084" s="168" t="s">
        <v>128</v>
      </c>
      <c r="D1084" s="168" t="s">
        <v>133</v>
      </c>
    </row>
    <row r="1085" spans="2:4" x14ac:dyDescent="0.3">
      <c r="B1085" s="168" t="s">
        <v>132</v>
      </c>
      <c r="C1085" s="168" t="s">
        <v>128</v>
      </c>
      <c r="D1085" s="168" t="s">
        <v>133</v>
      </c>
    </row>
    <row r="1086" spans="2:4" x14ac:dyDescent="0.3">
      <c r="B1086" s="168" t="s">
        <v>132</v>
      </c>
      <c r="C1086" s="168" t="s">
        <v>128</v>
      </c>
      <c r="D1086" s="168" t="s">
        <v>133</v>
      </c>
    </row>
    <row r="1087" spans="2:4" x14ac:dyDescent="0.3">
      <c r="B1087" s="168" t="s">
        <v>132</v>
      </c>
      <c r="C1087" s="168" t="s">
        <v>128</v>
      </c>
      <c r="D1087" s="168" t="s">
        <v>133</v>
      </c>
    </row>
    <row r="1088" spans="2:4" x14ac:dyDescent="0.3">
      <c r="B1088" s="168" t="s">
        <v>132</v>
      </c>
      <c r="C1088" s="168" t="s">
        <v>128</v>
      </c>
      <c r="D1088" s="168" t="s">
        <v>133</v>
      </c>
    </row>
    <row r="1089" spans="2:4" x14ac:dyDescent="0.3">
      <c r="B1089" s="168" t="s">
        <v>132</v>
      </c>
      <c r="C1089" s="168" t="s">
        <v>128</v>
      </c>
      <c r="D1089" s="168" t="s">
        <v>133</v>
      </c>
    </row>
    <row r="1090" spans="2:4" x14ac:dyDescent="0.3">
      <c r="B1090" s="168" t="s">
        <v>132</v>
      </c>
      <c r="C1090" s="168" t="s">
        <v>128</v>
      </c>
      <c r="D1090" s="168" t="s">
        <v>133</v>
      </c>
    </row>
    <row r="1091" spans="2:4" x14ac:dyDescent="0.3">
      <c r="B1091" s="168" t="s">
        <v>132</v>
      </c>
      <c r="C1091" s="168" t="s">
        <v>128</v>
      </c>
      <c r="D1091" s="168" t="s">
        <v>133</v>
      </c>
    </row>
    <row r="1092" spans="2:4" x14ac:dyDescent="0.3">
      <c r="B1092" s="168" t="s">
        <v>132</v>
      </c>
      <c r="C1092" s="168" t="s">
        <v>128</v>
      </c>
      <c r="D1092" s="168" t="s">
        <v>133</v>
      </c>
    </row>
    <row r="1093" spans="2:4" x14ac:dyDescent="0.3">
      <c r="B1093" s="168" t="s">
        <v>132</v>
      </c>
      <c r="C1093" s="168" t="s">
        <v>128</v>
      </c>
      <c r="D1093" s="168" t="s">
        <v>133</v>
      </c>
    </row>
    <row r="1094" spans="2:4" x14ac:dyDescent="0.3">
      <c r="B1094" s="168" t="s">
        <v>132</v>
      </c>
      <c r="C1094" s="168" t="s">
        <v>128</v>
      </c>
      <c r="D1094" s="168" t="s">
        <v>133</v>
      </c>
    </row>
    <row r="1095" spans="2:4" x14ac:dyDescent="0.3">
      <c r="B1095" s="168" t="s">
        <v>132</v>
      </c>
      <c r="C1095" s="168" t="s">
        <v>128</v>
      </c>
      <c r="D1095" s="168" t="s">
        <v>133</v>
      </c>
    </row>
    <row r="1096" spans="2:4" x14ac:dyDescent="0.3">
      <c r="B1096" s="168" t="s">
        <v>132</v>
      </c>
      <c r="C1096" s="168" t="s">
        <v>128</v>
      </c>
      <c r="D1096" s="168" t="s">
        <v>133</v>
      </c>
    </row>
    <row r="1097" spans="2:4" x14ac:dyDescent="0.3">
      <c r="B1097" s="168" t="s">
        <v>132</v>
      </c>
      <c r="C1097" s="168" t="s">
        <v>128</v>
      </c>
      <c r="D1097" s="168" t="s">
        <v>133</v>
      </c>
    </row>
    <row r="1098" spans="2:4" x14ac:dyDescent="0.3">
      <c r="B1098" s="168" t="s">
        <v>132</v>
      </c>
      <c r="C1098" s="168" t="s">
        <v>128</v>
      </c>
      <c r="D1098" s="168" t="s">
        <v>133</v>
      </c>
    </row>
    <row r="1099" spans="2:4" x14ac:dyDescent="0.3">
      <c r="B1099" s="168" t="s">
        <v>132</v>
      </c>
      <c r="C1099" s="168" t="s">
        <v>128</v>
      </c>
      <c r="D1099" s="168" t="s">
        <v>133</v>
      </c>
    </row>
    <row r="1100" spans="2:4" x14ac:dyDescent="0.3">
      <c r="B1100" s="168" t="s">
        <v>132</v>
      </c>
      <c r="C1100" s="168" t="s">
        <v>128</v>
      </c>
      <c r="D1100" s="168" t="s">
        <v>133</v>
      </c>
    </row>
    <row r="1101" spans="2:4" x14ac:dyDescent="0.3">
      <c r="B1101" s="168" t="s">
        <v>132</v>
      </c>
      <c r="C1101" s="168" t="s">
        <v>128</v>
      </c>
      <c r="D1101" s="168" t="s">
        <v>133</v>
      </c>
    </row>
    <row r="1102" spans="2:4" x14ac:dyDescent="0.3">
      <c r="B1102" s="168" t="s">
        <v>132</v>
      </c>
      <c r="C1102" s="168" t="s">
        <v>128</v>
      </c>
      <c r="D1102" s="168" t="s">
        <v>133</v>
      </c>
    </row>
    <row r="1103" spans="2:4" x14ac:dyDescent="0.3">
      <c r="B1103" s="168" t="s">
        <v>132</v>
      </c>
      <c r="C1103" s="168" t="s">
        <v>128</v>
      </c>
      <c r="D1103" s="168" t="s">
        <v>133</v>
      </c>
    </row>
    <row r="1104" spans="2:4" x14ac:dyDescent="0.3">
      <c r="B1104" s="168" t="s">
        <v>132</v>
      </c>
      <c r="C1104" s="168" t="s">
        <v>128</v>
      </c>
      <c r="D1104" s="168" t="s">
        <v>133</v>
      </c>
    </row>
    <row r="1105" spans="2:4" x14ac:dyDescent="0.3">
      <c r="B1105" s="168" t="s">
        <v>132</v>
      </c>
      <c r="C1105" s="168" t="s">
        <v>128</v>
      </c>
      <c r="D1105" s="168" t="s">
        <v>133</v>
      </c>
    </row>
    <row r="1106" spans="2:4" x14ac:dyDescent="0.3">
      <c r="B1106" s="168" t="s">
        <v>132</v>
      </c>
      <c r="C1106" s="168" t="s">
        <v>128</v>
      </c>
      <c r="D1106" s="168" t="s">
        <v>133</v>
      </c>
    </row>
    <row r="1107" spans="2:4" x14ac:dyDescent="0.3">
      <c r="B1107" s="168" t="s">
        <v>132</v>
      </c>
      <c r="C1107" s="168" t="s">
        <v>128</v>
      </c>
      <c r="D1107" s="168" t="s">
        <v>133</v>
      </c>
    </row>
    <row r="1108" spans="2:4" x14ac:dyDescent="0.3">
      <c r="B1108" s="168" t="s">
        <v>132</v>
      </c>
      <c r="C1108" s="168" t="s">
        <v>128</v>
      </c>
      <c r="D1108" s="168" t="s">
        <v>133</v>
      </c>
    </row>
    <row r="1109" spans="2:4" x14ac:dyDescent="0.3">
      <c r="B1109" s="168" t="s">
        <v>132</v>
      </c>
      <c r="C1109" s="168" t="s">
        <v>128</v>
      </c>
      <c r="D1109" s="168" t="s">
        <v>133</v>
      </c>
    </row>
    <row r="1110" spans="2:4" x14ac:dyDescent="0.3">
      <c r="B1110" s="168" t="s">
        <v>132</v>
      </c>
      <c r="C1110" s="168" t="s">
        <v>128</v>
      </c>
      <c r="D1110" s="168" t="s">
        <v>133</v>
      </c>
    </row>
    <row r="1111" spans="2:4" x14ac:dyDescent="0.3">
      <c r="B1111" s="168" t="s">
        <v>132</v>
      </c>
      <c r="C1111" s="168" t="s">
        <v>128</v>
      </c>
      <c r="D1111" s="168" t="s">
        <v>133</v>
      </c>
    </row>
    <row r="1112" spans="2:4" x14ac:dyDescent="0.3">
      <c r="B1112" s="168" t="s">
        <v>132</v>
      </c>
      <c r="C1112" s="168" t="s">
        <v>128</v>
      </c>
      <c r="D1112" s="168" t="s">
        <v>133</v>
      </c>
    </row>
    <row r="1113" spans="2:4" x14ac:dyDescent="0.3">
      <c r="B1113" s="168" t="s">
        <v>132</v>
      </c>
      <c r="C1113" s="168" t="s">
        <v>128</v>
      </c>
      <c r="D1113" s="168" t="s">
        <v>133</v>
      </c>
    </row>
    <row r="1114" spans="2:4" x14ac:dyDescent="0.3">
      <c r="B1114" s="168" t="s">
        <v>132</v>
      </c>
      <c r="C1114" s="168" t="s">
        <v>128</v>
      </c>
      <c r="D1114" s="168" t="s">
        <v>133</v>
      </c>
    </row>
    <row r="1115" spans="2:4" x14ac:dyDescent="0.3">
      <c r="B1115" s="168" t="s">
        <v>132</v>
      </c>
      <c r="C1115" s="168" t="s">
        <v>128</v>
      </c>
      <c r="D1115" s="168" t="s">
        <v>133</v>
      </c>
    </row>
    <row r="1116" spans="2:4" x14ac:dyDescent="0.3">
      <c r="B1116" s="168" t="s">
        <v>132</v>
      </c>
      <c r="C1116" s="168" t="s">
        <v>128</v>
      </c>
      <c r="D1116" s="168" t="s">
        <v>133</v>
      </c>
    </row>
    <row r="1117" spans="2:4" x14ac:dyDescent="0.3">
      <c r="B1117" s="168" t="s">
        <v>132</v>
      </c>
      <c r="C1117" s="168" t="s">
        <v>128</v>
      </c>
      <c r="D1117" s="168" t="s">
        <v>133</v>
      </c>
    </row>
    <row r="1118" spans="2:4" x14ac:dyDescent="0.3">
      <c r="B1118" s="168" t="s">
        <v>132</v>
      </c>
      <c r="C1118" s="168" t="s">
        <v>128</v>
      </c>
      <c r="D1118" s="168" t="s">
        <v>133</v>
      </c>
    </row>
    <row r="1119" spans="2:4" x14ac:dyDescent="0.3">
      <c r="B1119" s="168" t="s">
        <v>132</v>
      </c>
      <c r="C1119" s="168" t="s">
        <v>128</v>
      </c>
      <c r="D1119" s="168" t="s">
        <v>133</v>
      </c>
    </row>
    <row r="1120" spans="2:4" x14ac:dyDescent="0.3">
      <c r="B1120" s="168" t="s">
        <v>132</v>
      </c>
      <c r="C1120" s="168" t="s">
        <v>128</v>
      </c>
      <c r="D1120" s="168" t="s">
        <v>133</v>
      </c>
    </row>
    <row r="1121" spans="1:4" x14ac:dyDescent="0.3">
      <c r="B1121" s="168" t="s">
        <v>132</v>
      </c>
      <c r="C1121" s="168" t="s">
        <v>128</v>
      </c>
      <c r="D1121" s="168" t="s">
        <v>133</v>
      </c>
    </row>
    <row r="1122" spans="1:4" x14ac:dyDescent="0.3">
      <c r="B1122" s="168" t="s">
        <v>132</v>
      </c>
      <c r="C1122" s="168" t="s">
        <v>128</v>
      </c>
      <c r="D1122" s="168" t="s">
        <v>133</v>
      </c>
    </row>
    <row r="1123" spans="1:4" x14ac:dyDescent="0.3">
      <c r="A1123" s="98">
        <v>676</v>
      </c>
      <c r="B1123" s="168" t="s">
        <v>132</v>
      </c>
      <c r="C1123" s="168" t="s">
        <v>128</v>
      </c>
      <c r="D1123" s="168" t="s">
        <v>133</v>
      </c>
    </row>
    <row r="1124" spans="1:4" x14ac:dyDescent="0.3">
      <c r="A1124" s="98">
        <v>918</v>
      </c>
      <c r="B1124" s="168" t="s">
        <v>132</v>
      </c>
      <c r="C1124" s="168" t="s">
        <v>128</v>
      </c>
      <c r="D1124" s="168" t="s">
        <v>133</v>
      </c>
    </row>
    <row r="1125" spans="1:4" x14ac:dyDescent="0.3">
      <c r="A1125" s="98">
        <v>741</v>
      </c>
      <c r="B1125" s="168" t="s">
        <v>132</v>
      </c>
      <c r="C1125" s="168" t="s">
        <v>128</v>
      </c>
      <c r="D1125" s="168" t="s">
        <v>133</v>
      </c>
    </row>
    <row r="1126" spans="1:4" x14ac:dyDescent="0.3">
      <c r="A1126" s="98">
        <v>793</v>
      </c>
      <c r="B1126" s="168" t="s">
        <v>132</v>
      </c>
      <c r="C1126" s="168" t="s">
        <v>128</v>
      </c>
      <c r="D1126" s="168" t="s">
        <v>133</v>
      </c>
    </row>
    <row r="1127" spans="1:4" x14ac:dyDescent="0.3">
      <c r="A1127" s="98">
        <v>830</v>
      </c>
      <c r="B1127" s="168" t="s">
        <v>132</v>
      </c>
      <c r="C1127" s="168" t="s">
        <v>128</v>
      </c>
      <c r="D1127" s="168" t="s">
        <v>133</v>
      </c>
    </row>
    <row r="1128" spans="1:4" x14ac:dyDescent="0.3">
      <c r="A1128" s="98">
        <v>671</v>
      </c>
      <c r="B1128" s="168" t="s">
        <v>132</v>
      </c>
      <c r="C1128" s="168" t="s">
        <v>128</v>
      </c>
      <c r="D1128" s="168" t="s">
        <v>133</v>
      </c>
    </row>
    <row r="1129" spans="1:4" x14ac:dyDescent="0.3">
      <c r="A1129" s="98">
        <v>748</v>
      </c>
      <c r="B1129" s="168" t="s">
        <v>132</v>
      </c>
      <c r="C1129" s="168" t="s">
        <v>128</v>
      </c>
      <c r="D1129" s="168" t="s">
        <v>133</v>
      </c>
    </row>
    <row r="1130" spans="1:4" x14ac:dyDescent="0.3">
      <c r="A1130" s="98">
        <v>877</v>
      </c>
      <c r="B1130" s="168" t="s">
        <v>132</v>
      </c>
      <c r="C1130" s="168" t="s">
        <v>128</v>
      </c>
      <c r="D1130" s="168" t="s">
        <v>133</v>
      </c>
    </row>
    <row r="1131" spans="1:4" x14ac:dyDescent="0.3">
      <c r="A1131" s="98">
        <v>687</v>
      </c>
      <c r="B1131" s="168" t="s">
        <v>132</v>
      </c>
      <c r="C1131" s="168" t="s">
        <v>128</v>
      </c>
      <c r="D1131" s="168" t="s">
        <v>133</v>
      </c>
    </row>
    <row r="1132" spans="1:4" x14ac:dyDescent="0.3">
      <c r="A1132" s="98">
        <v>810</v>
      </c>
      <c r="B1132" s="168" t="s">
        <v>132</v>
      </c>
      <c r="C1132" s="168" t="s">
        <v>128</v>
      </c>
      <c r="D1132" s="168" t="s">
        <v>133</v>
      </c>
    </row>
    <row r="1133" spans="1:4" x14ac:dyDescent="0.3">
      <c r="A1133" s="98">
        <v>779</v>
      </c>
      <c r="B1133" s="168" t="s">
        <v>132</v>
      </c>
      <c r="C1133" s="168" t="s">
        <v>128</v>
      </c>
      <c r="D1133" s="168" t="s">
        <v>133</v>
      </c>
    </row>
    <row r="1134" spans="1:4" x14ac:dyDescent="0.3">
      <c r="A1134" s="98">
        <v>813</v>
      </c>
      <c r="B1134" s="168" t="s">
        <v>132</v>
      </c>
      <c r="C1134" s="168" t="s">
        <v>128</v>
      </c>
      <c r="D1134" s="168" t="s">
        <v>133</v>
      </c>
    </row>
    <row r="1135" spans="1:4" x14ac:dyDescent="0.3">
      <c r="A1135" s="98">
        <v>710</v>
      </c>
      <c r="B1135" s="168" t="s">
        <v>132</v>
      </c>
      <c r="C1135" s="168" t="s">
        <v>128</v>
      </c>
      <c r="D1135" s="168" t="s">
        <v>133</v>
      </c>
    </row>
    <row r="1136" spans="1:4" x14ac:dyDescent="0.3">
      <c r="A1136" s="99"/>
      <c r="B1136" s="168" t="s">
        <v>132</v>
      </c>
      <c r="C1136" s="168" t="s">
        <v>128</v>
      </c>
      <c r="D1136" s="168" t="s">
        <v>133</v>
      </c>
    </row>
    <row r="1137" spans="1:4" x14ac:dyDescent="0.3">
      <c r="A1137" s="99"/>
      <c r="B1137" s="168" t="s">
        <v>132</v>
      </c>
      <c r="C1137" s="168" t="s">
        <v>128</v>
      </c>
      <c r="D1137" s="168" t="s">
        <v>133</v>
      </c>
    </row>
    <row r="1138" spans="1:4" x14ac:dyDescent="0.3">
      <c r="A1138" s="99"/>
      <c r="B1138" s="168" t="s">
        <v>132</v>
      </c>
      <c r="C1138" s="168" t="s">
        <v>128</v>
      </c>
      <c r="D1138" s="168" t="s">
        <v>133</v>
      </c>
    </row>
    <row r="1139" spans="1:4" x14ac:dyDescent="0.3">
      <c r="A1139" s="99"/>
      <c r="B1139" s="168" t="s">
        <v>132</v>
      </c>
      <c r="C1139" s="168" t="s">
        <v>128</v>
      </c>
      <c r="D1139" s="168" t="s">
        <v>133</v>
      </c>
    </row>
    <row r="1140" spans="1:4" x14ac:dyDescent="0.3">
      <c r="A1140" s="99"/>
      <c r="B1140" s="168" t="s">
        <v>132</v>
      </c>
      <c r="C1140" s="168" t="s">
        <v>128</v>
      </c>
      <c r="D1140" s="168" t="s">
        <v>133</v>
      </c>
    </row>
    <row r="1141" spans="1:4" x14ac:dyDescent="0.3">
      <c r="A1141" s="99"/>
      <c r="B1141" s="168" t="s">
        <v>132</v>
      </c>
      <c r="C1141" s="168" t="s">
        <v>128</v>
      </c>
      <c r="D1141" s="168" t="s">
        <v>133</v>
      </c>
    </row>
    <row r="1142" spans="1:4" x14ac:dyDescent="0.3">
      <c r="A1142" s="99"/>
      <c r="B1142" s="168" t="s">
        <v>132</v>
      </c>
      <c r="C1142" s="168" t="s">
        <v>128</v>
      </c>
      <c r="D1142" s="168" t="s">
        <v>133</v>
      </c>
    </row>
    <row r="1143" spans="1:4" x14ac:dyDescent="0.3">
      <c r="A1143" s="99"/>
      <c r="B1143" s="168" t="s">
        <v>132</v>
      </c>
      <c r="C1143" s="168" t="s">
        <v>128</v>
      </c>
      <c r="D1143" s="168" t="s">
        <v>133</v>
      </c>
    </row>
    <row r="1144" spans="1:4" x14ac:dyDescent="0.3">
      <c r="A1144" s="99"/>
      <c r="B1144" s="168" t="s">
        <v>132</v>
      </c>
      <c r="C1144" s="168" t="s">
        <v>128</v>
      </c>
      <c r="D1144" s="168" t="s">
        <v>133</v>
      </c>
    </row>
    <row r="1145" spans="1:4" x14ac:dyDescent="0.3">
      <c r="A1145" s="99"/>
      <c r="B1145" s="168" t="s">
        <v>132</v>
      </c>
      <c r="C1145" s="168" t="s">
        <v>128</v>
      </c>
      <c r="D1145" s="168" t="s">
        <v>133</v>
      </c>
    </row>
    <row r="1146" spans="1:4" x14ac:dyDescent="0.3">
      <c r="A1146" s="99"/>
      <c r="B1146" s="168" t="s">
        <v>132</v>
      </c>
      <c r="C1146" s="168" t="s">
        <v>128</v>
      </c>
      <c r="D1146" s="168" t="s">
        <v>133</v>
      </c>
    </row>
    <row r="1147" spans="1:4" x14ac:dyDescent="0.3">
      <c r="A1147" s="99"/>
      <c r="B1147" s="168" t="s">
        <v>132</v>
      </c>
      <c r="C1147" s="168" t="s">
        <v>128</v>
      </c>
      <c r="D1147" s="168" t="s">
        <v>133</v>
      </c>
    </row>
    <row r="1148" spans="1:4" x14ac:dyDescent="0.3">
      <c r="A1148" s="99"/>
      <c r="B1148" s="168" t="s">
        <v>132</v>
      </c>
      <c r="C1148" s="168" t="s">
        <v>128</v>
      </c>
      <c r="D1148" s="168" t="s">
        <v>133</v>
      </c>
    </row>
    <row r="1149" spans="1:4" x14ac:dyDescent="0.3">
      <c r="A1149" s="99"/>
      <c r="B1149" s="168" t="s">
        <v>132</v>
      </c>
      <c r="C1149" s="168" t="s">
        <v>128</v>
      </c>
      <c r="D1149" s="168" t="s">
        <v>133</v>
      </c>
    </row>
    <row r="1150" spans="1:4" x14ac:dyDescent="0.3">
      <c r="A1150" s="99"/>
      <c r="B1150" s="168" t="s">
        <v>132</v>
      </c>
      <c r="C1150" s="168" t="s">
        <v>128</v>
      </c>
      <c r="D1150" s="168" t="s">
        <v>133</v>
      </c>
    </row>
    <row r="1151" spans="1:4" x14ac:dyDescent="0.3">
      <c r="A1151" s="99"/>
      <c r="B1151" s="168" t="s">
        <v>132</v>
      </c>
      <c r="C1151" s="168" t="s">
        <v>128</v>
      </c>
      <c r="D1151" s="168" t="s">
        <v>133</v>
      </c>
    </row>
    <row r="1152" spans="1:4" x14ac:dyDescent="0.3">
      <c r="A1152" s="99"/>
      <c r="B1152" s="168" t="s">
        <v>132</v>
      </c>
      <c r="C1152" s="168" t="s">
        <v>128</v>
      </c>
      <c r="D1152" s="168" t="s">
        <v>133</v>
      </c>
    </row>
    <row r="1153" spans="1:4" x14ac:dyDescent="0.3">
      <c r="A1153" s="99"/>
      <c r="B1153" s="168" t="s">
        <v>132</v>
      </c>
      <c r="C1153" s="168" t="s">
        <v>128</v>
      </c>
      <c r="D1153" s="168" t="s">
        <v>133</v>
      </c>
    </row>
    <row r="1154" spans="1:4" x14ac:dyDescent="0.3">
      <c r="A1154" s="99"/>
      <c r="B1154" s="168" t="s">
        <v>132</v>
      </c>
      <c r="C1154" s="168" t="s">
        <v>128</v>
      </c>
      <c r="D1154" s="168" t="s">
        <v>133</v>
      </c>
    </row>
    <row r="1155" spans="1:4" x14ac:dyDescent="0.3">
      <c r="A1155" s="99"/>
      <c r="B1155" s="168" t="s">
        <v>132</v>
      </c>
      <c r="C1155" s="168" t="s">
        <v>128</v>
      </c>
      <c r="D1155" s="168" t="s">
        <v>133</v>
      </c>
    </row>
    <row r="1156" spans="1:4" x14ac:dyDescent="0.3">
      <c r="A1156" s="99"/>
      <c r="B1156" s="168" t="s">
        <v>132</v>
      </c>
      <c r="C1156" s="168" t="s">
        <v>128</v>
      </c>
      <c r="D1156" s="168" t="s">
        <v>133</v>
      </c>
    </row>
    <row r="1157" spans="1:4" x14ac:dyDescent="0.3">
      <c r="B1157" s="168" t="s">
        <v>132</v>
      </c>
      <c r="C1157" s="168" t="s">
        <v>128</v>
      </c>
      <c r="D1157" s="168" t="s">
        <v>133</v>
      </c>
    </row>
    <row r="1158" spans="1:4" x14ac:dyDescent="0.3">
      <c r="B1158" s="168" t="s">
        <v>132</v>
      </c>
      <c r="C1158" s="168" t="s">
        <v>128</v>
      </c>
      <c r="D1158" s="168" t="s">
        <v>133</v>
      </c>
    </row>
    <row r="1159" spans="1:4" x14ac:dyDescent="0.3">
      <c r="B1159" s="168" t="s">
        <v>132</v>
      </c>
      <c r="C1159" s="168" t="s">
        <v>128</v>
      </c>
      <c r="D1159" s="168" t="s">
        <v>133</v>
      </c>
    </row>
    <row r="1160" spans="1:4" x14ac:dyDescent="0.3">
      <c r="B1160" s="168" t="s">
        <v>132</v>
      </c>
      <c r="C1160" s="168" t="s">
        <v>128</v>
      </c>
      <c r="D1160" s="168" t="s">
        <v>133</v>
      </c>
    </row>
    <row r="1161" spans="1:4" x14ac:dyDescent="0.3">
      <c r="B1161" s="168" t="s">
        <v>132</v>
      </c>
      <c r="C1161" s="168" t="s">
        <v>128</v>
      </c>
      <c r="D1161" s="168" t="s">
        <v>133</v>
      </c>
    </row>
    <row r="1162" spans="1:4" x14ac:dyDescent="0.3">
      <c r="B1162" s="168" t="s">
        <v>132</v>
      </c>
      <c r="C1162" s="168" t="s">
        <v>128</v>
      </c>
      <c r="D1162" s="168" t="s">
        <v>133</v>
      </c>
    </row>
    <row r="1163" spans="1:4" x14ac:dyDescent="0.3">
      <c r="B1163" s="168" t="s">
        <v>132</v>
      </c>
      <c r="C1163" s="168" t="s">
        <v>128</v>
      </c>
      <c r="D1163" s="168" t="s">
        <v>133</v>
      </c>
    </row>
    <row r="1164" spans="1:4" x14ac:dyDescent="0.3">
      <c r="B1164" s="168" t="s">
        <v>132</v>
      </c>
      <c r="C1164" s="168" t="s">
        <v>128</v>
      </c>
      <c r="D1164" s="168" t="s">
        <v>133</v>
      </c>
    </row>
    <row r="1165" spans="1:4" x14ac:dyDescent="0.3">
      <c r="B1165" s="168" t="s">
        <v>132</v>
      </c>
      <c r="C1165" s="168" t="s">
        <v>128</v>
      </c>
      <c r="D1165" s="168" t="s">
        <v>133</v>
      </c>
    </row>
    <row r="1166" spans="1:4" x14ac:dyDescent="0.3">
      <c r="B1166" s="168" t="s">
        <v>132</v>
      </c>
      <c r="C1166" s="168" t="s">
        <v>128</v>
      </c>
      <c r="D1166" s="168" t="s">
        <v>133</v>
      </c>
    </row>
    <row r="1167" spans="1:4" x14ac:dyDescent="0.3">
      <c r="B1167" s="168" t="s">
        <v>132</v>
      </c>
      <c r="C1167" s="168" t="s">
        <v>128</v>
      </c>
      <c r="D1167" s="168" t="s">
        <v>133</v>
      </c>
    </row>
    <row r="1168" spans="1:4" x14ac:dyDescent="0.3">
      <c r="B1168" s="168" t="s">
        <v>132</v>
      </c>
      <c r="C1168" s="168" t="s">
        <v>128</v>
      </c>
      <c r="D1168" s="168" t="s">
        <v>133</v>
      </c>
    </row>
    <row r="1169" spans="1:4" x14ac:dyDescent="0.3">
      <c r="B1169" s="168" t="s">
        <v>132</v>
      </c>
      <c r="C1169" s="168" t="s">
        <v>128</v>
      </c>
      <c r="D1169" s="168" t="s">
        <v>133</v>
      </c>
    </row>
    <row r="1170" spans="1:4" x14ac:dyDescent="0.3">
      <c r="B1170" s="168" t="s">
        <v>132</v>
      </c>
      <c r="C1170" s="168" t="s">
        <v>128</v>
      </c>
      <c r="D1170" s="168" t="s">
        <v>133</v>
      </c>
    </row>
    <row r="1171" spans="1:4" x14ac:dyDescent="0.3">
      <c r="B1171" s="168" t="s">
        <v>132</v>
      </c>
      <c r="C1171" s="168" t="s">
        <v>128</v>
      </c>
      <c r="D1171" s="168" t="s">
        <v>133</v>
      </c>
    </row>
    <row r="1172" spans="1:4" x14ac:dyDescent="0.3">
      <c r="B1172" s="168" t="s">
        <v>132</v>
      </c>
      <c r="C1172" s="168" t="s">
        <v>128</v>
      </c>
      <c r="D1172" s="168" t="s">
        <v>133</v>
      </c>
    </row>
    <row r="1173" spans="1:4" x14ac:dyDescent="0.3">
      <c r="A1173" s="98">
        <v>2871</v>
      </c>
      <c r="B1173" s="168" t="s">
        <v>132</v>
      </c>
      <c r="C1173" s="168" t="s">
        <v>128</v>
      </c>
      <c r="D1173" s="168" t="s">
        <v>133</v>
      </c>
    </row>
    <row r="1174" spans="1:4" x14ac:dyDescent="0.3">
      <c r="A1174" s="98">
        <v>2612</v>
      </c>
      <c r="B1174" s="168" t="s">
        <v>132</v>
      </c>
      <c r="C1174" s="168" t="s">
        <v>128</v>
      </c>
      <c r="D1174" s="168" t="s">
        <v>133</v>
      </c>
    </row>
    <row r="1175" spans="1:4" x14ac:dyDescent="0.3">
      <c r="A1175" s="98">
        <v>2452</v>
      </c>
      <c r="B1175" s="168" t="s">
        <v>132</v>
      </c>
      <c r="C1175" s="168" t="s">
        <v>128</v>
      </c>
      <c r="D1175" s="168" t="s">
        <v>133</v>
      </c>
    </row>
    <row r="1176" spans="1:4" x14ac:dyDescent="0.3">
      <c r="A1176" s="98">
        <v>2423</v>
      </c>
      <c r="B1176" s="168" t="s">
        <v>132</v>
      </c>
      <c r="C1176" s="168" t="s">
        <v>128</v>
      </c>
      <c r="D1176" s="168" t="s">
        <v>133</v>
      </c>
    </row>
    <row r="1177" spans="1:4" x14ac:dyDescent="0.3">
      <c r="A1177" s="98">
        <v>2418</v>
      </c>
      <c r="B1177" s="168" t="s">
        <v>132</v>
      </c>
      <c r="C1177" s="168" t="s">
        <v>128</v>
      </c>
      <c r="D1177" s="168" t="s">
        <v>133</v>
      </c>
    </row>
    <row r="1178" spans="1:4" x14ac:dyDescent="0.3">
      <c r="A1178" s="98">
        <v>2409</v>
      </c>
      <c r="B1178" s="168" t="s">
        <v>132</v>
      </c>
      <c r="C1178" s="168" t="s">
        <v>128</v>
      </c>
      <c r="D1178" s="168" t="s">
        <v>133</v>
      </c>
    </row>
    <row r="1179" spans="1:4" x14ac:dyDescent="0.3">
      <c r="A1179" s="98">
        <v>2206</v>
      </c>
      <c r="B1179" s="168" t="s">
        <v>132</v>
      </c>
      <c r="C1179" s="168" t="s">
        <v>128</v>
      </c>
      <c r="D1179" s="168" t="s">
        <v>133</v>
      </c>
    </row>
    <row r="1180" spans="1:4" x14ac:dyDescent="0.3">
      <c r="A1180" s="98">
        <v>2113</v>
      </c>
      <c r="B1180" s="168" t="s">
        <v>132</v>
      </c>
      <c r="C1180" s="168" t="s">
        <v>128</v>
      </c>
      <c r="D1180" s="168" t="s">
        <v>133</v>
      </c>
    </row>
    <row r="1181" spans="1:4" x14ac:dyDescent="0.3">
      <c r="A1181" s="98">
        <v>2113</v>
      </c>
      <c r="B1181" s="168" t="s">
        <v>132</v>
      </c>
      <c r="C1181" s="168" t="s">
        <v>128</v>
      </c>
      <c r="D1181" s="168" t="s">
        <v>133</v>
      </c>
    </row>
    <row r="1182" spans="1:4" x14ac:dyDescent="0.3">
      <c r="A1182" s="98">
        <v>2074</v>
      </c>
      <c r="B1182" s="168" t="s">
        <v>132</v>
      </c>
      <c r="C1182" s="168" t="s">
        <v>128</v>
      </c>
      <c r="D1182" s="168" t="s">
        <v>133</v>
      </c>
    </row>
    <row r="1183" spans="1:4" x14ac:dyDescent="0.3">
      <c r="A1183" s="98">
        <v>2070</v>
      </c>
      <c r="B1183" s="168" t="s">
        <v>132</v>
      </c>
      <c r="C1183" s="168" t="s">
        <v>128</v>
      </c>
      <c r="D1183" s="168" t="s">
        <v>133</v>
      </c>
    </row>
    <row r="1184" spans="1:4" x14ac:dyDescent="0.3">
      <c r="A1184" s="98">
        <v>2039</v>
      </c>
      <c r="B1184" s="168" t="s">
        <v>132</v>
      </c>
      <c r="C1184" s="168" t="s">
        <v>128</v>
      </c>
      <c r="D1184" s="168" t="s">
        <v>133</v>
      </c>
    </row>
    <row r="1185" spans="1:4" x14ac:dyDescent="0.3">
      <c r="A1185" s="98">
        <v>2034</v>
      </c>
      <c r="B1185" s="168" t="s">
        <v>132</v>
      </c>
      <c r="C1185" s="168" t="s">
        <v>128</v>
      </c>
      <c r="D1185" s="168" t="s">
        <v>133</v>
      </c>
    </row>
    <row r="1186" spans="1:4" x14ac:dyDescent="0.3">
      <c r="A1186" s="98">
        <v>2012</v>
      </c>
      <c r="B1186" s="168" t="s">
        <v>132</v>
      </c>
      <c r="C1186" s="168" t="s">
        <v>128</v>
      </c>
      <c r="D1186" s="168" t="s">
        <v>133</v>
      </c>
    </row>
    <row r="1187" spans="1:4" x14ac:dyDescent="0.3">
      <c r="A1187" s="98">
        <v>1999</v>
      </c>
      <c r="B1187" s="168" t="s">
        <v>132</v>
      </c>
      <c r="C1187" s="168" t="s">
        <v>128</v>
      </c>
      <c r="D1187" s="168" t="s">
        <v>133</v>
      </c>
    </row>
    <row r="1188" spans="1:4" x14ac:dyDescent="0.3">
      <c r="A1188" s="98">
        <v>1954</v>
      </c>
      <c r="B1188" s="168" t="s">
        <v>132</v>
      </c>
      <c r="C1188" s="168" t="s">
        <v>128</v>
      </c>
      <c r="D1188" s="168" t="s">
        <v>133</v>
      </c>
    </row>
    <row r="1189" spans="1:4" x14ac:dyDescent="0.3">
      <c r="A1189" s="98">
        <v>1943</v>
      </c>
      <c r="B1189" s="168" t="s">
        <v>132</v>
      </c>
      <c r="C1189" s="168" t="s">
        <v>128</v>
      </c>
      <c r="D1189" s="168" t="s">
        <v>133</v>
      </c>
    </row>
    <row r="1190" spans="1:4" x14ac:dyDescent="0.3">
      <c r="A1190" s="98">
        <v>1941</v>
      </c>
      <c r="B1190" s="168" t="s">
        <v>132</v>
      </c>
      <c r="C1190" s="168" t="s">
        <v>128</v>
      </c>
      <c r="D1190" s="168" t="s">
        <v>133</v>
      </c>
    </row>
    <row r="1191" spans="1:4" x14ac:dyDescent="0.3">
      <c r="A1191" s="98">
        <v>1930</v>
      </c>
      <c r="B1191" s="168" t="s">
        <v>132</v>
      </c>
      <c r="C1191" s="168" t="s">
        <v>128</v>
      </c>
      <c r="D1191" s="168" t="s">
        <v>133</v>
      </c>
    </row>
    <row r="1192" spans="1:4" x14ac:dyDescent="0.3">
      <c r="A1192" s="98">
        <v>1891</v>
      </c>
      <c r="B1192" s="168" t="s">
        <v>132</v>
      </c>
      <c r="C1192" s="168" t="s">
        <v>128</v>
      </c>
      <c r="D1192" s="168" t="s">
        <v>133</v>
      </c>
    </row>
    <row r="1193" spans="1:4" x14ac:dyDescent="0.3">
      <c r="A1193" s="98">
        <v>1884</v>
      </c>
      <c r="B1193" s="168" t="s">
        <v>132</v>
      </c>
      <c r="C1193" s="168" t="s">
        <v>128</v>
      </c>
      <c r="D1193" s="168" t="s">
        <v>133</v>
      </c>
    </row>
    <row r="1194" spans="1:4" x14ac:dyDescent="0.3">
      <c r="A1194" s="98">
        <v>1874</v>
      </c>
      <c r="B1194" s="168" t="s">
        <v>132</v>
      </c>
      <c r="C1194" s="168" t="s">
        <v>128</v>
      </c>
      <c r="D1194" s="168" t="s">
        <v>133</v>
      </c>
    </row>
    <row r="1195" spans="1:4" x14ac:dyDescent="0.3">
      <c r="A1195" s="98">
        <v>1863</v>
      </c>
      <c r="B1195" s="168" t="s">
        <v>132</v>
      </c>
      <c r="C1195" s="168" t="s">
        <v>128</v>
      </c>
      <c r="D1195" s="168" t="s">
        <v>133</v>
      </c>
    </row>
    <row r="1196" spans="1:4" x14ac:dyDescent="0.3">
      <c r="A1196" s="98">
        <v>1839</v>
      </c>
      <c r="B1196" s="168" t="s">
        <v>132</v>
      </c>
      <c r="C1196" s="168" t="s">
        <v>128</v>
      </c>
      <c r="D1196" s="168" t="s">
        <v>133</v>
      </c>
    </row>
    <row r="1197" spans="1:4" x14ac:dyDescent="0.3">
      <c r="A1197" s="98">
        <v>1833</v>
      </c>
      <c r="B1197" s="168" t="s">
        <v>132</v>
      </c>
      <c r="C1197" s="168" t="s">
        <v>128</v>
      </c>
      <c r="D1197" s="168" t="s">
        <v>133</v>
      </c>
    </row>
    <row r="1198" spans="1:4" x14ac:dyDescent="0.3">
      <c r="A1198" s="98">
        <v>1833</v>
      </c>
      <c r="B1198" s="168" t="s">
        <v>132</v>
      </c>
      <c r="C1198" s="168" t="s">
        <v>128</v>
      </c>
      <c r="D1198" s="168" t="s">
        <v>133</v>
      </c>
    </row>
    <row r="1199" spans="1:4" x14ac:dyDescent="0.3">
      <c r="A1199" s="98">
        <v>1812</v>
      </c>
      <c r="B1199" s="168" t="s">
        <v>132</v>
      </c>
      <c r="C1199" s="168" t="s">
        <v>128</v>
      </c>
      <c r="D1199" s="168" t="s">
        <v>133</v>
      </c>
    </row>
    <row r="1200" spans="1:4" x14ac:dyDescent="0.3">
      <c r="A1200" s="98">
        <v>1796</v>
      </c>
      <c r="B1200" s="168" t="s">
        <v>132</v>
      </c>
      <c r="C1200" s="168" t="s">
        <v>128</v>
      </c>
      <c r="D1200" s="168" t="s">
        <v>133</v>
      </c>
    </row>
    <row r="1201" spans="1:4" x14ac:dyDescent="0.3">
      <c r="A1201" s="98">
        <v>1733</v>
      </c>
      <c r="B1201" s="168" t="s">
        <v>132</v>
      </c>
      <c r="C1201" s="168" t="s">
        <v>128</v>
      </c>
      <c r="D1201" s="168" t="s">
        <v>133</v>
      </c>
    </row>
    <row r="1202" spans="1:4" x14ac:dyDescent="0.3">
      <c r="A1202" s="98">
        <v>1730</v>
      </c>
      <c r="B1202" s="168" t="s">
        <v>132</v>
      </c>
      <c r="C1202" s="168" t="s">
        <v>128</v>
      </c>
      <c r="D1202" s="168" t="s">
        <v>133</v>
      </c>
    </row>
    <row r="1203" spans="1:4" x14ac:dyDescent="0.3">
      <c r="A1203" s="98">
        <v>1711</v>
      </c>
      <c r="B1203" s="168" t="s">
        <v>132</v>
      </c>
      <c r="C1203" s="168" t="s">
        <v>128</v>
      </c>
      <c r="D1203" s="168" t="s">
        <v>133</v>
      </c>
    </row>
    <row r="1204" spans="1:4" x14ac:dyDescent="0.3">
      <c r="A1204" s="98">
        <v>1681</v>
      </c>
      <c r="B1204" s="168" t="s">
        <v>132</v>
      </c>
      <c r="C1204" s="168" t="s">
        <v>128</v>
      </c>
      <c r="D1204" s="168" t="s">
        <v>133</v>
      </c>
    </row>
    <row r="1205" spans="1:4" x14ac:dyDescent="0.3">
      <c r="A1205" s="98">
        <v>1675</v>
      </c>
      <c r="B1205" s="168" t="s">
        <v>132</v>
      </c>
      <c r="C1205" s="168" t="s">
        <v>128</v>
      </c>
      <c r="D1205" s="168" t="s">
        <v>133</v>
      </c>
    </row>
    <row r="1206" spans="1:4" x14ac:dyDescent="0.3">
      <c r="A1206" s="98">
        <v>1674</v>
      </c>
      <c r="B1206" s="168" t="s">
        <v>132</v>
      </c>
      <c r="C1206" s="168" t="s">
        <v>128</v>
      </c>
      <c r="D1206" s="168" t="s">
        <v>133</v>
      </c>
    </row>
    <row r="1207" spans="1:4" x14ac:dyDescent="0.3">
      <c r="A1207" s="98">
        <v>1672</v>
      </c>
      <c r="B1207" s="168" t="s">
        <v>132</v>
      </c>
      <c r="C1207" s="168" t="s">
        <v>128</v>
      </c>
      <c r="D1207" s="168" t="s">
        <v>133</v>
      </c>
    </row>
    <row r="1208" spans="1:4" x14ac:dyDescent="0.3">
      <c r="A1208" s="98">
        <v>1667</v>
      </c>
      <c r="B1208" s="168" t="s">
        <v>132</v>
      </c>
      <c r="C1208" s="168" t="s">
        <v>128</v>
      </c>
      <c r="D1208" s="168" t="s">
        <v>133</v>
      </c>
    </row>
    <row r="1209" spans="1:4" x14ac:dyDescent="0.3">
      <c r="A1209" s="98">
        <v>1627</v>
      </c>
      <c r="B1209" s="168" t="s">
        <v>132</v>
      </c>
      <c r="C1209" s="168" t="s">
        <v>128</v>
      </c>
      <c r="D1209" s="168" t="s">
        <v>133</v>
      </c>
    </row>
    <row r="1210" spans="1:4" x14ac:dyDescent="0.3">
      <c r="A1210" s="98">
        <v>1626</v>
      </c>
      <c r="B1210" s="168" t="s">
        <v>132</v>
      </c>
      <c r="C1210" s="168" t="s">
        <v>128</v>
      </c>
      <c r="D1210" s="168" t="s">
        <v>133</v>
      </c>
    </row>
    <row r="1211" spans="1:4" x14ac:dyDescent="0.3">
      <c r="A1211" s="98">
        <v>1586</v>
      </c>
      <c r="B1211" s="168" t="s">
        <v>132</v>
      </c>
      <c r="C1211" s="168" t="s">
        <v>128</v>
      </c>
      <c r="D1211" s="168" t="s">
        <v>133</v>
      </c>
    </row>
    <row r="1212" spans="1:4" x14ac:dyDescent="0.3">
      <c r="A1212" s="98">
        <v>1571</v>
      </c>
      <c r="B1212" s="168" t="s">
        <v>132</v>
      </c>
      <c r="C1212" s="168" t="s">
        <v>128</v>
      </c>
      <c r="D1212" s="168" t="s">
        <v>133</v>
      </c>
    </row>
    <row r="1213" spans="1:4" x14ac:dyDescent="0.3">
      <c r="A1213" s="98">
        <v>1557</v>
      </c>
      <c r="B1213" s="168" t="s">
        <v>132</v>
      </c>
      <c r="C1213" s="168" t="s">
        <v>128</v>
      </c>
      <c r="D1213" s="168" t="s">
        <v>133</v>
      </c>
    </row>
    <row r="1214" spans="1:4" x14ac:dyDescent="0.3">
      <c r="A1214" s="98">
        <v>1528</v>
      </c>
      <c r="B1214" s="168" t="s">
        <v>132</v>
      </c>
      <c r="C1214" s="168" t="s">
        <v>128</v>
      </c>
      <c r="D1214" s="168" t="s">
        <v>133</v>
      </c>
    </row>
    <row r="1215" spans="1:4" x14ac:dyDescent="0.3">
      <c r="A1215" s="98">
        <v>1496</v>
      </c>
      <c r="B1215" s="168" t="s">
        <v>132</v>
      </c>
      <c r="C1215" s="168" t="s">
        <v>128</v>
      </c>
      <c r="D1215" s="168" t="s">
        <v>133</v>
      </c>
    </row>
    <row r="1216" spans="1:4" x14ac:dyDescent="0.3">
      <c r="A1216" s="98">
        <v>1490</v>
      </c>
      <c r="B1216" s="168" t="s">
        <v>132</v>
      </c>
      <c r="C1216" s="168" t="s">
        <v>128</v>
      </c>
      <c r="D1216" s="168" t="s">
        <v>133</v>
      </c>
    </row>
    <row r="1217" spans="1:4" x14ac:dyDescent="0.3">
      <c r="A1217" s="98">
        <v>1443</v>
      </c>
      <c r="B1217" s="168" t="s">
        <v>132</v>
      </c>
      <c r="C1217" s="168" t="s">
        <v>128</v>
      </c>
      <c r="D1217" s="168" t="s">
        <v>133</v>
      </c>
    </row>
    <row r="1218" spans="1:4" x14ac:dyDescent="0.3">
      <c r="A1218" s="98">
        <v>1426</v>
      </c>
      <c r="B1218" s="168" t="s">
        <v>132</v>
      </c>
      <c r="C1218" s="168" t="s">
        <v>128</v>
      </c>
      <c r="D1218" s="168" t="s">
        <v>133</v>
      </c>
    </row>
    <row r="1219" spans="1:4" x14ac:dyDescent="0.3">
      <c r="A1219" s="98">
        <v>1420</v>
      </c>
      <c r="B1219" s="168" t="s">
        <v>132</v>
      </c>
      <c r="C1219" s="168" t="s">
        <v>128</v>
      </c>
      <c r="D1219" s="168" t="s">
        <v>133</v>
      </c>
    </row>
    <row r="1220" spans="1:4" x14ac:dyDescent="0.3">
      <c r="A1220" s="98">
        <v>1414</v>
      </c>
      <c r="B1220" s="168" t="s">
        <v>132</v>
      </c>
      <c r="C1220" s="168" t="s">
        <v>128</v>
      </c>
      <c r="D1220" s="168" t="s">
        <v>133</v>
      </c>
    </row>
    <row r="1221" spans="1:4" x14ac:dyDescent="0.3">
      <c r="A1221" s="98">
        <v>1396</v>
      </c>
      <c r="B1221" s="168" t="s">
        <v>132</v>
      </c>
      <c r="C1221" s="168" t="s">
        <v>128</v>
      </c>
      <c r="D1221" s="168" t="s">
        <v>133</v>
      </c>
    </row>
    <row r="1222" spans="1:4" x14ac:dyDescent="0.3">
      <c r="A1222" s="98">
        <v>1359</v>
      </c>
      <c r="B1222" s="168" t="s">
        <v>132</v>
      </c>
      <c r="C1222" s="168" t="s">
        <v>128</v>
      </c>
      <c r="D1222" s="168" t="s">
        <v>133</v>
      </c>
    </row>
    <row r="1223" spans="1:4" x14ac:dyDescent="0.3">
      <c r="A1223" s="98">
        <v>1351</v>
      </c>
      <c r="B1223" s="168" t="s">
        <v>132</v>
      </c>
      <c r="C1223" s="168" t="s">
        <v>128</v>
      </c>
      <c r="D1223" s="168" t="s">
        <v>133</v>
      </c>
    </row>
    <row r="1224" spans="1:4" x14ac:dyDescent="0.3">
      <c r="A1224" s="98">
        <v>1326</v>
      </c>
      <c r="B1224" s="168" t="s">
        <v>132</v>
      </c>
      <c r="C1224" s="168" t="s">
        <v>128</v>
      </c>
      <c r="D1224" s="168" t="s">
        <v>133</v>
      </c>
    </row>
    <row r="1225" spans="1:4" x14ac:dyDescent="0.3">
      <c r="A1225" s="98">
        <v>1310</v>
      </c>
      <c r="B1225" s="168" t="s">
        <v>132</v>
      </c>
      <c r="C1225" s="168" t="s">
        <v>128</v>
      </c>
      <c r="D1225" s="168" t="s">
        <v>133</v>
      </c>
    </row>
    <row r="1226" spans="1:4" x14ac:dyDescent="0.3">
      <c r="A1226" s="98">
        <v>1308</v>
      </c>
      <c r="B1226" s="168" t="s">
        <v>132</v>
      </c>
      <c r="C1226" s="168" t="s">
        <v>128</v>
      </c>
      <c r="D1226" s="168" t="s">
        <v>133</v>
      </c>
    </row>
    <row r="1227" spans="1:4" x14ac:dyDescent="0.3">
      <c r="A1227" s="98">
        <v>1298</v>
      </c>
      <c r="B1227" s="168" t="s">
        <v>132</v>
      </c>
      <c r="C1227" s="168" t="s">
        <v>128</v>
      </c>
      <c r="D1227" s="168" t="s">
        <v>133</v>
      </c>
    </row>
    <row r="1228" spans="1:4" x14ac:dyDescent="0.3">
      <c r="A1228" s="98">
        <v>1254</v>
      </c>
      <c r="B1228" s="168" t="s">
        <v>132</v>
      </c>
      <c r="C1228" s="168" t="s">
        <v>128</v>
      </c>
      <c r="D1228" s="168" t="s">
        <v>133</v>
      </c>
    </row>
    <row r="1229" spans="1:4" x14ac:dyDescent="0.3">
      <c r="A1229" s="98">
        <v>1235</v>
      </c>
      <c r="B1229" s="168" t="s">
        <v>132</v>
      </c>
      <c r="C1229" s="168" t="s">
        <v>128</v>
      </c>
      <c r="D1229" s="168" t="s">
        <v>133</v>
      </c>
    </row>
    <row r="1230" spans="1:4" x14ac:dyDescent="0.3">
      <c r="A1230" s="98">
        <v>1183</v>
      </c>
      <c r="B1230" s="168" t="s">
        <v>132</v>
      </c>
      <c r="C1230" s="168" t="s">
        <v>128</v>
      </c>
      <c r="D1230" s="168" t="s">
        <v>133</v>
      </c>
    </row>
    <row r="1231" spans="1:4" x14ac:dyDescent="0.3">
      <c r="A1231" s="98">
        <v>1167</v>
      </c>
      <c r="B1231" s="168" t="s">
        <v>132</v>
      </c>
      <c r="C1231" s="168" t="s">
        <v>128</v>
      </c>
      <c r="D1231" s="168" t="s">
        <v>133</v>
      </c>
    </row>
    <row r="1232" spans="1:4" x14ac:dyDescent="0.3">
      <c r="A1232" s="98">
        <v>1144</v>
      </c>
      <c r="B1232" s="168" t="s">
        <v>132</v>
      </c>
      <c r="C1232" s="168" t="s">
        <v>128</v>
      </c>
      <c r="D1232" s="168" t="s">
        <v>133</v>
      </c>
    </row>
    <row r="1233" spans="1:4" x14ac:dyDescent="0.3">
      <c r="A1233" s="98">
        <v>1138</v>
      </c>
      <c r="B1233" s="168" t="s">
        <v>132</v>
      </c>
      <c r="C1233" s="168" t="s">
        <v>128</v>
      </c>
      <c r="D1233" s="168" t="s">
        <v>133</v>
      </c>
    </row>
    <row r="1234" spans="1:4" x14ac:dyDescent="0.3">
      <c r="A1234" s="98">
        <v>1098</v>
      </c>
      <c r="B1234" s="168" t="s">
        <v>132</v>
      </c>
      <c r="C1234" s="168" t="s">
        <v>128</v>
      </c>
      <c r="D1234" s="168" t="s">
        <v>133</v>
      </c>
    </row>
    <row r="1235" spans="1:4" x14ac:dyDescent="0.3">
      <c r="A1235" s="98">
        <v>1059</v>
      </c>
      <c r="B1235" s="168" t="s">
        <v>132</v>
      </c>
      <c r="C1235" s="168" t="s">
        <v>128</v>
      </c>
      <c r="D1235" s="168" t="s">
        <v>133</v>
      </c>
    </row>
    <row r="1236" spans="1:4" x14ac:dyDescent="0.3">
      <c r="A1236" s="98">
        <v>1038</v>
      </c>
      <c r="B1236" s="168" t="s">
        <v>132</v>
      </c>
      <c r="C1236" s="168" t="s">
        <v>128</v>
      </c>
      <c r="D1236" s="168" t="s">
        <v>133</v>
      </c>
    </row>
    <row r="1237" spans="1:4" x14ac:dyDescent="0.3">
      <c r="A1237" s="98">
        <v>1036</v>
      </c>
      <c r="B1237" s="168" t="s">
        <v>132</v>
      </c>
      <c r="C1237" s="168" t="s">
        <v>128</v>
      </c>
      <c r="D1237" s="168" t="s">
        <v>133</v>
      </c>
    </row>
    <row r="1238" spans="1:4" x14ac:dyDescent="0.3">
      <c r="A1238" s="98">
        <v>1033</v>
      </c>
      <c r="B1238" s="168" t="s">
        <v>132</v>
      </c>
      <c r="C1238" s="168" t="s">
        <v>128</v>
      </c>
      <c r="D1238" s="168" t="s">
        <v>133</v>
      </c>
    </row>
    <row r="1239" spans="1:4" x14ac:dyDescent="0.3">
      <c r="A1239" s="98">
        <v>999</v>
      </c>
      <c r="B1239" s="168" t="s">
        <v>132</v>
      </c>
      <c r="C1239" s="168" t="s">
        <v>128</v>
      </c>
      <c r="D1239" s="168" t="s">
        <v>133</v>
      </c>
    </row>
    <row r="1240" spans="1:4" x14ac:dyDescent="0.3">
      <c r="A1240" s="98">
        <v>988</v>
      </c>
      <c r="B1240" s="168" t="s">
        <v>132</v>
      </c>
      <c r="C1240" s="168" t="s">
        <v>128</v>
      </c>
      <c r="D1240" s="168" t="s">
        <v>133</v>
      </c>
    </row>
    <row r="1241" spans="1:4" x14ac:dyDescent="0.3">
      <c r="A1241" s="98">
        <v>943</v>
      </c>
      <c r="B1241" s="168" t="s">
        <v>132</v>
      </c>
      <c r="C1241" s="168" t="s">
        <v>128</v>
      </c>
      <c r="D1241" s="168" t="s">
        <v>133</v>
      </c>
    </row>
    <row r="1242" spans="1:4" x14ac:dyDescent="0.3">
      <c r="A1242" s="98">
        <v>940</v>
      </c>
      <c r="B1242" s="168" t="s">
        <v>132</v>
      </c>
      <c r="C1242" s="168" t="s">
        <v>128</v>
      </c>
      <c r="D1242" s="168" t="s">
        <v>133</v>
      </c>
    </row>
    <row r="1243" spans="1:4" x14ac:dyDescent="0.3">
      <c r="A1243" s="98">
        <v>935</v>
      </c>
      <c r="B1243" s="168" t="s">
        <v>132</v>
      </c>
      <c r="C1243" s="168" t="s">
        <v>128</v>
      </c>
      <c r="D1243" s="168" t="s">
        <v>133</v>
      </c>
    </row>
    <row r="1244" spans="1:4" x14ac:dyDescent="0.3">
      <c r="A1244" s="98">
        <v>903</v>
      </c>
      <c r="B1244" s="168" t="s">
        <v>132</v>
      </c>
      <c r="C1244" s="168" t="s">
        <v>128</v>
      </c>
      <c r="D1244" s="168" t="s">
        <v>133</v>
      </c>
    </row>
    <row r="1245" spans="1:4" x14ac:dyDescent="0.3">
      <c r="A1245" s="98">
        <v>878</v>
      </c>
      <c r="B1245" s="168" t="s">
        <v>132</v>
      </c>
      <c r="C1245" s="168" t="s">
        <v>128</v>
      </c>
      <c r="D1245" s="168" t="s">
        <v>133</v>
      </c>
    </row>
    <row r="1246" spans="1:4" x14ac:dyDescent="0.3">
      <c r="A1246" s="98">
        <v>781</v>
      </c>
      <c r="B1246" s="168" t="s">
        <v>132</v>
      </c>
      <c r="C1246" s="168" t="s">
        <v>128</v>
      </c>
      <c r="D1246" s="168" t="s">
        <v>133</v>
      </c>
    </row>
    <row r="1247" spans="1:4" x14ac:dyDescent="0.3">
      <c r="A1247" s="98">
        <v>758</v>
      </c>
      <c r="B1247" s="168" t="s">
        <v>132</v>
      </c>
      <c r="C1247" s="168" t="s">
        <v>128</v>
      </c>
      <c r="D1247" s="168" t="s">
        <v>133</v>
      </c>
    </row>
    <row r="1248" spans="1:4" x14ac:dyDescent="0.3">
      <c r="A1248" s="98">
        <v>750</v>
      </c>
      <c r="B1248" s="168" t="s">
        <v>132</v>
      </c>
      <c r="C1248" s="168" t="s">
        <v>128</v>
      </c>
      <c r="D1248" s="168" t="s">
        <v>133</v>
      </c>
    </row>
    <row r="1249" spans="1:4" x14ac:dyDescent="0.3">
      <c r="A1249" s="98">
        <v>728</v>
      </c>
      <c r="B1249" s="168" t="s">
        <v>132</v>
      </c>
      <c r="C1249" s="168" t="s">
        <v>128</v>
      </c>
      <c r="D1249" s="168" t="s">
        <v>133</v>
      </c>
    </row>
    <row r="1250" spans="1:4" x14ac:dyDescent="0.3">
      <c r="A1250" s="98">
        <v>728</v>
      </c>
      <c r="B1250" s="168" t="s">
        <v>132</v>
      </c>
      <c r="C1250" s="168" t="s">
        <v>128</v>
      </c>
      <c r="D1250" s="168" t="s">
        <v>133</v>
      </c>
    </row>
    <row r="1251" spans="1:4" x14ac:dyDescent="0.3">
      <c r="A1251" s="98">
        <v>686</v>
      </c>
      <c r="B1251" s="168" t="s">
        <v>132</v>
      </c>
      <c r="C1251" s="168" t="s">
        <v>128</v>
      </c>
      <c r="D1251" s="168" t="s">
        <v>133</v>
      </c>
    </row>
    <row r="1252" spans="1:4" x14ac:dyDescent="0.3">
      <c r="A1252" s="99"/>
      <c r="B1252" s="168" t="s">
        <v>132</v>
      </c>
      <c r="C1252" s="168" t="s">
        <v>128</v>
      </c>
      <c r="D1252" s="168" t="s">
        <v>133</v>
      </c>
    </row>
    <row r="1253" spans="1:4" x14ac:dyDescent="0.3">
      <c r="A1253" s="99"/>
      <c r="B1253" s="168" t="s">
        <v>132</v>
      </c>
      <c r="C1253" s="168" t="s">
        <v>128</v>
      </c>
      <c r="D1253" s="168" t="s">
        <v>133</v>
      </c>
    </row>
    <row r="1254" spans="1:4" x14ac:dyDescent="0.3">
      <c r="A1254" s="99"/>
      <c r="B1254" s="168" t="s">
        <v>132</v>
      </c>
      <c r="C1254" s="168" t="s">
        <v>128</v>
      </c>
      <c r="D1254" s="168" t="s">
        <v>133</v>
      </c>
    </row>
    <row r="1255" spans="1:4" x14ac:dyDescent="0.3">
      <c r="A1255" s="99"/>
      <c r="B1255" s="168" t="s">
        <v>132</v>
      </c>
      <c r="C1255" s="168" t="s">
        <v>128</v>
      </c>
      <c r="D1255" s="168" t="s">
        <v>133</v>
      </c>
    </row>
    <row r="1256" spans="1:4" x14ac:dyDescent="0.3">
      <c r="A1256" s="99"/>
      <c r="B1256" s="168" t="s">
        <v>132</v>
      </c>
      <c r="C1256" s="168" t="s">
        <v>128</v>
      </c>
      <c r="D1256" s="168" t="s">
        <v>133</v>
      </c>
    </row>
    <row r="1257" spans="1:4" x14ac:dyDescent="0.3">
      <c r="A1257" s="99"/>
      <c r="B1257" s="168" t="s">
        <v>132</v>
      </c>
      <c r="C1257" s="168" t="s">
        <v>128</v>
      </c>
      <c r="D1257" s="168" t="s">
        <v>133</v>
      </c>
    </row>
    <row r="1258" spans="1:4" x14ac:dyDescent="0.3">
      <c r="A1258" s="99"/>
      <c r="B1258" s="168" t="s">
        <v>132</v>
      </c>
      <c r="C1258" s="168" t="s">
        <v>128</v>
      </c>
      <c r="D1258" s="168" t="s">
        <v>133</v>
      </c>
    </row>
    <row r="1259" spans="1:4" x14ac:dyDescent="0.3">
      <c r="A1259" s="99"/>
      <c r="B1259" s="168" t="s">
        <v>132</v>
      </c>
      <c r="C1259" s="168" t="s">
        <v>128</v>
      </c>
      <c r="D1259" s="168" t="s">
        <v>133</v>
      </c>
    </row>
    <row r="1260" spans="1:4" x14ac:dyDescent="0.3">
      <c r="A1260" s="99"/>
      <c r="B1260" s="168" t="s">
        <v>132</v>
      </c>
      <c r="C1260" s="168" t="s">
        <v>128</v>
      </c>
      <c r="D1260" s="168" t="s">
        <v>133</v>
      </c>
    </row>
    <row r="1261" spans="1:4" x14ac:dyDescent="0.3">
      <c r="A1261" s="99"/>
      <c r="B1261" s="168" t="s">
        <v>132</v>
      </c>
      <c r="C1261" s="168" t="s">
        <v>128</v>
      </c>
      <c r="D1261" s="168" t="s">
        <v>133</v>
      </c>
    </row>
    <row r="1262" spans="1:4" x14ac:dyDescent="0.3">
      <c r="A1262" s="99"/>
      <c r="B1262" s="168" t="s">
        <v>132</v>
      </c>
      <c r="C1262" s="168" t="s">
        <v>128</v>
      </c>
      <c r="D1262" s="168" t="s">
        <v>133</v>
      </c>
    </row>
    <row r="1263" spans="1:4" x14ac:dyDescent="0.3">
      <c r="A1263" s="99"/>
      <c r="B1263" s="168" t="s">
        <v>132</v>
      </c>
      <c r="C1263" s="168" t="s">
        <v>128</v>
      </c>
      <c r="D1263" s="168" t="s">
        <v>133</v>
      </c>
    </row>
    <row r="1264" spans="1:4" x14ac:dyDescent="0.3">
      <c r="A1264" s="99"/>
      <c r="B1264" s="168" t="s">
        <v>132</v>
      </c>
      <c r="C1264" s="168" t="s">
        <v>128</v>
      </c>
      <c r="D1264" s="168" t="s">
        <v>133</v>
      </c>
    </row>
    <row r="1265" spans="1:4" x14ac:dyDescent="0.3">
      <c r="A1265" s="99"/>
      <c r="B1265" s="168" t="s">
        <v>132</v>
      </c>
      <c r="C1265" s="168" t="s">
        <v>128</v>
      </c>
      <c r="D1265" s="168" t="s">
        <v>133</v>
      </c>
    </row>
    <row r="1266" spans="1:4" x14ac:dyDescent="0.3">
      <c r="A1266" s="99"/>
      <c r="B1266" s="168" t="s">
        <v>132</v>
      </c>
      <c r="C1266" s="168" t="s">
        <v>128</v>
      </c>
      <c r="D1266" s="168" t="s">
        <v>133</v>
      </c>
    </row>
    <row r="1267" spans="1:4" x14ac:dyDescent="0.3">
      <c r="A1267" s="99"/>
      <c r="B1267" s="168" t="s">
        <v>132</v>
      </c>
      <c r="C1267" s="168" t="s">
        <v>128</v>
      </c>
      <c r="D1267" s="168" t="s">
        <v>133</v>
      </c>
    </row>
    <row r="1268" spans="1:4" x14ac:dyDescent="0.3">
      <c r="A1268" s="99"/>
      <c r="B1268" s="168" t="s">
        <v>132</v>
      </c>
      <c r="C1268" s="168" t="s">
        <v>128</v>
      </c>
      <c r="D1268" s="168" t="s">
        <v>133</v>
      </c>
    </row>
    <row r="1269" spans="1:4" x14ac:dyDescent="0.3">
      <c r="A1269" s="99"/>
      <c r="B1269" s="168" t="s">
        <v>132</v>
      </c>
      <c r="C1269" s="168" t="s">
        <v>128</v>
      </c>
      <c r="D1269" s="168" t="s">
        <v>133</v>
      </c>
    </row>
    <row r="1270" spans="1:4" x14ac:dyDescent="0.3">
      <c r="A1270" s="99"/>
      <c r="B1270" s="168" t="s">
        <v>132</v>
      </c>
      <c r="C1270" s="168" t="s">
        <v>128</v>
      </c>
      <c r="D1270" s="168" t="s">
        <v>133</v>
      </c>
    </row>
    <row r="1271" spans="1:4" x14ac:dyDescent="0.3">
      <c r="A1271" s="99"/>
      <c r="B1271" s="168" t="s">
        <v>132</v>
      </c>
      <c r="C1271" s="168" t="s">
        <v>128</v>
      </c>
      <c r="D1271" s="168" t="s">
        <v>133</v>
      </c>
    </row>
    <row r="1272" spans="1:4" x14ac:dyDescent="0.3">
      <c r="A1272" s="99"/>
      <c r="B1272" s="168" t="s">
        <v>132</v>
      </c>
      <c r="C1272" s="168" t="s">
        <v>128</v>
      </c>
      <c r="D1272" s="168" t="s">
        <v>133</v>
      </c>
    </row>
    <row r="1273" spans="1:4" x14ac:dyDescent="0.3">
      <c r="A1273" s="99"/>
      <c r="B1273" s="168" t="s">
        <v>132</v>
      </c>
      <c r="C1273" s="168" t="s">
        <v>128</v>
      </c>
      <c r="D1273" s="168" t="s">
        <v>133</v>
      </c>
    </row>
    <row r="1274" spans="1:4" x14ac:dyDescent="0.3">
      <c r="A1274" s="99"/>
      <c r="B1274" s="168" t="s">
        <v>132</v>
      </c>
      <c r="C1274" s="168" t="s">
        <v>128</v>
      </c>
      <c r="D1274" s="168" t="s">
        <v>133</v>
      </c>
    </row>
    <row r="1275" spans="1:4" x14ac:dyDescent="0.3">
      <c r="A1275" s="99"/>
      <c r="B1275" s="168" t="s">
        <v>132</v>
      </c>
      <c r="C1275" s="168" t="s">
        <v>128</v>
      </c>
      <c r="D1275" s="168" t="s">
        <v>133</v>
      </c>
    </row>
    <row r="1276" spans="1:4" x14ac:dyDescent="0.3">
      <c r="A1276" s="99"/>
      <c r="B1276" s="168" t="s">
        <v>132</v>
      </c>
      <c r="C1276" s="168" t="s">
        <v>128</v>
      </c>
      <c r="D1276" s="168" t="s">
        <v>133</v>
      </c>
    </row>
    <row r="1277" spans="1:4" x14ac:dyDescent="0.3">
      <c r="A1277" s="99"/>
      <c r="B1277" s="168" t="s">
        <v>132</v>
      </c>
      <c r="C1277" s="168" t="s">
        <v>128</v>
      </c>
      <c r="D1277" s="168" t="s">
        <v>133</v>
      </c>
    </row>
    <row r="1278" spans="1:4" x14ac:dyDescent="0.3">
      <c r="A1278" s="99"/>
      <c r="B1278" s="168" t="s">
        <v>132</v>
      </c>
      <c r="C1278" s="168" t="s">
        <v>128</v>
      </c>
      <c r="D1278" s="168" t="s">
        <v>133</v>
      </c>
    </row>
    <row r="1279" spans="1:4" x14ac:dyDescent="0.3">
      <c r="A1279" s="99"/>
      <c r="B1279" s="168" t="s">
        <v>132</v>
      </c>
      <c r="C1279" s="168" t="s">
        <v>128</v>
      </c>
      <c r="D1279" s="168" t="s">
        <v>133</v>
      </c>
    </row>
    <row r="1280" spans="1:4" x14ac:dyDescent="0.3">
      <c r="A1280" s="99"/>
      <c r="B1280" s="168" t="s">
        <v>132</v>
      </c>
      <c r="C1280" s="168" t="s">
        <v>128</v>
      </c>
      <c r="D1280" s="168" t="s">
        <v>133</v>
      </c>
    </row>
    <row r="1281" spans="1:4" x14ac:dyDescent="0.3">
      <c r="A1281" s="99"/>
      <c r="B1281" s="168" t="s">
        <v>132</v>
      </c>
      <c r="C1281" s="168" t="s">
        <v>128</v>
      </c>
      <c r="D1281" s="168" t="s">
        <v>133</v>
      </c>
    </row>
    <row r="1282" spans="1:4" x14ac:dyDescent="0.3">
      <c r="A1282" s="99"/>
      <c r="B1282" s="168" t="s">
        <v>132</v>
      </c>
      <c r="C1282" s="168" t="s">
        <v>128</v>
      </c>
      <c r="D1282" s="168" t="s">
        <v>133</v>
      </c>
    </row>
    <row r="1283" spans="1:4" x14ac:dyDescent="0.3">
      <c r="A1283" s="99"/>
      <c r="B1283" s="168" t="s">
        <v>132</v>
      </c>
      <c r="C1283" s="168" t="s">
        <v>128</v>
      </c>
      <c r="D1283" s="168" t="s">
        <v>133</v>
      </c>
    </row>
    <row r="1284" spans="1:4" x14ac:dyDescent="0.3">
      <c r="A1284" s="99"/>
      <c r="B1284" s="168" t="s">
        <v>132</v>
      </c>
      <c r="C1284" s="168" t="s">
        <v>128</v>
      </c>
      <c r="D1284" s="168" t="s">
        <v>133</v>
      </c>
    </row>
    <row r="1285" spans="1:4" x14ac:dyDescent="0.3">
      <c r="A1285" s="99"/>
      <c r="B1285" s="168" t="s">
        <v>132</v>
      </c>
      <c r="C1285" s="168" t="s">
        <v>128</v>
      </c>
      <c r="D1285" s="168" t="s">
        <v>133</v>
      </c>
    </row>
    <row r="1286" spans="1:4" x14ac:dyDescent="0.3">
      <c r="A1286" s="99"/>
      <c r="B1286" s="168" t="s">
        <v>132</v>
      </c>
      <c r="C1286" s="168" t="s">
        <v>128</v>
      </c>
      <c r="D1286" s="168" t="s">
        <v>133</v>
      </c>
    </row>
    <row r="1287" spans="1:4" x14ac:dyDescent="0.3">
      <c r="A1287" s="99"/>
      <c r="B1287" s="168" t="s">
        <v>132</v>
      </c>
      <c r="C1287" s="168" t="s">
        <v>128</v>
      </c>
      <c r="D1287" s="168" t="s">
        <v>133</v>
      </c>
    </row>
    <row r="1288" spans="1:4" x14ac:dyDescent="0.3">
      <c r="A1288" s="99"/>
      <c r="B1288" s="168" t="s">
        <v>132</v>
      </c>
      <c r="C1288" s="168" t="s">
        <v>128</v>
      </c>
      <c r="D1288" s="168" t="s">
        <v>133</v>
      </c>
    </row>
    <row r="1289" spans="1:4" x14ac:dyDescent="0.3">
      <c r="A1289" s="99"/>
      <c r="B1289" s="168" t="s">
        <v>132</v>
      </c>
      <c r="C1289" s="168" t="s">
        <v>128</v>
      </c>
      <c r="D1289" s="168" t="s">
        <v>133</v>
      </c>
    </row>
    <row r="1290" spans="1:4" x14ac:dyDescent="0.3">
      <c r="A1290" s="99"/>
      <c r="B1290" s="168" t="s">
        <v>132</v>
      </c>
      <c r="C1290" s="168" t="s">
        <v>128</v>
      </c>
      <c r="D1290" s="168" t="s">
        <v>133</v>
      </c>
    </row>
    <row r="1291" spans="1:4" x14ac:dyDescent="0.3">
      <c r="A1291" s="99"/>
      <c r="B1291" s="168" t="s">
        <v>132</v>
      </c>
      <c r="C1291" s="168" t="s">
        <v>128</v>
      </c>
      <c r="D1291" s="168" t="s">
        <v>133</v>
      </c>
    </row>
    <row r="1292" spans="1:4" x14ac:dyDescent="0.3">
      <c r="A1292" s="99"/>
      <c r="B1292" s="168" t="s">
        <v>132</v>
      </c>
      <c r="C1292" s="168" t="s">
        <v>128</v>
      </c>
      <c r="D1292" s="168" t="s">
        <v>133</v>
      </c>
    </row>
    <row r="1293" spans="1:4" x14ac:dyDescent="0.3">
      <c r="A1293" s="99"/>
      <c r="B1293" s="168" t="s">
        <v>132</v>
      </c>
      <c r="C1293" s="168" t="s">
        <v>128</v>
      </c>
      <c r="D1293" s="168" t="s">
        <v>133</v>
      </c>
    </row>
    <row r="1294" spans="1:4" x14ac:dyDescent="0.3">
      <c r="A1294" s="99"/>
      <c r="B1294" s="168" t="s">
        <v>132</v>
      </c>
      <c r="C1294" s="168" t="s">
        <v>128</v>
      </c>
      <c r="D1294" s="168" t="s">
        <v>133</v>
      </c>
    </row>
    <row r="1295" spans="1:4" x14ac:dyDescent="0.3">
      <c r="A1295" s="99"/>
      <c r="B1295" s="168" t="s">
        <v>132</v>
      </c>
      <c r="C1295" s="168" t="s">
        <v>128</v>
      </c>
      <c r="D1295" s="168" t="s">
        <v>133</v>
      </c>
    </row>
    <row r="1296" spans="1:4" x14ac:dyDescent="0.3">
      <c r="A1296" s="99"/>
      <c r="B1296" s="168" t="s">
        <v>132</v>
      </c>
      <c r="C1296" s="168" t="s">
        <v>128</v>
      </c>
      <c r="D1296" s="168" t="s">
        <v>133</v>
      </c>
    </row>
    <row r="1297" spans="1:4" x14ac:dyDescent="0.3">
      <c r="A1297" s="99"/>
      <c r="B1297" s="168" t="s">
        <v>132</v>
      </c>
      <c r="C1297" s="168" t="s">
        <v>128</v>
      </c>
      <c r="D1297" s="168" t="s">
        <v>133</v>
      </c>
    </row>
    <row r="1298" spans="1:4" x14ac:dyDescent="0.3">
      <c r="A1298" s="99"/>
      <c r="B1298" s="168" t="s">
        <v>132</v>
      </c>
      <c r="C1298" s="168" t="s">
        <v>128</v>
      </c>
      <c r="D1298" s="168" t="s">
        <v>133</v>
      </c>
    </row>
    <row r="1299" spans="1:4" x14ac:dyDescent="0.3">
      <c r="A1299" s="99"/>
      <c r="B1299" s="168" t="s">
        <v>132</v>
      </c>
      <c r="C1299" s="168" t="s">
        <v>128</v>
      </c>
      <c r="D1299" s="168" t="s">
        <v>133</v>
      </c>
    </row>
    <row r="1300" spans="1:4" x14ac:dyDescent="0.3">
      <c r="A1300" s="99"/>
      <c r="B1300" s="168" t="s">
        <v>132</v>
      </c>
      <c r="C1300" s="168" t="s">
        <v>128</v>
      </c>
      <c r="D1300" s="168" t="s">
        <v>133</v>
      </c>
    </row>
    <row r="1301" spans="1:4" x14ac:dyDescent="0.3">
      <c r="A1301" s="99"/>
      <c r="B1301" s="168" t="s">
        <v>132</v>
      </c>
      <c r="C1301" s="168" t="s">
        <v>128</v>
      </c>
      <c r="D1301" s="168" t="s">
        <v>133</v>
      </c>
    </row>
    <row r="1302" spans="1:4" x14ac:dyDescent="0.3">
      <c r="A1302" s="99"/>
      <c r="B1302" s="168" t="s">
        <v>132</v>
      </c>
      <c r="C1302" s="168" t="s">
        <v>128</v>
      </c>
      <c r="D1302" s="168" t="s">
        <v>133</v>
      </c>
    </row>
    <row r="1303" spans="1:4" x14ac:dyDescent="0.3">
      <c r="A1303" s="99"/>
      <c r="B1303" s="168" t="s">
        <v>132</v>
      </c>
      <c r="C1303" s="168" t="s">
        <v>128</v>
      </c>
      <c r="D1303" s="168" t="s">
        <v>133</v>
      </c>
    </row>
    <row r="1304" spans="1:4" x14ac:dyDescent="0.3">
      <c r="A1304" s="99"/>
      <c r="B1304" s="168" t="s">
        <v>132</v>
      </c>
      <c r="C1304" s="168" t="s">
        <v>128</v>
      </c>
      <c r="D1304" s="168" t="s">
        <v>133</v>
      </c>
    </row>
    <row r="1305" spans="1:4" x14ac:dyDescent="0.3">
      <c r="A1305" s="99"/>
      <c r="B1305" s="168" t="s">
        <v>132</v>
      </c>
      <c r="C1305" s="168" t="s">
        <v>128</v>
      </c>
      <c r="D1305" s="168" t="s">
        <v>133</v>
      </c>
    </row>
    <row r="1306" spans="1:4" x14ac:dyDescent="0.3">
      <c r="A1306" s="99"/>
      <c r="B1306" s="168" t="s">
        <v>132</v>
      </c>
      <c r="C1306" s="168" t="s">
        <v>128</v>
      </c>
      <c r="D1306" s="168" t="s">
        <v>133</v>
      </c>
    </row>
    <row r="1307" spans="1:4" x14ac:dyDescent="0.3">
      <c r="A1307" s="99"/>
      <c r="B1307" s="168" t="s">
        <v>132</v>
      </c>
      <c r="C1307" s="168" t="s">
        <v>128</v>
      </c>
      <c r="D1307" s="168" t="s">
        <v>133</v>
      </c>
    </row>
    <row r="1308" spans="1:4" x14ac:dyDescent="0.3">
      <c r="A1308" s="99"/>
      <c r="B1308" s="168" t="s">
        <v>132</v>
      </c>
      <c r="C1308" s="168" t="s">
        <v>128</v>
      </c>
      <c r="D1308" s="168" t="s">
        <v>133</v>
      </c>
    </row>
    <row r="1309" spans="1:4" x14ac:dyDescent="0.3">
      <c r="A1309" s="99"/>
      <c r="B1309" s="168" t="s">
        <v>132</v>
      </c>
      <c r="C1309" s="168" t="s">
        <v>128</v>
      </c>
      <c r="D1309" s="168" t="s">
        <v>133</v>
      </c>
    </row>
    <row r="1310" spans="1:4" x14ac:dyDescent="0.3">
      <c r="A1310" s="99"/>
      <c r="B1310" s="168" t="s">
        <v>132</v>
      </c>
      <c r="C1310" s="168" t="s">
        <v>128</v>
      </c>
      <c r="D1310" s="168" t="s">
        <v>133</v>
      </c>
    </row>
    <row r="1311" spans="1:4" x14ac:dyDescent="0.3">
      <c r="A1311" s="99"/>
      <c r="B1311" s="168" t="s">
        <v>132</v>
      </c>
      <c r="C1311" s="168" t="s">
        <v>128</v>
      </c>
      <c r="D1311" s="168" t="s">
        <v>133</v>
      </c>
    </row>
    <row r="1312" spans="1:4" x14ac:dyDescent="0.3">
      <c r="A1312" s="99"/>
      <c r="B1312" s="168" t="s">
        <v>132</v>
      </c>
      <c r="C1312" s="168" t="s">
        <v>128</v>
      </c>
      <c r="D1312" s="168" t="s">
        <v>133</v>
      </c>
    </row>
    <row r="1313" spans="1:4" x14ac:dyDescent="0.3">
      <c r="A1313" s="99"/>
      <c r="B1313" s="168" t="s">
        <v>132</v>
      </c>
      <c r="C1313" s="168" t="s">
        <v>128</v>
      </c>
      <c r="D1313" s="168" t="s">
        <v>133</v>
      </c>
    </row>
    <row r="1314" spans="1:4" x14ac:dyDescent="0.3">
      <c r="A1314" s="99"/>
      <c r="B1314" s="168" t="s">
        <v>132</v>
      </c>
      <c r="C1314" s="168" t="s">
        <v>128</v>
      </c>
      <c r="D1314" s="168" t="s">
        <v>133</v>
      </c>
    </row>
    <row r="1315" spans="1:4" x14ac:dyDescent="0.3">
      <c r="A1315" s="99"/>
      <c r="B1315" s="168" t="s">
        <v>132</v>
      </c>
      <c r="C1315" s="168" t="s">
        <v>128</v>
      </c>
      <c r="D1315" s="168" t="s">
        <v>133</v>
      </c>
    </row>
    <row r="1316" spans="1:4" x14ac:dyDescent="0.3">
      <c r="A1316" s="99"/>
      <c r="B1316" s="168" t="s">
        <v>132</v>
      </c>
      <c r="C1316" s="168" t="s">
        <v>128</v>
      </c>
      <c r="D1316" s="168" t="s">
        <v>133</v>
      </c>
    </row>
    <row r="1317" spans="1:4" x14ac:dyDescent="0.3">
      <c r="A1317" s="99"/>
      <c r="B1317" s="168" t="s">
        <v>132</v>
      </c>
      <c r="C1317" s="168" t="s">
        <v>128</v>
      </c>
      <c r="D1317" s="168" t="s">
        <v>133</v>
      </c>
    </row>
    <row r="1318" spans="1:4" x14ac:dyDescent="0.3">
      <c r="A1318" s="99"/>
      <c r="B1318" s="168" t="s">
        <v>132</v>
      </c>
      <c r="C1318" s="168" t="s">
        <v>128</v>
      </c>
      <c r="D1318" s="168" t="s">
        <v>133</v>
      </c>
    </row>
    <row r="1319" spans="1:4" x14ac:dyDescent="0.3">
      <c r="A1319" s="99"/>
      <c r="B1319" s="168" t="s">
        <v>132</v>
      </c>
      <c r="C1319" s="168" t="s">
        <v>128</v>
      </c>
      <c r="D1319" s="168" t="s">
        <v>133</v>
      </c>
    </row>
    <row r="1320" spans="1:4" x14ac:dyDescent="0.3">
      <c r="A1320" s="99"/>
      <c r="B1320" s="168" t="s">
        <v>132</v>
      </c>
      <c r="C1320" s="168" t="s">
        <v>128</v>
      </c>
      <c r="D1320" s="168" t="s">
        <v>133</v>
      </c>
    </row>
    <row r="1321" spans="1:4" x14ac:dyDescent="0.3">
      <c r="A1321" s="99"/>
      <c r="B1321" s="168" t="s">
        <v>132</v>
      </c>
      <c r="C1321" s="168" t="s">
        <v>128</v>
      </c>
      <c r="D1321" s="168" t="s">
        <v>133</v>
      </c>
    </row>
    <row r="1322" spans="1:4" x14ac:dyDescent="0.3">
      <c r="A1322" s="99"/>
      <c r="B1322" s="168" t="s">
        <v>132</v>
      </c>
      <c r="C1322" s="168" t="s">
        <v>128</v>
      </c>
      <c r="D1322" s="168" t="s">
        <v>133</v>
      </c>
    </row>
    <row r="1323" spans="1:4" x14ac:dyDescent="0.3">
      <c r="A1323" s="99"/>
      <c r="B1323" s="168" t="s">
        <v>132</v>
      </c>
      <c r="C1323" s="168" t="s">
        <v>128</v>
      </c>
      <c r="D1323" s="168" t="s">
        <v>133</v>
      </c>
    </row>
    <row r="1324" spans="1:4" x14ac:dyDescent="0.3">
      <c r="A1324" s="99"/>
      <c r="B1324" s="168" t="s">
        <v>132</v>
      </c>
      <c r="C1324" s="168" t="s">
        <v>128</v>
      </c>
      <c r="D1324" s="168" t="s">
        <v>133</v>
      </c>
    </row>
    <row r="1325" spans="1:4" x14ac:dyDescent="0.3">
      <c r="A1325" s="99"/>
      <c r="B1325" s="168" t="s">
        <v>132</v>
      </c>
      <c r="C1325" s="168" t="s">
        <v>128</v>
      </c>
      <c r="D1325" s="168" t="s">
        <v>133</v>
      </c>
    </row>
    <row r="1326" spans="1:4" x14ac:dyDescent="0.3">
      <c r="A1326" s="99"/>
      <c r="B1326" s="168" t="s">
        <v>132</v>
      </c>
      <c r="C1326" s="168" t="s">
        <v>128</v>
      </c>
      <c r="D1326" s="168" t="s">
        <v>133</v>
      </c>
    </row>
    <row r="1327" spans="1:4" x14ac:dyDescent="0.3">
      <c r="A1327" s="99"/>
      <c r="B1327" s="168" t="s">
        <v>132</v>
      </c>
      <c r="C1327" s="168" t="s">
        <v>128</v>
      </c>
      <c r="D1327" s="168" t="s">
        <v>133</v>
      </c>
    </row>
    <row r="1328" spans="1:4" x14ac:dyDescent="0.3">
      <c r="A1328" s="99"/>
      <c r="B1328" s="168" t="s">
        <v>132</v>
      </c>
      <c r="C1328" s="168" t="s">
        <v>128</v>
      </c>
      <c r="D1328" s="168" t="s">
        <v>133</v>
      </c>
    </row>
    <row r="1329" spans="1:4" x14ac:dyDescent="0.3">
      <c r="A1329" s="99"/>
      <c r="B1329" s="168" t="s">
        <v>132</v>
      </c>
      <c r="C1329" s="168" t="s">
        <v>128</v>
      </c>
      <c r="D1329" s="168" t="s">
        <v>133</v>
      </c>
    </row>
    <row r="1330" spans="1:4" x14ac:dyDescent="0.3">
      <c r="A1330" s="99"/>
      <c r="B1330" s="168" t="s">
        <v>132</v>
      </c>
      <c r="C1330" s="168" t="s">
        <v>128</v>
      </c>
      <c r="D1330" s="168" t="s">
        <v>133</v>
      </c>
    </row>
    <row r="1331" spans="1:4" x14ac:dyDescent="0.3">
      <c r="A1331" s="99"/>
      <c r="B1331" s="168" t="s">
        <v>132</v>
      </c>
      <c r="C1331" s="168" t="s">
        <v>128</v>
      </c>
      <c r="D1331" s="168" t="s">
        <v>133</v>
      </c>
    </row>
    <row r="1332" spans="1:4" x14ac:dyDescent="0.3">
      <c r="B1332" s="168" t="s">
        <v>132</v>
      </c>
      <c r="C1332" s="168" t="s">
        <v>128</v>
      </c>
      <c r="D1332" s="168" t="s">
        <v>133</v>
      </c>
    </row>
    <row r="1333" spans="1:4" x14ac:dyDescent="0.3">
      <c r="B1333" s="168" t="s">
        <v>132</v>
      </c>
      <c r="C1333" s="168" t="s">
        <v>128</v>
      </c>
      <c r="D1333" s="168" t="s">
        <v>133</v>
      </c>
    </row>
    <row r="1334" spans="1:4" x14ac:dyDescent="0.3">
      <c r="B1334" s="168" t="s">
        <v>132</v>
      </c>
      <c r="C1334" s="168" t="s">
        <v>128</v>
      </c>
      <c r="D1334" s="168" t="s">
        <v>133</v>
      </c>
    </row>
    <row r="1335" spans="1:4" x14ac:dyDescent="0.3">
      <c r="B1335" s="168" t="s">
        <v>132</v>
      </c>
      <c r="C1335" s="168" t="s">
        <v>128</v>
      </c>
      <c r="D1335" s="168" t="s">
        <v>133</v>
      </c>
    </row>
    <row r="1336" spans="1:4" x14ac:dyDescent="0.3">
      <c r="B1336" s="168" t="s">
        <v>132</v>
      </c>
      <c r="C1336" s="168" t="s">
        <v>128</v>
      </c>
      <c r="D1336" s="168" t="s">
        <v>133</v>
      </c>
    </row>
    <row r="1337" spans="1:4" x14ac:dyDescent="0.3">
      <c r="B1337" s="168" t="s">
        <v>132</v>
      </c>
      <c r="C1337" s="168" t="s">
        <v>128</v>
      </c>
      <c r="D1337" s="168" t="s">
        <v>133</v>
      </c>
    </row>
    <row r="1338" spans="1:4" x14ac:dyDescent="0.3">
      <c r="B1338" s="168" t="s">
        <v>132</v>
      </c>
      <c r="C1338" s="168" t="s">
        <v>128</v>
      </c>
      <c r="D1338" s="168" t="s">
        <v>133</v>
      </c>
    </row>
    <row r="1339" spans="1:4" x14ac:dyDescent="0.3">
      <c r="B1339" s="168" t="s">
        <v>132</v>
      </c>
      <c r="C1339" s="168" t="s">
        <v>128</v>
      </c>
      <c r="D1339" s="168" t="s">
        <v>133</v>
      </c>
    </row>
    <row r="1340" spans="1:4" x14ac:dyDescent="0.3">
      <c r="B1340" s="168" t="s">
        <v>132</v>
      </c>
      <c r="C1340" s="168" t="s">
        <v>128</v>
      </c>
      <c r="D1340" s="168" t="s">
        <v>133</v>
      </c>
    </row>
    <row r="1341" spans="1:4" x14ac:dyDescent="0.3">
      <c r="B1341" s="168" t="s">
        <v>132</v>
      </c>
      <c r="C1341" s="168" t="s">
        <v>128</v>
      </c>
      <c r="D1341" s="168" t="s">
        <v>133</v>
      </c>
    </row>
    <row r="1342" spans="1:4" x14ac:dyDescent="0.3">
      <c r="B1342" s="168" t="s">
        <v>132</v>
      </c>
      <c r="C1342" s="168" t="s">
        <v>128</v>
      </c>
      <c r="D1342" s="168" t="s">
        <v>133</v>
      </c>
    </row>
    <row r="1343" spans="1:4" x14ac:dyDescent="0.3">
      <c r="B1343" s="168" t="s">
        <v>132</v>
      </c>
      <c r="C1343" s="168" t="s">
        <v>128</v>
      </c>
      <c r="D1343" s="168" t="s">
        <v>133</v>
      </c>
    </row>
    <row r="1344" spans="1:4" x14ac:dyDescent="0.3">
      <c r="B1344" s="168" t="s">
        <v>132</v>
      </c>
      <c r="C1344" s="168" t="s">
        <v>128</v>
      </c>
      <c r="D1344" s="168" t="s">
        <v>133</v>
      </c>
    </row>
    <row r="1345" spans="2:4" x14ac:dyDescent="0.3">
      <c r="B1345" s="168" t="s">
        <v>132</v>
      </c>
      <c r="C1345" s="168" t="s">
        <v>128</v>
      </c>
      <c r="D1345" s="168" t="s">
        <v>133</v>
      </c>
    </row>
    <row r="1346" spans="2:4" x14ac:dyDescent="0.3">
      <c r="B1346" s="168" t="s">
        <v>132</v>
      </c>
      <c r="C1346" s="168" t="s">
        <v>128</v>
      </c>
      <c r="D1346" s="168" t="s">
        <v>133</v>
      </c>
    </row>
    <row r="1347" spans="2:4" x14ac:dyDescent="0.3">
      <c r="B1347" s="168" t="s">
        <v>132</v>
      </c>
      <c r="C1347" s="168" t="s">
        <v>128</v>
      </c>
      <c r="D1347" s="168" t="s">
        <v>133</v>
      </c>
    </row>
    <row r="1348" spans="2:4" x14ac:dyDescent="0.3">
      <c r="B1348" s="168" t="s">
        <v>132</v>
      </c>
      <c r="C1348" s="168" t="s">
        <v>128</v>
      </c>
      <c r="D1348" s="168" t="s">
        <v>133</v>
      </c>
    </row>
    <row r="1349" spans="2:4" x14ac:dyDescent="0.3">
      <c r="B1349" s="168" t="s">
        <v>132</v>
      </c>
      <c r="C1349" s="168" t="s">
        <v>128</v>
      </c>
      <c r="D1349" s="168" t="s">
        <v>133</v>
      </c>
    </row>
    <row r="1350" spans="2:4" x14ac:dyDescent="0.3">
      <c r="B1350" s="168" t="s">
        <v>132</v>
      </c>
      <c r="C1350" s="168" t="s">
        <v>128</v>
      </c>
      <c r="D1350" s="168" t="s">
        <v>133</v>
      </c>
    </row>
    <row r="1351" spans="2:4" x14ac:dyDescent="0.3">
      <c r="B1351" s="168" t="s">
        <v>132</v>
      </c>
      <c r="C1351" s="168" t="s">
        <v>128</v>
      </c>
      <c r="D1351" s="168" t="s">
        <v>133</v>
      </c>
    </row>
    <row r="1352" spans="2:4" x14ac:dyDescent="0.3">
      <c r="B1352" s="168" t="s">
        <v>132</v>
      </c>
      <c r="C1352" s="168" t="s">
        <v>128</v>
      </c>
      <c r="D1352" s="168" t="s">
        <v>133</v>
      </c>
    </row>
    <row r="1353" spans="2:4" x14ac:dyDescent="0.3">
      <c r="B1353" s="168" t="s">
        <v>132</v>
      </c>
      <c r="C1353" s="168" t="s">
        <v>128</v>
      </c>
      <c r="D1353" s="168" t="s">
        <v>133</v>
      </c>
    </row>
    <row r="1354" spans="2:4" x14ac:dyDescent="0.3">
      <c r="B1354" s="168" t="s">
        <v>132</v>
      </c>
      <c r="C1354" s="168" t="s">
        <v>128</v>
      </c>
      <c r="D1354" s="168" t="s">
        <v>133</v>
      </c>
    </row>
    <row r="1355" spans="2:4" x14ac:dyDescent="0.3">
      <c r="B1355" s="168" t="s">
        <v>132</v>
      </c>
      <c r="C1355" s="168" t="s">
        <v>128</v>
      </c>
      <c r="D1355" s="168" t="s">
        <v>133</v>
      </c>
    </row>
    <row r="1356" spans="2:4" x14ac:dyDescent="0.3">
      <c r="B1356" s="168" t="s">
        <v>132</v>
      </c>
      <c r="C1356" s="168" t="s">
        <v>128</v>
      </c>
      <c r="D1356" s="168" t="s">
        <v>133</v>
      </c>
    </row>
    <row r="1357" spans="2:4" x14ac:dyDescent="0.3">
      <c r="B1357" s="168" t="s">
        <v>132</v>
      </c>
      <c r="C1357" s="168" t="s">
        <v>128</v>
      </c>
      <c r="D1357" s="168" t="s">
        <v>133</v>
      </c>
    </row>
    <row r="1358" spans="2:4" x14ac:dyDescent="0.3">
      <c r="B1358" s="168" t="s">
        <v>132</v>
      </c>
      <c r="C1358" s="168" t="s">
        <v>128</v>
      </c>
      <c r="D1358" s="168" t="s">
        <v>133</v>
      </c>
    </row>
    <row r="1359" spans="2:4" x14ac:dyDescent="0.3">
      <c r="B1359" s="168" t="s">
        <v>132</v>
      </c>
      <c r="C1359" s="168" t="s">
        <v>128</v>
      </c>
      <c r="D1359" s="168" t="s">
        <v>133</v>
      </c>
    </row>
    <row r="1360" spans="2:4" x14ac:dyDescent="0.3">
      <c r="B1360" s="168" t="s">
        <v>132</v>
      </c>
      <c r="C1360" s="168" t="s">
        <v>128</v>
      </c>
      <c r="D1360" s="168" t="s">
        <v>133</v>
      </c>
    </row>
    <row r="1361" spans="2:4" x14ac:dyDescent="0.3">
      <c r="B1361" s="168" t="s">
        <v>132</v>
      </c>
      <c r="C1361" s="168" t="s">
        <v>128</v>
      </c>
      <c r="D1361" s="168" t="s">
        <v>133</v>
      </c>
    </row>
    <row r="1362" spans="2:4" x14ac:dyDescent="0.3">
      <c r="B1362" s="168" t="s">
        <v>132</v>
      </c>
      <c r="C1362" s="168" t="s">
        <v>128</v>
      </c>
      <c r="D1362" s="168" t="s">
        <v>133</v>
      </c>
    </row>
    <row r="1363" spans="2:4" x14ac:dyDescent="0.3">
      <c r="B1363" s="168" t="s">
        <v>132</v>
      </c>
      <c r="C1363" s="168" t="s">
        <v>128</v>
      </c>
      <c r="D1363" s="168" t="s">
        <v>133</v>
      </c>
    </row>
    <row r="1364" spans="2:4" x14ac:dyDescent="0.3">
      <c r="B1364" s="168" t="s">
        <v>132</v>
      </c>
      <c r="C1364" s="168" t="s">
        <v>128</v>
      </c>
      <c r="D1364" s="168" t="s">
        <v>133</v>
      </c>
    </row>
    <row r="1365" spans="2:4" x14ac:dyDescent="0.3">
      <c r="B1365" s="168" t="s">
        <v>132</v>
      </c>
      <c r="C1365" s="168" t="s">
        <v>128</v>
      </c>
      <c r="D1365" s="168" t="s">
        <v>133</v>
      </c>
    </row>
    <row r="1366" spans="2:4" x14ac:dyDescent="0.3">
      <c r="B1366" s="168" t="s">
        <v>132</v>
      </c>
      <c r="C1366" s="168" t="s">
        <v>128</v>
      </c>
      <c r="D1366" s="168" t="s">
        <v>133</v>
      </c>
    </row>
    <row r="1367" spans="2:4" x14ac:dyDescent="0.3">
      <c r="B1367" s="168" t="s">
        <v>132</v>
      </c>
      <c r="C1367" s="168" t="s">
        <v>128</v>
      </c>
      <c r="D1367" s="168" t="s">
        <v>133</v>
      </c>
    </row>
    <row r="1368" spans="2:4" x14ac:dyDescent="0.3">
      <c r="B1368" s="168" t="s">
        <v>132</v>
      </c>
      <c r="C1368" s="168" t="s">
        <v>128</v>
      </c>
      <c r="D1368" s="168" t="s">
        <v>133</v>
      </c>
    </row>
    <row r="1369" spans="2:4" x14ac:dyDescent="0.3">
      <c r="B1369" s="168" t="s">
        <v>132</v>
      </c>
      <c r="C1369" s="168" t="s">
        <v>128</v>
      </c>
      <c r="D1369" s="168" t="s">
        <v>133</v>
      </c>
    </row>
    <row r="1370" spans="2:4" x14ac:dyDescent="0.3">
      <c r="B1370" s="168" t="s">
        <v>132</v>
      </c>
      <c r="C1370" s="168" t="s">
        <v>128</v>
      </c>
      <c r="D1370" s="168" t="s">
        <v>133</v>
      </c>
    </row>
    <row r="1371" spans="2:4" x14ac:dyDescent="0.3">
      <c r="B1371" s="168" t="s">
        <v>132</v>
      </c>
      <c r="C1371" s="168" t="s">
        <v>128</v>
      </c>
      <c r="D1371" s="168" t="s">
        <v>133</v>
      </c>
    </row>
    <row r="1372" spans="2:4" x14ac:dyDescent="0.3">
      <c r="B1372" s="168" t="s">
        <v>132</v>
      </c>
      <c r="C1372" s="168" t="s">
        <v>128</v>
      </c>
      <c r="D1372" s="168" t="s">
        <v>133</v>
      </c>
    </row>
    <row r="1373" spans="2:4" x14ac:dyDescent="0.3">
      <c r="B1373" s="168" t="s">
        <v>132</v>
      </c>
      <c r="C1373" s="168" t="s">
        <v>128</v>
      </c>
      <c r="D1373" s="168" t="s">
        <v>133</v>
      </c>
    </row>
    <row r="1374" spans="2:4" x14ac:dyDescent="0.3">
      <c r="B1374" s="168" t="s">
        <v>132</v>
      </c>
      <c r="C1374" s="168" t="s">
        <v>128</v>
      </c>
      <c r="D1374" s="168" t="s">
        <v>133</v>
      </c>
    </row>
    <row r="1375" spans="2:4" x14ac:dyDescent="0.3">
      <c r="B1375" s="168" t="s">
        <v>132</v>
      </c>
      <c r="C1375" s="168" t="s">
        <v>128</v>
      </c>
      <c r="D1375" s="168" t="s">
        <v>133</v>
      </c>
    </row>
    <row r="1376" spans="2:4" x14ac:dyDescent="0.3">
      <c r="B1376" s="168" t="s">
        <v>132</v>
      </c>
      <c r="C1376" s="168" t="s">
        <v>128</v>
      </c>
      <c r="D1376" s="168" t="s">
        <v>133</v>
      </c>
    </row>
    <row r="1377" spans="2:4" x14ac:dyDescent="0.3">
      <c r="B1377" s="168" t="s">
        <v>132</v>
      </c>
      <c r="C1377" s="168" t="s">
        <v>128</v>
      </c>
      <c r="D1377" s="168" t="s">
        <v>133</v>
      </c>
    </row>
    <row r="1378" spans="2:4" x14ac:dyDescent="0.3">
      <c r="B1378" s="168" t="s">
        <v>132</v>
      </c>
      <c r="C1378" s="168" t="s">
        <v>128</v>
      </c>
      <c r="D1378" s="168" t="s">
        <v>133</v>
      </c>
    </row>
    <row r="1379" spans="2:4" x14ac:dyDescent="0.3">
      <c r="B1379" s="168" t="s">
        <v>132</v>
      </c>
      <c r="C1379" s="168" t="s">
        <v>128</v>
      </c>
      <c r="D1379" s="168" t="s">
        <v>133</v>
      </c>
    </row>
    <row r="1380" spans="2:4" x14ac:dyDescent="0.3">
      <c r="B1380" s="168" t="s">
        <v>132</v>
      </c>
      <c r="C1380" s="168" t="s">
        <v>128</v>
      </c>
      <c r="D1380" s="168" t="s">
        <v>133</v>
      </c>
    </row>
    <row r="1381" spans="2:4" x14ac:dyDescent="0.3">
      <c r="B1381" s="168" t="s">
        <v>132</v>
      </c>
      <c r="C1381" s="168" t="s">
        <v>128</v>
      </c>
      <c r="D1381" s="168" t="s">
        <v>133</v>
      </c>
    </row>
    <row r="1382" spans="2:4" x14ac:dyDescent="0.3">
      <c r="B1382" s="168" t="s">
        <v>132</v>
      </c>
      <c r="C1382" s="168" t="s">
        <v>128</v>
      </c>
      <c r="D1382" s="168" t="s">
        <v>133</v>
      </c>
    </row>
    <row r="1383" spans="2:4" x14ac:dyDescent="0.3">
      <c r="B1383" s="168" t="s">
        <v>132</v>
      </c>
      <c r="C1383" s="168" t="s">
        <v>128</v>
      </c>
      <c r="D1383" s="168" t="s">
        <v>133</v>
      </c>
    </row>
    <row r="1384" spans="2:4" x14ac:dyDescent="0.3">
      <c r="B1384" s="168" t="s">
        <v>132</v>
      </c>
      <c r="C1384" s="168" t="s">
        <v>128</v>
      </c>
      <c r="D1384" s="168" t="s">
        <v>133</v>
      </c>
    </row>
    <row r="1385" spans="2:4" x14ac:dyDescent="0.3">
      <c r="B1385" s="168" t="s">
        <v>132</v>
      </c>
      <c r="C1385" s="168" t="s">
        <v>128</v>
      </c>
      <c r="D1385" s="168" t="s">
        <v>133</v>
      </c>
    </row>
    <row r="1386" spans="2:4" x14ac:dyDescent="0.3">
      <c r="B1386" s="168" t="s">
        <v>132</v>
      </c>
      <c r="C1386" s="168" t="s">
        <v>128</v>
      </c>
      <c r="D1386" s="168" t="s">
        <v>133</v>
      </c>
    </row>
    <row r="1387" spans="2:4" x14ac:dyDescent="0.3">
      <c r="B1387" s="168" t="s">
        <v>132</v>
      </c>
      <c r="C1387" s="168" t="s">
        <v>128</v>
      </c>
      <c r="D1387" s="168" t="s">
        <v>133</v>
      </c>
    </row>
    <row r="1388" spans="2:4" x14ac:dyDescent="0.3">
      <c r="B1388" s="168" t="s">
        <v>132</v>
      </c>
      <c r="C1388" s="168" t="s">
        <v>128</v>
      </c>
      <c r="D1388" s="168" t="s">
        <v>133</v>
      </c>
    </row>
    <row r="1389" spans="2:4" x14ac:dyDescent="0.3">
      <c r="B1389" s="168" t="s">
        <v>132</v>
      </c>
      <c r="C1389" s="168" t="s">
        <v>128</v>
      </c>
      <c r="D1389" s="168" t="s">
        <v>133</v>
      </c>
    </row>
    <row r="1390" spans="2:4" x14ac:dyDescent="0.3">
      <c r="B1390" s="168" t="s">
        <v>132</v>
      </c>
      <c r="C1390" s="168" t="s">
        <v>128</v>
      </c>
      <c r="D1390" s="168" t="s">
        <v>133</v>
      </c>
    </row>
    <row r="1391" spans="2:4" x14ac:dyDescent="0.3">
      <c r="B1391" s="168" t="s">
        <v>132</v>
      </c>
      <c r="C1391" s="168" t="s">
        <v>128</v>
      </c>
      <c r="D1391" s="168" t="s">
        <v>133</v>
      </c>
    </row>
    <row r="1392" spans="2:4" x14ac:dyDescent="0.3">
      <c r="B1392" s="168" t="s">
        <v>132</v>
      </c>
      <c r="C1392" s="168" t="s">
        <v>128</v>
      </c>
      <c r="D1392" s="168" t="s">
        <v>133</v>
      </c>
    </row>
    <row r="1393" spans="2:4" x14ac:dyDescent="0.3">
      <c r="B1393" s="168" t="s">
        <v>132</v>
      </c>
      <c r="C1393" s="168" t="s">
        <v>128</v>
      </c>
      <c r="D1393" s="168" t="s">
        <v>133</v>
      </c>
    </row>
    <row r="1394" spans="2:4" x14ac:dyDescent="0.3">
      <c r="B1394" s="168" t="s">
        <v>132</v>
      </c>
      <c r="C1394" s="168" t="s">
        <v>128</v>
      </c>
      <c r="D1394" s="168" t="s">
        <v>133</v>
      </c>
    </row>
    <row r="1395" spans="2:4" x14ac:dyDescent="0.3">
      <c r="B1395" s="168" t="s">
        <v>132</v>
      </c>
      <c r="C1395" s="168" t="s">
        <v>128</v>
      </c>
      <c r="D1395" s="168" t="s">
        <v>133</v>
      </c>
    </row>
    <row r="1396" spans="2:4" x14ac:dyDescent="0.3">
      <c r="B1396" s="168" t="s">
        <v>132</v>
      </c>
      <c r="C1396" s="168" t="s">
        <v>128</v>
      </c>
      <c r="D1396" s="168" t="s">
        <v>133</v>
      </c>
    </row>
    <row r="1397" spans="2:4" x14ac:dyDescent="0.3">
      <c r="B1397" s="168" t="s">
        <v>132</v>
      </c>
      <c r="C1397" s="168" t="s">
        <v>128</v>
      </c>
      <c r="D1397" s="168" t="s">
        <v>133</v>
      </c>
    </row>
    <row r="1398" spans="2:4" x14ac:dyDescent="0.3">
      <c r="B1398" s="168" t="s">
        <v>132</v>
      </c>
      <c r="C1398" s="168" t="s">
        <v>128</v>
      </c>
      <c r="D1398" s="168" t="s">
        <v>133</v>
      </c>
    </row>
    <row r="1399" spans="2:4" x14ac:dyDescent="0.3">
      <c r="B1399" s="168" t="s">
        <v>132</v>
      </c>
      <c r="C1399" s="168" t="s">
        <v>128</v>
      </c>
      <c r="D1399" s="168" t="s">
        <v>133</v>
      </c>
    </row>
    <row r="1400" spans="2:4" x14ac:dyDescent="0.3">
      <c r="B1400" s="168" t="s">
        <v>132</v>
      </c>
      <c r="C1400" s="168" t="s">
        <v>128</v>
      </c>
      <c r="D1400" s="168" t="s">
        <v>133</v>
      </c>
    </row>
    <row r="1401" spans="2:4" x14ac:dyDescent="0.3">
      <c r="B1401" s="168" t="s">
        <v>132</v>
      </c>
      <c r="C1401" s="168" t="s">
        <v>128</v>
      </c>
      <c r="D1401" s="168" t="s">
        <v>133</v>
      </c>
    </row>
    <row r="1402" spans="2:4" x14ac:dyDescent="0.3">
      <c r="B1402" s="168" t="s">
        <v>132</v>
      </c>
      <c r="C1402" s="168" t="s">
        <v>128</v>
      </c>
      <c r="D1402" s="168" t="s">
        <v>133</v>
      </c>
    </row>
    <row r="1403" spans="2:4" x14ac:dyDescent="0.3">
      <c r="B1403" s="168" t="s">
        <v>132</v>
      </c>
      <c r="C1403" s="168" t="s">
        <v>128</v>
      </c>
      <c r="D1403" s="168" t="s">
        <v>133</v>
      </c>
    </row>
    <row r="1404" spans="2:4" x14ac:dyDescent="0.3">
      <c r="B1404" s="168" t="s">
        <v>132</v>
      </c>
      <c r="C1404" s="168" t="s">
        <v>128</v>
      </c>
      <c r="D1404" s="168" t="s">
        <v>133</v>
      </c>
    </row>
    <row r="1405" spans="2:4" x14ac:dyDescent="0.3">
      <c r="B1405" s="168" t="s">
        <v>132</v>
      </c>
      <c r="C1405" s="168" t="s">
        <v>128</v>
      </c>
      <c r="D1405" s="168" t="s">
        <v>133</v>
      </c>
    </row>
    <row r="1406" spans="2:4" x14ac:dyDescent="0.3">
      <c r="B1406" s="168" t="s">
        <v>132</v>
      </c>
      <c r="C1406" s="168" t="s">
        <v>128</v>
      </c>
      <c r="D1406" s="168" t="s">
        <v>133</v>
      </c>
    </row>
    <row r="1407" spans="2:4" x14ac:dyDescent="0.3">
      <c r="B1407" s="168" t="s">
        <v>132</v>
      </c>
      <c r="C1407" s="168" t="s">
        <v>128</v>
      </c>
      <c r="D1407" s="168" t="s">
        <v>133</v>
      </c>
    </row>
    <row r="1408" spans="2:4" x14ac:dyDescent="0.3">
      <c r="B1408" s="168" t="s">
        <v>132</v>
      </c>
      <c r="C1408" s="168" t="s">
        <v>128</v>
      </c>
      <c r="D1408" s="168" t="s">
        <v>133</v>
      </c>
    </row>
    <row r="1409" spans="1:4" x14ac:dyDescent="0.3">
      <c r="B1409" s="168" t="s">
        <v>132</v>
      </c>
      <c r="C1409" s="168" t="s">
        <v>128</v>
      </c>
      <c r="D1409" s="168" t="s">
        <v>133</v>
      </c>
    </row>
    <row r="1410" spans="1:4" x14ac:dyDescent="0.3">
      <c r="B1410" s="168" t="s">
        <v>132</v>
      </c>
      <c r="C1410" s="168" t="s">
        <v>128</v>
      </c>
      <c r="D1410" s="168" t="s">
        <v>133</v>
      </c>
    </row>
    <row r="1411" spans="1:4" x14ac:dyDescent="0.3">
      <c r="B1411" s="168" t="s">
        <v>132</v>
      </c>
      <c r="C1411" s="168" t="s">
        <v>128</v>
      </c>
      <c r="D1411" s="168" t="s">
        <v>133</v>
      </c>
    </row>
    <row r="1412" spans="1:4" x14ac:dyDescent="0.3">
      <c r="B1412" s="168" t="s">
        <v>132</v>
      </c>
      <c r="C1412" s="168" t="s">
        <v>128</v>
      </c>
      <c r="D1412" s="168" t="s">
        <v>133</v>
      </c>
    </row>
    <row r="1413" spans="1:4" x14ac:dyDescent="0.3">
      <c r="B1413" s="168" t="s">
        <v>132</v>
      </c>
      <c r="C1413" s="168" t="s">
        <v>128</v>
      </c>
      <c r="D1413" s="168" t="s">
        <v>133</v>
      </c>
    </row>
    <row r="1414" spans="1:4" x14ac:dyDescent="0.3">
      <c r="B1414" s="168" t="s">
        <v>132</v>
      </c>
      <c r="C1414" s="168" t="s">
        <v>128</v>
      </c>
      <c r="D1414" s="168" t="s">
        <v>133</v>
      </c>
    </row>
    <row r="1415" spans="1:4" x14ac:dyDescent="0.3">
      <c r="B1415" s="168" t="s">
        <v>132</v>
      </c>
      <c r="C1415" s="168" t="s">
        <v>128</v>
      </c>
      <c r="D1415" s="168" t="s">
        <v>133</v>
      </c>
    </row>
    <row r="1416" spans="1:4" x14ac:dyDescent="0.3">
      <c r="B1416" s="168" t="s">
        <v>132</v>
      </c>
      <c r="C1416" s="168" t="s">
        <v>128</v>
      </c>
      <c r="D1416" s="168" t="s">
        <v>133</v>
      </c>
    </row>
    <row r="1417" spans="1:4" x14ac:dyDescent="0.3">
      <c r="B1417" s="168" t="s">
        <v>132</v>
      </c>
      <c r="C1417" s="168" t="s">
        <v>128</v>
      </c>
      <c r="D1417" s="168" t="s">
        <v>133</v>
      </c>
    </row>
    <row r="1418" spans="1:4" x14ac:dyDescent="0.3">
      <c r="B1418" s="168" t="s">
        <v>132</v>
      </c>
      <c r="C1418" s="168" t="s">
        <v>128</v>
      </c>
      <c r="D1418" s="168" t="s">
        <v>133</v>
      </c>
    </row>
    <row r="1419" spans="1:4" x14ac:dyDescent="0.3">
      <c r="B1419" s="168" t="s">
        <v>132</v>
      </c>
      <c r="C1419" s="168" t="s">
        <v>128</v>
      </c>
      <c r="D1419" s="168" t="s">
        <v>133</v>
      </c>
    </row>
    <row r="1420" spans="1:4" x14ac:dyDescent="0.3">
      <c r="B1420" s="168" t="s">
        <v>132</v>
      </c>
      <c r="C1420" s="168" t="s">
        <v>128</v>
      </c>
      <c r="D1420" s="168" t="s">
        <v>133</v>
      </c>
    </row>
    <row r="1421" spans="1:4" x14ac:dyDescent="0.3">
      <c r="B1421" s="168" t="s">
        <v>132</v>
      </c>
      <c r="C1421" s="168" t="s">
        <v>128</v>
      </c>
      <c r="D1421" s="168" t="s">
        <v>133</v>
      </c>
    </row>
    <row r="1422" spans="1:4" x14ac:dyDescent="0.3">
      <c r="B1422" s="168" t="s">
        <v>132</v>
      </c>
      <c r="C1422" s="168" t="s">
        <v>128</v>
      </c>
      <c r="D1422" s="168" t="s">
        <v>133</v>
      </c>
    </row>
    <row r="1423" spans="1:4" x14ac:dyDescent="0.3">
      <c r="B1423" s="168" t="s">
        <v>132</v>
      </c>
      <c r="C1423" s="168" t="s">
        <v>128</v>
      </c>
      <c r="D1423" s="168" t="s">
        <v>133</v>
      </c>
    </row>
    <row r="1424" spans="1:4" x14ac:dyDescent="0.3">
      <c r="A1424" s="99"/>
      <c r="B1424" s="168" t="s">
        <v>132</v>
      </c>
      <c r="C1424" s="168" t="s">
        <v>128</v>
      </c>
      <c r="D1424" s="168" t="s">
        <v>133</v>
      </c>
    </row>
    <row r="1425" spans="1:4" x14ac:dyDescent="0.3">
      <c r="B1425" s="168" t="s">
        <v>132</v>
      </c>
      <c r="C1425" s="168" t="s">
        <v>128</v>
      </c>
      <c r="D1425" s="168" t="s">
        <v>133</v>
      </c>
    </row>
    <row r="1426" spans="1:4" x14ac:dyDescent="0.3">
      <c r="B1426" s="168" t="s">
        <v>132</v>
      </c>
      <c r="C1426" s="168" t="s">
        <v>128</v>
      </c>
      <c r="D1426" s="168" t="s">
        <v>133</v>
      </c>
    </row>
    <row r="1427" spans="1:4" x14ac:dyDescent="0.3">
      <c r="B1427" s="168" t="s">
        <v>132</v>
      </c>
      <c r="C1427" s="168" t="s">
        <v>128</v>
      </c>
      <c r="D1427" s="168" t="s">
        <v>133</v>
      </c>
    </row>
    <row r="1428" spans="1:4" x14ac:dyDescent="0.3">
      <c r="B1428" s="168" t="s">
        <v>132</v>
      </c>
      <c r="C1428" s="168" t="s">
        <v>128</v>
      </c>
      <c r="D1428" s="168" t="s">
        <v>133</v>
      </c>
    </row>
    <row r="1429" spans="1:4" x14ac:dyDescent="0.3">
      <c r="B1429" s="168" t="s">
        <v>132</v>
      </c>
      <c r="C1429" s="168" t="s">
        <v>128</v>
      </c>
      <c r="D1429" s="168" t="s">
        <v>133</v>
      </c>
    </row>
    <row r="1430" spans="1:4" x14ac:dyDescent="0.3">
      <c r="A1430" s="98">
        <v>903</v>
      </c>
      <c r="B1430" s="168" t="s">
        <v>132</v>
      </c>
      <c r="C1430" s="168" t="s">
        <v>128</v>
      </c>
      <c r="D1430" s="168" t="s">
        <v>133</v>
      </c>
    </row>
    <row r="1431" spans="1:4" x14ac:dyDescent="0.3">
      <c r="A1431" s="98">
        <v>1285</v>
      </c>
      <c r="B1431" s="168" t="s">
        <v>132</v>
      </c>
      <c r="C1431" s="168" t="s">
        <v>128</v>
      </c>
      <c r="D1431" s="168" t="s">
        <v>133</v>
      </c>
    </row>
    <row r="1432" spans="1:4" x14ac:dyDescent="0.3">
      <c r="A1432" s="98">
        <v>1276</v>
      </c>
      <c r="B1432" s="168" t="s">
        <v>132</v>
      </c>
      <c r="C1432" s="168" t="s">
        <v>128</v>
      </c>
      <c r="D1432" s="168" t="s">
        <v>133</v>
      </c>
    </row>
    <row r="1433" spans="1:4" x14ac:dyDescent="0.3">
      <c r="A1433" s="98">
        <v>1171</v>
      </c>
      <c r="B1433" s="168" t="s">
        <v>132</v>
      </c>
      <c r="C1433" s="168" t="s">
        <v>128</v>
      </c>
      <c r="D1433" s="168" t="s">
        <v>133</v>
      </c>
    </row>
    <row r="1434" spans="1:4" x14ac:dyDescent="0.3">
      <c r="A1434" s="98">
        <v>804</v>
      </c>
      <c r="B1434" s="168" t="s">
        <v>132</v>
      </c>
      <c r="C1434" s="168" t="s">
        <v>128</v>
      </c>
      <c r="D1434" s="168" t="s">
        <v>133</v>
      </c>
    </row>
    <row r="1435" spans="1:4" x14ac:dyDescent="0.3">
      <c r="A1435" s="98">
        <v>1174</v>
      </c>
      <c r="B1435" s="168" t="s">
        <v>132</v>
      </c>
      <c r="C1435" s="168" t="s">
        <v>128</v>
      </c>
      <c r="D1435" s="168" t="s">
        <v>133</v>
      </c>
    </row>
    <row r="1436" spans="1:4" x14ac:dyDescent="0.3">
      <c r="A1436" s="98">
        <v>1052</v>
      </c>
      <c r="B1436" s="168" t="s">
        <v>132</v>
      </c>
      <c r="C1436" s="168" t="s">
        <v>128</v>
      </c>
      <c r="D1436" s="168" t="s">
        <v>133</v>
      </c>
    </row>
    <row r="1437" spans="1:4" x14ac:dyDescent="0.3">
      <c r="A1437" s="98">
        <v>1067</v>
      </c>
      <c r="B1437" s="168" t="s">
        <v>132</v>
      </c>
      <c r="C1437" s="168" t="s">
        <v>128</v>
      </c>
      <c r="D1437" s="168" t="s">
        <v>133</v>
      </c>
    </row>
    <row r="1438" spans="1:4" x14ac:dyDescent="0.3">
      <c r="A1438" s="98">
        <v>976</v>
      </c>
      <c r="B1438" s="168" t="s">
        <v>132</v>
      </c>
      <c r="C1438" s="168" t="s">
        <v>128</v>
      </c>
      <c r="D1438" s="168" t="s">
        <v>133</v>
      </c>
    </row>
    <row r="1439" spans="1:4" x14ac:dyDescent="0.3">
      <c r="A1439" s="99"/>
      <c r="B1439" s="168" t="s">
        <v>132</v>
      </c>
      <c r="C1439" s="168" t="s">
        <v>128</v>
      </c>
      <c r="D1439" s="168" t="s">
        <v>133</v>
      </c>
    </row>
    <row r="1440" spans="1:4" x14ac:dyDescent="0.3">
      <c r="A1440" s="99"/>
      <c r="B1440" s="168" t="s">
        <v>132</v>
      </c>
      <c r="C1440" s="168" t="s">
        <v>128</v>
      </c>
      <c r="D1440" s="168" t="s">
        <v>133</v>
      </c>
    </row>
    <row r="1441" spans="1:4" x14ac:dyDescent="0.3">
      <c r="A1441" s="99"/>
      <c r="B1441" s="168" t="s">
        <v>132</v>
      </c>
      <c r="C1441" s="168" t="s">
        <v>128</v>
      </c>
      <c r="D1441" s="168" t="s">
        <v>133</v>
      </c>
    </row>
    <row r="1442" spans="1:4" x14ac:dyDescent="0.3">
      <c r="A1442" s="99"/>
      <c r="B1442" s="168" t="s">
        <v>132</v>
      </c>
      <c r="C1442" s="168" t="s">
        <v>128</v>
      </c>
      <c r="D1442" s="168" t="s">
        <v>133</v>
      </c>
    </row>
    <row r="1443" spans="1:4" x14ac:dyDescent="0.3">
      <c r="A1443" s="99"/>
      <c r="B1443" s="168" t="s">
        <v>132</v>
      </c>
      <c r="C1443" s="168" t="s">
        <v>128</v>
      </c>
      <c r="D1443" s="168" t="s">
        <v>133</v>
      </c>
    </row>
    <row r="1444" spans="1:4" x14ac:dyDescent="0.3">
      <c r="A1444" s="99"/>
      <c r="B1444" s="168" t="s">
        <v>132</v>
      </c>
      <c r="C1444" s="168" t="s">
        <v>128</v>
      </c>
      <c r="D1444" s="168" t="s">
        <v>133</v>
      </c>
    </row>
    <row r="1445" spans="1:4" x14ac:dyDescent="0.3">
      <c r="A1445" s="99"/>
      <c r="B1445" s="168" t="s">
        <v>132</v>
      </c>
      <c r="C1445" s="168" t="s">
        <v>128</v>
      </c>
      <c r="D1445" s="168" t="s">
        <v>133</v>
      </c>
    </row>
    <row r="1446" spans="1:4" x14ac:dyDescent="0.3">
      <c r="A1446" s="99"/>
      <c r="B1446" s="168" t="s">
        <v>132</v>
      </c>
      <c r="C1446" s="168" t="s">
        <v>128</v>
      </c>
      <c r="D1446" s="168" t="s">
        <v>133</v>
      </c>
    </row>
    <row r="1447" spans="1:4" x14ac:dyDescent="0.3">
      <c r="A1447" s="99"/>
      <c r="B1447" s="168" t="s">
        <v>132</v>
      </c>
      <c r="C1447" s="168" t="s">
        <v>128</v>
      </c>
      <c r="D1447" s="168" t="s">
        <v>133</v>
      </c>
    </row>
    <row r="1448" spans="1:4" x14ac:dyDescent="0.3">
      <c r="A1448" s="99"/>
      <c r="B1448" s="168" t="s">
        <v>132</v>
      </c>
      <c r="C1448" s="168" t="s">
        <v>128</v>
      </c>
      <c r="D1448" s="168" t="s">
        <v>133</v>
      </c>
    </row>
    <row r="1449" spans="1:4" x14ac:dyDescent="0.3">
      <c r="A1449" s="99"/>
      <c r="B1449" s="168" t="s">
        <v>132</v>
      </c>
      <c r="C1449" s="168" t="s">
        <v>128</v>
      </c>
      <c r="D1449" s="168" t="s">
        <v>133</v>
      </c>
    </row>
    <row r="1450" spans="1:4" x14ac:dyDescent="0.3">
      <c r="A1450" s="99"/>
      <c r="B1450" s="168" t="s">
        <v>132</v>
      </c>
      <c r="C1450" s="168" t="s">
        <v>128</v>
      </c>
      <c r="D1450" s="168" t="s">
        <v>133</v>
      </c>
    </row>
    <row r="1451" spans="1:4" x14ac:dyDescent="0.3">
      <c r="A1451" s="99"/>
      <c r="B1451" s="168" t="s">
        <v>132</v>
      </c>
      <c r="C1451" s="168" t="s">
        <v>128</v>
      </c>
      <c r="D1451" s="168" t="s">
        <v>133</v>
      </c>
    </row>
    <row r="1452" spans="1:4" x14ac:dyDescent="0.3">
      <c r="A1452" s="99"/>
      <c r="B1452" s="168" t="s">
        <v>132</v>
      </c>
      <c r="C1452" s="168" t="s">
        <v>128</v>
      </c>
      <c r="D1452" s="168" t="s">
        <v>133</v>
      </c>
    </row>
    <row r="1453" spans="1:4" x14ac:dyDescent="0.3">
      <c r="A1453" s="99"/>
      <c r="B1453" s="168" t="s">
        <v>132</v>
      </c>
      <c r="C1453" s="168" t="s">
        <v>128</v>
      </c>
      <c r="D1453" s="168" t="s">
        <v>133</v>
      </c>
    </row>
    <row r="1454" spans="1:4" x14ac:dyDescent="0.3">
      <c r="A1454" s="99"/>
      <c r="B1454" s="168" t="s">
        <v>132</v>
      </c>
      <c r="C1454" s="168" t="s">
        <v>128</v>
      </c>
      <c r="D1454" s="168" t="s">
        <v>133</v>
      </c>
    </row>
    <row r="1455" spans="1:4" x14ac:dyDescent="0.3">
      <c r="A1455" s="99"/>
      <c r="B1455" s="168" t="s">
        <v>132</v>
      </c>
      <c r="C1455" s="168" t="s">
        <v>128</v>
      </c>
      <c r="D1455" s="168" t="s">
        <v>133</v>
      </c>
    </row>
    <row r="1456" spans="1:4" x14ac:dyDescent="0.3">
      <c r="A1456" s="99"/>
      <c r="B1456" s="168" t="s">
        <v>132</v>
      </c>
      <c r="C1456" s="168" t="s">
        <v>128</v>
      </c>
      <c r="D1456" s="168" t="s">
        <v>133</v>
      </c>
    </row>
    <row r="1457" spans="1:4" x14ac:dyDescent="0.3">
      <c r="A1457" s="99"/>
      <c r="B1457" s="168" t="s">
        <v>132</v>
      </c>
      <c r="C1457" s="168" t="s">
        <v>128</v>
      </c>
      <c r="D1457" s="168" t="s">
        <v>133</v>
      </c>
    </row>
    <row r="1458" spans="1:4" x14ac:dyDescent="0.3">
      <c r="A1458" s="99"/>
      <c r="B1458" s="168" t="s">
        <v>132</v>
      </c>
      <c r="C1458" s="168" t="s">
        <v>128</v>
      </c>
      <c r="D1458" s="168" t="s">
        <v>133</v>
      </c>
    </row>
    <row r="1459" spans="1:4" x14ac:dyDescent="0.3">
      <c r="B1459" s="168" t="s">
        <v>132</v>
      </c>
      <c r="C1459" s="168" t="s">
        <v>128</v>
      </c>
      <c r="D1459" s="168" t="s">
        <v>133</v>
      </c>
    </row>
    <row r="1460" spans="1:4" x14ac:dyDescent="0.3">
      <c r="B1460" s="168" t="s">
        <v>132</v>
      </c>
      <c r="C1460" s="168" t="s">
        <v>128</v>
      </c>
      <c r="D1460" s="168" t="s">
        <v>133</v>
      </c>
    </row>
    <row r="1461" spans="1:4" x14ac:dyDescent="0.3">
      <c r="B1461" s="168" t="s">
        <v>132</v>
      </c>
      <c r="C1461" s="168" t="s">
        <v>128</v>
      </c>
      <c r="D1461" s="168" t="s">
        <v>133</v>
      </c>
    </row>
    <row r="1462" spans="1:4" x14ac:dyDescent="0.3">
      <c r="B1462" s="168" t="s">
        <v>132</v>
      </c>
      <c r="C1462" s="168" t="s">
        <v>128</v>
      </c>
      <c r="D1462" s="168" t="s">
        <v>133</v>
      </c>
    </row>
    <row r="1463" spans="1:4" x14ac:dyDescent="0.3">
      <c r="B1463" s="168" t="s">
        <v>132</v>
      </c>
      <c r="C1463" s="168" t="s">
        <v>128</v>
      </c>
      <c r="D1463" s="168" t="s">
        <v>133</v>
      </c>
    </row>
    <row r="1464" spans="1:4" x14ac:dyDescent="0.3">
      <c r="B1464" s="168" t="s">
        <v>132</v>
      </c>
      <c r="C1464" s="168" t="s">
        <v>128</v>
      </c>
      <c r="D1464" s="168" t="s">
        <v>133</v>
      </c>
    </row>
    <row r="1465" spans="1:4" x14ac:dyDescent="0.3">
      <c r="B1465" s="168" t="s">
        <v>132</v>
      </c>
      <c r="C1465" s="168" t="s">
        <v>128</v>
      </c>
      <c r="D1465" s="168" t="s">
        <v>133</v>
      </c>
    </row>
    <row r="1466" spans="1:4" x14ac:dyDescent="0.3">
      <c r="B1466" s="168" t="s">
        <v>132</v>
      </c>
      <c r="C1466" s="168" t="s">
        <v>128</v>
      </c>
      <c r="D1466" s="168" t="s">
        <v>133</v>
      </c>
    </row>
    <row r="1467" spans="1:4" x14ac:dyDescent="0.3">
      <c r="B1467" s="168" t="s">
        <v>132</v>
      </c>
      <c r="C1467" s="168" t="s">
        <v>128</v>
      </c>
      <c r="D1467" s="168" t="s">
        <v>133</v>
      </c>
    </row>
    <row r="1468" spans="1:4" x14ac:dyDescent="0.3">
      <c r="B1468" s="168" t="s">
        <v>132</v>
      </c>
      <c r="C1468" s="168" t="s">
        <v>128</v>
      </c>
      <c r="D1468" s="168" t="s">
        <v>133</v>
      </c>
    </row>
    <row r="1469" spans="1:4" x14ac:dyDescent="0.3">
      <c r="B1469" s="168" t="s">
        <v>132</v>
      </c>
      <c r="C1469" s="168" t="s">
        <v>128</v>
      </c>
      <c r="D1469" s="168" t="s">
        <v>133</v>
      </c>
    </row>
    <row r="1470" spans="1:4" x14ac:dyDescent="0.3">
      <c r="B1470" s="168" t="s">
        <v>132</v>
      </c>
      <c r="C1470" s="168" t="s">
        <v>128</v>
      </c>
      <c r="D1470" s="168" t="s">
        <v>133</v>
      </c>
    </row>
    <row r="1471" spans="1:4" x14ac:dyDescent="0.3">
      <c r="B1471" s="168" t="s">
        <v>132</v>
      </c>
      <c r="C1471" s="168" t="s">
        <v>128</v>
      </c>
      <c r="D1471" s="168" t="s">
        <v>133</v>
      </c>
    </row>
    <row r="1472" spans="1:4" x14ac:dyDescent="0.3">
      <c r="B1472" s="168" t="s">
        <v>132</v>
      </c>
      <c r="C1472" s="168" t="s">
        <v>128</v>
      </c>
      <c r="D1472" s="168" t="s">
        <v>133</v>
      </c>
    </row>
    <row r="1473" spans="2:4" x14ac:dyDescent="0.3">
      <c r="B1473" s="168" t="s">
        <v>132</v>
      </c>
      <c r="C1473" s="168" t="s">
        <v>128</v>
      </c>
      <c r="D1473" s="168" t="s">
        <v>133</v>
      </c>
    </row>
    <row r="1474" spans="2:4" x14ac:dyDescent="0.3">
      <c r="B1474" s="168" t="s">
        <v>132</v>
      </c>
      <c r="C1474" s="168" t="s">
        <v>128</v>
      </c>
      <c r="D1474" s="168" t="s">
        <v>133</v>
      </c>
    </row>
    <row r="1475" spans="2:4" x14ac:dyDescent="0.3">
      <c r="B1475" s="168" t="s">
        <v>132</v>
      </c>
      <c r="C1475" s="168" t="s">
        <v>128</v>
      </c>
      <c r="D1475" s="168" t="s">
        <v>133</v>
      </c>
    </row>
    <row r="1476" spans="2:4" x14ac:dyDescent="0.3">
      <c r="B1476" s="168" t="s">
        <v>132</v>
      </c>
      <c r="C1476" s="168" t="s">
        <v>128</v>
      </c>
      <c r="D1476" s="168" t="s">
        <v>133</v>
      </c>
    </row>
    <row r="1477" spans="2:4" x14ac:dyDescent="0.3">
      <c r="B1477" s="168" t="s">
        <v>132</v>
      </c>
      <c r="C1477" s="168" t="s">
        <v>128</v>
      </c>
      <c r="D1477" s="168" t="s">
        <v>133</v>
      </c>
    </row>
    <row r="1478" spans="2:4" x14ac:dyDescent="0.3">
      <c r="B1478" s="168" t="s">
        <v>132</v>
      </c>
      <c r="C1478" s="168" t="s">
        <v>128</v>
      </c>
      <c r="D1478" s="168" t="s">
        <v>133</v>
      </c>
    </row>
    <row r="1479" spans="2:4" x14ac:dyDescent="0.3">
      <c r="B1479" s="168" t="s">
        <v>132</v>
      </c>
      <c r="C1479" s="168" t="s">
        <v>128</v>
      </c>
      <c r="D1479" s="168" t="s">
        <v>133</v>
      </c>
    </row>
    <row r="1480" spans="2:4" x14ac:dyDescent="0.3">
      <c r="B1480" s="168" t="s">
        <v>132</v>
      </c>
      <c r="C1480" s="168" t="s">
        <v>128</v>
      </c>
      <c r="D1480" s="168" t="s">
        <v>133</v>
      </c>
    </row>
    <row r="1481" spans="2:4" x14ac:dyDescent="0.3">
      <c r="B1481" s="168" t="s">
        <v>132</v>
      </c>
      <c r="C1481" s="168" t="s">
        <v>128</v>
      </c>
      <c r="D1481" s="168" t="s">
        <v>133</v>
      </c>
    </row>
    <row r="1482" spans="2:4" x14ac:dyDescent="0.3">
      <c r="B1482" s="168" t="s">
        <v>132</v>
      </c>
      <c r="C1482" s="168" t="s">
        <v>128</v>
      </c>
      <c r="D1482" s="168" t="s">
        <v>133</v>
      </c>
    </row>
    <row r="1483" spans="2:4" x14ac:dyDescent="0.3">
      <c r="B1483" s="168" t="s">
        <v>132</v>
      </c>
      <c r="C1483" s="168" t="s">
        <v>128</v>
      </c>
      <c r="D1483" s="168" t="s">
        <v>133</v>
      </c>
    </row>
    <row r="1484" spans="2:4" x14ac:dyDescent="0.3">
      <c r="B1484" s="168" t="s">
        <v>132</v>
      </c>
      <c r="C1484" s="168" t="s">
        <v>128</v>
      </c>
      <c r="D1484" s="168" t="s">
        <v>133</v>
      </c>
    </row>
    <row r="1485" spans="2:4" x14ac:dyDescent="0.3">
      <c r="B1485" s="168" t="s">
        <v>132</v>
      </c>
      <c r="C1485" s="168" t="s">
        <v>128</v>
      </c>
      <c r="D1485" s="168" t="s">
        <v>133</v>
      </c>
    </row>
    <row r="1486" spans="2:4" x14ac:dyDescent="0.3">
      <c r="B1486" s="168" t="s">
        <v>132</v>
      </c>
      <c r="C1486" s="168" t="s">
        <v>128</v>
      </c>
      <c r="D1486" s="168" t="s">
        <v>133</v>
      </c>
    </row>
    <row r="1487" spans="2:4" x14ac:dyDescent="0.3">
      <c r="B1487" s="168" t="s">
        <v>132</v>
      </c>
      <c r="C1487" s="168" t="s">
        <v>128</v>
      </c>
      <c r="D1487" s="168" t="s">
        <v>133</v>
      </c>
    </row>
    <row r="1488" spans="2:4" x14ac:dyDescent="0.3">
      <c r="B1488" s="168" t="s">
        <v>132</v>
      </c>
      <c r="C1488" s="168" t="s">
        <v>128</v>
      </c>
      <c r="D1488" s="168" t="s">
        <v>133</v>
      </c>
    </row>
    <row r="1489" spans="1:4" x14ac:dyDescent="0.3">
      <c r="B1489" s="168" t="s">
        <v>132</v>
      </c>
      <c r="C1489" s="168" t="s">
        <v>128</v>
      </c>
      <c r="D1489" s="168" t="s">
        <v>133</v>
      </c>
    </row>
    <row r="1490" spans="1:4" x14ac:dyDescent="0.3">
      <c r="B1490" s="168" t="s">
        <v>132</v>
      </c>
      <c r="C1490" s="168" t="s">
        <v>128</v>
      </c>
      <c r="D1490" s="168" t="s">
        <v>133</v>
      </c>
    </row>
    <row r="1491" spans="1:4" x14ac:dyDescent="0.3">
      <c r="B1491" s="168" t="s">
        <v>132</v>
      </c>
      <c r="C1491" s="168" t="s">
        <v>128</v>
      </c>
      <c r="D1491" s="168" t="s">
        <v>133</v>
      </c>
    </row>
    <row r="1492" spans="1:4" x14ac:dyDescent="0.3">
      <c r="B1492" s="168" t="s">
        <v>132</v>
      </c>
      <c r="C1492" s="168" t="s">
        <v>128</v>
      </c>
      <c r="D1492" s="168" t="s">
        <v>133</v>
      </c>
    </row>
    <row r="1493" spans="1:4" x14ac:dyDescent="0.3">
      <c r="A1493" s="98">
        <v>3386</v>
      </c>
      <c r="B1493" s="168" t="s">
        <v>132</v>
      </c>
      <c r="C1493" s="168" t="s">
        <v>128</v>
      </c>
      <c r="D1493" s="168" t="s">
        <v>133</v>
      </c>
    </row>
    <row r="1494" spans="1:4" x14ac:dyDescent="0.3">
      <c r="A1494" s="98">
        <v>3372</v>
      </c>
      <c r="B1494" s="168" t="s">
        <v>132</v>
      </c>
      <c r="C1494" s="168" t="s">
        <v>128</v>
      </c>
      <c r="D1494" s="168" t="s">
        <v>133</v>
      </c>
    </row>
    <row r="1495" spans="1:4" x14ac:dyDescent="0.3">
      <c r="A1495" s="98">
        <v>3327</v>
      </c>
      <c r="B1495" s="168" t="s">
        <v>132</v>
      </c>
      <c r="C1495" s="168" t="s">
        <v>128</v>
      </c>
      <c r="D1495" s="168" t="s">
        <v>133</v>
      </c>
    </row>
    <row r="1496" spans="1:4" x14ac:dyDescent="0.3">
      <c r="A1496" s="98">
        <v>3013</v>
      </c>
      <c r="B1496" s="168" t="s">
        <v>132</v>
      </c>
      <c r="C1496" s="168" t="s">
        <v>128</v>
      </c>
      <c r="D1496" s="168" t="s">
        <v>133</v>
      </c>
    </row>
    <row r="1497" spans="1:4" x14ac:dyDescent="0.3">
      <c r="A1497" s="98">
        <v>2851</v>
      </c>
      <c r="B1497" s="168" t="s">
        <v>132</v>
      </c>
      <c r="C1497" s="168" t="s">
        <v>128</v>
      </c>
      <c r="D1497" s="168" t="s">
        <v>133</v>
      </c>
    </row>
    <row r="1498" spans="1:4" x14ac:dyDescent="0.3">
      <c r="A1498" s="98">
        <v>2826</v>
      </c>
      <c r="B1498" s="168" t="s">
        <v>132</v>
      </c>
      <c r="C1498" s="168" t="s">
        <v>128</v>
      </c>
      <c r="D1498" s="168" t="s">
        <v>133</v>
      </c>
    </row>
    <row r="1499" spans="1:4" x14ac:dyDescent="0.3">
      <c r="A1499" s="98">
        <v>2747</v>
      </c>
      <c r="B1499" s="168" t="s">
        <v>132</v>
      </c>
      <c r="C1499" s="168" t="s">
        <v>128</v>
      </c>
      <c r="D1499" s="168" t="s">
        <v>133</v>
      </c>
    </row>
    <row r="1500" spans="1:4" x14ac:dyDescent="0.3">
      <c r="A1500" s="98">
        <v>2706</v>
      </c>
      <c r="B1500" s="168" t="s">
        <v>132</v>
      </c>
      <c r="C1500" s="168" t="s">
        <v>128</v>
      </c>
      <c r="D1500" s="168" t="s">
        <v>133</v>
      </c>
    </row>
    <row r="1501" spans="1:4" x14ac:dyDescent="0.3">
      <c r="A1501" s="98">
        <v>2695</v>
      </c>
      <c r="B1501" s="168" t="s">
        <v>132</v>
      </c>
      <c r="C1501" s="168" t="s">
        <v>128</v>
      </c>
      <c r="D1501" s="168" t="s">
        <v>133</v>
      </c>
    </row>
    <row r="1502" spans="1:4" x14ac:dyDescent="0.3">
      <c r="A1502" s="98">
        <v>2693</v>
      </c>
      <c r="B1502" s="168" t="s">
        <v>132</v>
      </c>
      <c r="C1502" s="168" t="s">
        <v>128</v>
      </c>
      <c r="D1502" s="168" t="s">
        <v>133</v>
      </c>
    </row>
    <row r="1503" spans="1:4" x14ac:dyDescent="0.3">
      <c r="A1503" s="98">
        <v>2656</v>
      </c>
      <c r="B1503" s="168" t="s">
        <v>132</v>
      </c>
      <c r="C1503" s="168" t="s">
        <v>128</v>
      </c>
      <c r="D1503" s="168" t="s">
        <v>133</v>
      </c>
    </row>
    <row r="1504" spans="1:4" x14ac:dyDescent="0.3">
      <c r="A1504" s="98">
        <v>2646</v>
      </c>
      <c r="B1504" s="168" t="s">
        <v>132</v>
      </c>
      <c r="C1504" s="168" t="s">
        <v>128</v>
      </c>
      <c r="D1504" s="168" t="s">
        <v>133</v>
      </c>
    </row>
    <row r="1505" spans="1:4" x14ac:dyDescent="0.3">
      <c r="A1505" s="98">
        <v>2633</v>
      </c>
      <c r="B1505" s="168" t="s">
        <v>132</v>
      </c>
      <c r="C1505" s="168" t="s">
        <v>128</v>
      </c>
      <c r="D1505" s="168" t="s">
        <v>133</v>
      </c>
    </row>
    <row r="1506" spans="1:4" x14ac:dyDescent="0.3">
      <c r="A1506" s="98">
        <v>2592</v>
      </c>
      <c r="B1506" s="168" t="s">
        <v>132</v>
      </c>
      <c r="C1506" s="168" t="s">
        <v>128</v>
      </c>
      <c r="D1506" s="168" t="s">
        <v>133</v>
      </c>
    </row>
    <row r="1507" spans="1:4" x14ac:dyDescent="0.3">
      <c r="A1507" s="98">
        <v>2545</v>
      </c>
      <c r="B1507" s="168" t="s">
        <v>132</v>
      </c>
      <c r="C1507" s="168" t="s">
        <v>128</v>
      </c>
      <c r="D1507" s="168" t="s">
        <v>133</v>
      </c>
    </row>
    <row r="1508" spans="1:4" x14ac:dyDescent="0.3">
      <c r="A1508" s="98">
        <v>2533</v>
      </c>
      <c r="B1508" s="168" t="s">
        <v>132</v>
      </c>
      <c r="C1508" s="168" t="s">
        <v>128</v>
      </c>
      <c r="D1508" s="168" t="s">
        <v>133</v>
      </c>
    </row>
    <row r="1509" spans="1:4" x14ac:dyDescent="0.3">
      <c r="A1509" s="98">
        <v>2528</v>
      </c>
      <c r="B1509" s="168" t="s">
        <v>132</v>
      </c>
      <c r="C1509" s="168" t="s">
        <v>128</v>
      </c>
      <c r="D1509" s="168" t="s">
        <v>133</v>
      </c>
    </row>
    <row r="1510" spans="1:4" x14ac:dyDescent="0.3">
      <c r="A1510" s="98">
        <v>2467</v>
      </c>
      <c r="B1510" s="168" t="s">
        <v>132</v>
      </c>
      <c r="C1510" s="168" t="s">
        <v>128</v>
      </c>
      <c r="D1510" s="168" t="s">
        <v>133</v>
      </c>
    </row>
    <row r="1511" spans="1:4" x14ac:dyDescent="0.3">
      <c r="A1511" s="98">
        <v>2464</v>
      </c>
      <c r="B1511" s="168" t="s">
        <v>132</v>
      </c>
      <c r="C1511" s="168" t="s">
        <v>128</v>
      </c>
      <c r="D1511" s="168" t="s">
        <v>133</v>
      </c>
    </row>
    <row r="1512" spans="1:4" x14ac:dyDescent="0.3">
      <c r="A1512" s="98">
        <v>2446</v>
      </c>
      <c r="B1512" s="168" t="s">
        <v>132</v>
      </c>
      <c r="C1512" s="168" t="s">
        <v>128</v>
      </c>
      <c r="D1512" s="168" t="s">
        <v>133</v>
      </c>
    </row>
    <row r="1513" spans="1:4" x14ac:dyDescent="0.3">
      <c r="A1513" s="98">
        <v>2435</v>
      </c>
      <c r="B1513" s="168" t="s">
        <v>132</v>
      </c>
      <c r="C1513" s="168" t="s">
        <v>128</v>
      </c>
      <c r="D1513" s="168" t="s">
        <v>133</v>
      </c>
    </row>
    <row r="1514" spans="1:4" x14ac:dyDescent="0.3">
      <c r="A1514" s="98">
        <v>2430</v>
      </c>
      <c r="B1514" s="168" t="s">
        <v>132</v>
      </c>
      <c r="C1514" s="168" t="s">
        <v>128</v>
      </c>
      <c r="D1514" s="168" t="s">
        <v>133</v>
      </c>
    </row>
    <row r="1515" spans="1:4" x14ac:dyDescent="0.3">
      <c r="A1515" s="98">
        <v>2423</v>
      </c>
      <c r="B1515" s="168" t="s">
        <v>132</v>
      </c>
      <c r="C1515" s="168" t="s">
        <v>128</v>
      </c>
      <c r="D1515" s="168" t="s">
        <v>133</v>
      </c>
    </row>
    <row r="1516" spans="1:4" x14ac:dyDescent="0.3">
      <c r="A1516" s="98">
        <v>2257</v>
      </c>
      <c r="B1516" s="168" t="s">
        <v>132</v>
      </c>
      <c r="C1516" s="168" t="s">
        <v>128</v>
      </c>
      <c r="D1516" s="168" t="s">
        <v>133</v>
      </c>
    </row>
    <row r="1517" spans="1:4" x14ac:dyDescent="0.3">
      <c r="A1517" s="98">
        <v>2234</v>
      </c>
      <c r="B1517" s="168" t="s">
        <v>132</v>
      </c>
      <c r="C1517" s="168" t="s">
        <v>128</v>
      </c>
      <c r="D1517" s="168" t="s">
        <v>133</v>
      </c>
    </row>
    <row r="1518" spans="1:4" x14ac:dyDescent="0.3">
      <c r="A1518" s="98">
        <v>2163</v>
      </c>
      <c r="B1518" s="168" t="s">
        <v>132</v>
      </c>
      <c r="C1518" s="168" t="s">
        <v>128</v>
      </c>
      <c r="D1518" s="168" t="s">
        <v>133</v>
      </c>
    </row>
    <row r="1519" spans="1:4" x14ac:dyDescent="0.3">
      <c r="A1519" s="98">
        <v>2155</v>
      </c>
      <c r="B1519" s="168" t="s">
        <v>132</v>
      </c>
      <c r="C1519" s="168" t="s">
        <v>128</v>
      </c>
      <c r="D1519" s="168" t="s">
        <v>133</v>
      </c>
    </row>
    <row r="1520" spans="1:4" x14ac:dyDescent="0.3">
      <c r="A1520" s="98">
        <v>2128</v>
      </c>
      <c r="B1520" s="168" t="s">
        <v>132</v>
      </c>
      <c r="C1520" s="168" t="s">
        <v>128</v>
      </c>
      <c r="D1520" s="168" t="s">
        <v>133</v>
      </c>
    </row>
    <row r="1521" spans="1:4" x14ac:dyDescent="0.3">
      <c r="A1521" s="98">
        <v>2094</v>
      </c>
      <c r="B1521" s="168" t="s">
        <v>132</v>
      </c>
      <c r="C1521" s="168" t="s">
        <v>128</v>
      </c>
      <c r="D1521" s="168" t="s">
        <v>133</v>
      </c>
    </row>
    <row r="1522" spans="1:4" x14ac:dyDescent="0.3">
      <c r="A1522" s="98">
        <v>2058</v>
      </c>
      <c r="B1522" s="168" t="s">
        <v>132</v>
      </c>
      <c r="C1522" s="168" t="s">
        <v>128</v>
      </c>
      <c r="D1522" s="168" t="s">
        <v>133</v>
      </c>
    </row>
    <row r="1523" spans="1:4" x14ac:dyDescent="0.3">
      <c r="A1523" s="98">
        <v>2046</v>
      </c>
      <c r="B1523" s="168" t="s">
        <v>132</v>
      </c>
      <c r="C1523" s="168" t="s">
        <v>128</v>
      </c>
      <c r="D1523" s="168" t="s">
        <v>133</v>
      </c>
    </row>
    <row r="1524" spans="1:4" x14ac:dyDescent="0.3">
      <c r="A1524" s="98">
        <v>1952</v>
      </c>
      <c r="B1524" s="168" t="s">
        <v>132</v>
      </c>
      <c r="C1524" s="168" t="s">
        <v>128</v>
      </c>
      <c r="D1524" s="168" t="s">
        <v>133</v>
      </c>
    </row>
    <row r="1525" spans="1:4" x14ac:dyDescent="0.3">
      <c r="A1525" s="98">
        <v>1923</v>
      </c>
      <c r="B1525" s="168" t="s">
        <v>132</v>
      </c>
      <c r="C1525" s="168" t="s">
        <v>128</v>
      </c>
      <c r="D1525" s="168" t="s">
        <v>133</v>
      </c>
    </row>
    <row r="1526" spans="1:4" x14ac:dyDescent="0.3">
      <c r="A1526" s="98">
        <v>1834</v>
      </c>
      <c r="B1526" s="168" t="s">
        <v>132</v>
      </c>
      <c r="C1526" s="168" t="s">
        <v>128</v>
      </c>
      <c r="D1526" s="168" t="s">
        <v>133</v>
      </c>
    </row>
    <row r="1527" spans="1:4" x14ac:dyDescent="0.3">
      <c r="A1527" s="98">
        <v>1814</v>
      </c>
      <c r="B1527" s="168" t="s">
        <v>132</v>
      </c>
      <c r="C1527" s="168" t="s">
        <v>128</v>
      </c>
      <c r="D1527" s="168" t="s">
        <v>133</v>
      </c>
    </row>
    <row r="1528" spans="1:4" x14ac:dyDescent="0.3">
      <c r="A1528" s="98">
        <v>1770</v>
      </c>
      <c r="B1528" s="168" t="s">
        <v>132</v>
      </c>
      <c r="C1528" s="168" t="s">
        <v>128</v>
      </c>
      <c r="D1528" s="168" t="s">
        <v>133</v>
      </c>
    </row>
    <row r="1529" spans="1:4" x14ac:dyDescent="0.3">
      <c r="A1529" s="98">
        <v>1684</v>
      </c>
      <c r="B1529" s="168" t="s">
        <v>132</v>
      </c>
      <c r="C1529" s="168" t="s">
        <v>128</v>
      </c>
      <c r="D1529" s="168" t="s">
        <v>133</v>
      </c>
    </row>
    <row r="1530" spans="1:4" x14ac:dyDescent="0.3">
      <c r="A1530" s="98">
        <v>1678</v>
      </c>
      <c r="B1530" s="168" t="s">
        <v>132</v>
      </c>
      <c r="C1530" s="168" t="s">
        <v>128</v>
      </c>
      <c r="D1530" s="168" t="s">
        <v>133</v>
      </c>
    </row>
    <row r="1531" spans="1:4" x14ac:dyDescent="0.3">
      <c r="A1531" s="98">
        <v>1630</v>
      </c>
      <c r="B1531" s="168" t="s">
        <v>132</v>
      </c>
      <c r="C1531" s="168" t="s">
        <v>128</v>
      </c>
      <c r="D1531" s="168" t="s">
        <v>133</v>
      </c>
    </row>
    <row r="1532" spans="1:4" x14ac:dyDescent="0.3">
      <c r="A1532" s="98">
        <v>1591</v>
      </c>
      <c r="B1532" s="168" t="s">
        <v>132</v>
      </c>
      <c r="C1532" s="168" t="s">
        <v>128</v>
      </c>
      <c r="D1532" s="168" t="s">
        <v>133</v>
      </c>
    </row>
    <row r="1533" spans="1:4" x14ac:dyDescent="0.3">
      <c r="A1533" s="98">
        <v>1581</v>
      </c>
      <c r="B1533" s="168" t="s">
        <v>132</v>
      </c>
      <c r="C1533" s="168" t="s">
        <v>128</v>
      </c>
      <c r="D1533" s="168" t="s">
        <v>133</v>
      </c>
    </row>
    <row r="1534" spans="1:4" x14ac:dyDescent="0.3">
      <c r="A1534" s="98">
        <v>1575</v>
      </c>
      <c r="B1534" s="168" t="s">
        <v>132</v>
      </c>
      <c r="C1534" s="168" t="s">
        <v>128</v>
      </c>
      <c r="D1534" s="168" t="s">
        <v>133</v>
      </c>
    </row>
    <row r="1535" spans="1:4" x14ac:dyDescent="0.3">
      <c r="A1535" s="98">
        <v>1559</v>
      </c>
      <c r="B1535" s="168" t="s">
        <v>132</v>
      </c>
      <c r="C1535" s="168" t="s">
        <v>128</v>
      </c>
      <c r="D1535" s="168" t="s">
        <v>133</v>
      </c>
    </row>
    <row r="1536" spans="1:4" x14ac:dyDescent="0.3">
      <c r="A1536" s="98">
        <v>1524</v>
      </c>
      <c r="B1536" s="168" t="s">
        <v>132</v>
      </c>
      <c r="C1536" s="168" t="s">
        <v>128</v>
      </c>
      <c r="D1536" s="168" t="s">
        <v>133</v>
      </c>
    </row>
    <row r="1537" spans="1:4" x14ac:dyDescent="0.3">
      <c r="A1537" s="98">
        <v>1497</v>
      </c>
      <c r="B1537" s="168" t="s">
        <v>132</v>
      </c>
      <c r="C1537" s="168" t="s">
        <v>128</v>
      </c>
      <c r="D1537" s="168" t="s">
        <v>133</v>
      </c>
    </row>
    <row r="1538" spans="1:4" x14ac:dyDescent="0.3">
      <c r="A1538" s="98">
        <v>1489</v>
      </c>
      <c r="B1538" s="168" t="s">
        <v>132</v>
      </c>
      <c r="C1538" s="168" t="s">
        <v>128</v>
      </c>
      <c r="D1538" s="168" t="s">
        <v>133</v>
      </c>
    </row>
    <row r="1539" spans="1:4" x14ac:dyDescent="0.3">
      <c r="A1539" s="98">
        <v>1466</v>
      </c>
      <c r="B1539" s="168" t="s">
        <v>132</v>
      </c>
      <c r="C1539" s="168" t="s">
        <v>128</v>
      </c>
      <c r="D1539" s="168" t="s">
        <v>133</v>
      </c>
    </row>
    <row r="1540" spans="1:4" x14ac:dyDescent="0.3">
      <c r="A1540" s="98">
        <v>1458</v>
      </c>
      <c r="B1540" s="168" t="s">
        <v>132</v>
      </c>
      <c r="C1540" s="168" t="s">
        <v>128</v>
      </c>
      <c r="D1540" s="168" t="s">
        <v>133</v>
      </c>
    </row>
    <row r="1541" spans="1:4" x14ac:dyDescent="0.3">
      <c r="A1541" s="98">
        <v>1439</v>
      </c>
      <c r="B1541" s="168" t="s">
        <v>132</v>
      </c>
      <c r="C1541" s="168" t="s">
        <v>128</v>
      </c>
      <c r="D1541" s="168" t="s">
        <v>133</v>
      </c>
    </row>
    <row r="1542" spans="1:4" x14ac:dyDescent="0.3">
      <c r="A1542" s="98">
        <v>1402</v>
      </c>
      <c r="B1542" s="168" t="s">
        <v>132</v>
      </c>
      <c r="C1542" s="168" t="s">
        <v>128</v>
      </c>
      <c r="D1542" s="168" t="s">
        <v>133</v>
      </c>
    </row>
    <row r="1543" spans="1:4" x14ac:dyDescent="0.3">
      <c r="A1543" s="98">
        <v>1338</v>
      </c>
      <c r="B1543" s="168" t="s">
        <v>132</v>
      </c>
      <c r="C1543" s="168" t="s">
        <v>128</v>
      </c>
      <c r="D1543" s="168" t="s">
        <v>133</v>
      </c>
    </row>
    <row r="1544" spans="1:4" x14ac:dyDescent="0.3">
      <c r="A1544" s="98">
        <v>1335</v>
      </c>
      <c r="B1544" s="168" t="s">
        <v>132</v>
      </c>
      <c r="C1544" s="168" t="s">
        <v>128</v>
      </c>
      <c r="D1544" s="168" t="s">
        <v>133</v>
      </c>
    </row>
    <row r="1545" spans="1:4" x14ac:dyDescent="0.3">
      <c r="A1545" s="98">
        <v>1283</v>
      </c>
      <c r="B1545" s="168" t="s">
        <v>132</v>
      </c>
      <c r="C1545" s="168" t="s">
        <v>128</v>
      </c>
      <c r="D1545" s="168" t="s">
        <v>133</v>
      </c>
    </row>
    <row r="1546" spans="1:4" x14ac:dyDescent="0.3">
      <c r="A1546" s="98">
        <v>1278</v>
      </c>
      <c r="B1546" s="168" t="s">
        <v>132</v>
      </c>
      <c r="C1546" s="168" t="s">
        <v>128</v>
      </c>
      <c r="D1546" s="168" t="s">
        <v>133</v>
      </c>
    </row>
    <row r="1547" spans="1:4" x14ac:dyDescent="0.3">
      <c r="A1547" s="98">
        <v>1267</v>
      </c>
      <c r="B1547" s="168" t="s">
        <v>132</v>
      </c>
      <c r="C1547" s="168" t="s">
        <v>128</v>
      </c>
      <c r="D1547" s="168" t="s">
        <v>133</v>
      </c>
    </row>
    <row r="1548" spans="1:4" x14ac:dyDescent="0.3">
      <c r="A1548" s="98">
        <v>1247</v>
      </c>
      <c r="B1548" s="168" t="s">
        <v>132</v>
      </c>
      <c r="C1548" s="168" t="s">
        <v>128</v>
      </c>
      <c r="D1548" s="168" t="s">
        <v>133</v>
      </c>
    </row>
    <row r="1549" spans="1:4" x14ac:dyDescent="0.3">
      <c r="A1549" s="98">
        <v>1213</v>
      </c>
      <c r="B1549" s="168" t="s">
        <v>132</v>
      </c>
      <c r="C1549" s="168" t="s">
        <v>128</v>
      </c>
      <c r="D1549" s="168" t="s">
        <v>133</v>
      </c>
    </row>
    <row r="1550" spans="1:4" x14ac:dyDescent="0.3">
      <c r="A1550" s="98">
        <v>1213</v>
      </c>
      <c r="B1550" s="168" t="s">
        <v>132</v>
      </c>
      <c r="C1550" s="168" t="s">
        <v>128</v>
      </c>
      <c r="D1550" s="168" t="s">
        <v>133</v>
      </c>
    </row>
    <row r="1551" spans="1:4" x14ac:dyDescent="0.3">
      <c r="A1551" s="98">
        <v>1162</v>
      </c>
      <c r="B1551" s="168" t="s">
        <v>132</v>
      </c>
      <c r="C1551" s="168" t="s">
        <v>128</v>
      </c>
      <c r="D1551" s="168" t="s">
        <v>133</v>
      </c>
    </row>
    <row r="1552" spans="1:4" x14ac:dyDescent="0.3">
      <c r="A1552" s="98">
        <v>1080</v>
      </c>
      <c r="B1552" s="168" t="s">
        <v>132</v>
      </c>
      <c r="C1552" s="168" t="s">
        <v>128</v>
      </c>
      <c r="D1552" s="168" t="s">
        <v>133</v>
      </c>
    </row>
    <row r="1553" spans="1:4" x14ac:dyDescent="0.3">
      <c r="A1553" s="98">
        <v>1013</v>
      </c>
      <c r="B1553" s="168" t="s">
        <v>132</v>
      </c>
      <c r="C1553" s="168" t="s">
        <v>128</v>
      </c>
      <c r="D1553" s="168" t="s">
        <v>133</v>
      </c>
    </row>
    <row r="1554" spans="1:4" x14ac:dyDescent="0.3">
      <c r="A1554" s="98">
        <v>1011</v>
      </c>
      <c r="B1554" s="168" t="s">
        <v>132</v>
      </c>
      <c r="C1554" s="168" t="s">
        <v>128</v>
      </c>
      <c r="D1554" s="168" t="s">
        <v>133</v>
      </c>
    </row>
    <row r="1555" spans="1:4" x14ac:dyDescent="0.3">
      <c r="A1555" s="98">
        <v>975</v>
      </c>
      <c r="B1555" s="168" t="s">
        <v>132</v>
      </c>
      <c r="C1555" s="168" t="s">
        <v>128</v>
      </c>
      <c r="D1555" s="168" t="s">
        <v>133</v>
      </c>
    </row>
    <row r="1556" spans="1:4" x14ac:dyDescent="0.3">
      <c r="A1556" s="98">
        <v>754</v>
      </c>
      <c r="B1556" s="168" t="s">
        <v>132</v>
      </c>
      <c r="C1556" s="168" t="s">
        <v>128</v>
      </c>
      <c r="D1556" s="168" t="s">
        <v>133</v>
      </c>
    </row>
    <row r="1557" spans="1:4" x14ac:dyDescent="0.3">
      <c r="A1557" s="98">
        <v>698</v>
      </c>
      <c r="B1557" s="168" t="s">
        <v>132</v>
      </c>
      <c r="C1557" s="168" t="s">
        <v>128</v>
      </c>
      <c r="D1557" s="168" t="s">
        <v>133</v>
      </c>
    </row>
    <row r="1558" spans="1:4" x14ac:dyDescent="0.3">
      <c r="A1558" s="98">
        <v>640</v>
      </c>
      <c r="B1558" s="168" t="s">
        <v>132</v>
      </c>
      <c r="C1558" s="168" t="s">
        <v>128</v>
      </c>
      <c r="D1558" s="168" t="s">
        <v>133</v>
      </c>
    </row>
    <row r="1559" spans="1:4" x14ac:dyDescent="0.3">
      <c r="A1559" s="98">
        <v>605</v>
      </c>
      <c r="B1559" s="168" t="s">
        <v>132</v>
      </c>
      <c r="C1559" s="168" t="s">
        <v>128</v>
      </c>
      <c r="D1559" s="168" t="s">
        <v>133</v>
      </c>
    </row>
    <row r="1560" spans="1:4" x14ac:dyDescent="0.3">
      <c r="A1560" s="99"/>
      <c r="B1560" s="168" t="s">
        <v>132</v>
      </c>
      <c r="C1560" s="168" t="s">
        <v>128</v>
      </c>
      <c r="D1560" s="168" t="s">
        <v>133</v>
      </c>
    </row>
    <row r="1561" spans="1:4" x14ac:dyDescent="0.3">
      <c r="A1561" s="99"/>
      <c r="B1561" s="168" t="s">
        <v>132</v>
      </c>
      <c r="C1561" s="168" t="s">
        <v>128</v>
      </c>
      <c r="D1561" s="168" t="s">
        <v>133</v>
      </c>
    </row>
    <row r="1562" spans="1:4" x14ac:dyDescent="0.3">
      <c r="A1562" s="99"/>
      <c r="B1562" s="168" t="s">
        <v>132</v>
      </c>
      <c r="C1562" s="168" t="s">
        <v>128</v>
      </c>
      <c r="D1562" s="168" t="s">
        <v>133</v>
      </c>
    </row>
    <row r="1563" spans="1:4" x14ac:dyDescent="0.3">
      <c r="A1563" s="99"/>
      <c r="B1563" s="168" t="s">
        <v>132</v>
      </c>
      <c r="C1563" s="168" t="s">
        <v>128</v>
      </c>
      <c r="D1563" s="168" t="s">
        <v>133</v>
      </c>
    </row>
    <row r="1564" spans="1:4" x14ac:dyDescent="0.3">
      <c r="A1564" s="99"/>
      <c r="B1564" s="168" t="s">
        <v>132</v>
      </c>
      <c r="C1564" s="168" t="s">
        <v>128</v>
      </c>
      <c r="D1564" s="168" t="s">
        <v>133</v>
      </c>
    </row>
    <row r="1565" spans="1:4" x14ac:dyDescent="0.3">
      <c r="A1565" s="99"/>
      <c r="B1565" s="168" t="s">
        <v>132</v>
      </c>
      <c r="C1565" s="168" t="s">
        <v>128</v>
      </c>
      <c r="D1565" s="168" t="s">
        <v>133</v>
      </c>
    </row>
    <row r="1566" spans="1:4" x14ac:dyDescent="0.3">
      <c r="A1566" s="99"/>
      <c r="B1566" s="168" t="s">
        <v>132</v>
      </c>
      <c r="C1566" s="168" t="s">
        <v>128</v>
      </c>
      <c r="D1566" s="168" t="s">
        <v>133</v>
      </c>
    </row>
    <row r="1567" spans="1:4" x14ac:dyDescent="0.3">
      <c r="A1567" s="99"/>
      <c r="B1567" s="168" t="s">
        <v>132</v>
      </c>
      <c r="C1567" s="168" t="s">
        <v>128</v>
      </c>
      <c r="D1567" s="168" t="s">
        <v>133</v>
      </c>
    </row>
    <row r="1568" spans="1:4" x14ac:dyDescent="0.3">
      <c r="A1568" s="99"/>
      <c r="B1568" s="168" t="s">
        <v>132</v>
      </c>
      <c r="C1568" s="168" t="s">
        <v>128</v>
      </c>
      <c r="D1568" s="168" t="s">
        <v>133</v>
      </c>
    </row>
    <row r="1569" spans="1:4" x14ac:dyDescent="0.3">
      <c r="A1569" s="99"/>
      <c r="B1569" s="168" t="s">
        <v>132</v>
      </c>
      <c r="C1569" s="168" t="s">
        <v>128</v>
      </c>
      <c r="D1569" s="168" t="s">
        <v>133</v>
      </c>
    </row>
    <row r="1570" spans="1:4" x14ac:dyDescent="0.3">
      <c r="A1570" s="99"/>
      <c r="B1570" s="168" t="s">
        <v>132</v>
      </c>
      <c r="C1570" s="168" t="s">
        <v>128</v>
      </c>
      <c r="D1570" s="168" t="s">
        <v>133</v>
      </c>
    </row>
    <row r="1571" spans="1:4" x14ac:dyDescent="0.3">
      <c r="A1571" s="99"/>
      <c r="B1571" s="168" t="s">
        <v>132</v>
      </c>
      <c r="C1571" s="168" t="s">
        <v>128</v>
      </c>
      <c r="D1571" s="168" t="s">
        <v>133</v>
      </c>
    </row>
    <row r="1572" spans="1:4" x14ac:dyDescent="0.3">
      <c r="A1572" s="99"/>
      <c r="B1572" s="168" t="s">
        <v>132</v>
      </c>
      <c r="C1572" s="168" t="s">
        <v>128</v>
      </c>
      <c r="D1572" s="168" t="s">
        <v>133</v>
      </c>
    </row>
    <row r="1573" spans="1:4" x14ac:dyDescent="0.3">
      <c r="A1573" s="99"/>
      <c r="B1573" s="168" t="s">
        <v>132</v>
      </c>
      <c r="C1573" s="168" t="s">
        <v>128</v>
      </c>
      <c r="D1573" s="168" t="s">
        <v>133</v>
      </c>
    </row>
    <row r="1574" spans="1:4" x14ac:dyDescent="0.3">
      <c r="A1574" s="99"/>
      <c r="B1574" s="168" t="s">
        <v>132</v>
      </c>
      <c r="C1574" s="168" t="s">
        <v>128</v>
      </c>
      <c r="D1574" s="168" t="s">
        <v>133</v>
      </c>
    </row>
    <row r="1575" spans="1:4" x14ac:dyDescent="0.3">
      <c r="A1575" s="99"/>
      <c r="B1575" s="168" t="s">
        <v>132</v>
      </c>
      <c r="C1575" s="168" t="s">
        <v>128</v>
      </c>
      <c r="D1575" s="168" t="s">
        <v>133</v>
      </c>
    </row>
    <row r="1576" spans="1:4" x14ac:dyDescent="0.3">
      <c r="A1576" s="99"/>
      <c r="B1576" s="168" t="s">
        <v>132</v>
      </c>
      <c r="C1576" s="168" t="s">
        <v>128</v>
      </c>
      <c r="D1576" s="168" t="s">
        <v>133</v>
      </c>
    </row>
    <row r="1577" spans="1:4" x14ac:dyDescent="0.3">
      <c r="A1577" s="99"/>
      <c r="B1577" s="168" t="s">
        <v>132</v>
      </c>
      <c r="C1577" s="168" t="s">
        <v>128</v>
      </c>
      <c r="D1577" s="168" t="s">
        <v>133</v>
      </c>
    </row>
    <row r="1578" spans="1:4" x14ac:dyDescent="0.3">
      <c r="A1578" s="99"/>
      <c r="B1578" s="168" t="s">
        <v>132</v>
      </c>
      <c r="C1578" s="168" t="s">
        <v>128</v>
      </c>
      <c r="D1578" s="168" t="s">
        <v>133</v>
      </c>
    </row>
    <row r="1579" spans="1:4" x14ac:dyDescent="0.3">
      <c r="A1579" s="99"/>
      <c r="B1579" s="168" t="s">
        <v>132</v>
      </c>
      <c r="C1579" s="168" t="s">
        <v>128</v>
      </c>
      <c r="D1579" s="168" t="s">
        <v>133</v>
      </c>
    </row>
    <row r="1580" spans="1:4" x14ac:dyDescent="0.3">
      <c r="A1580" s="99"/>
      <c r="B1580" s="168" t="s">
        <v>132</v>
      </c>
      <c r="C1580" s="168" t="s">
        <v>128</v>
      </c>
      <c r="D1580" s="168" t="s">
        <v>133</v>
      </c>
    </row>
    <row r="1581" spans="1:4" x14ac:dyDescent="0.3">
      <c r="A1581" s="99"/>
      <c r="B1581" s="168" t="s">
        <v>132</v>
      </c>
      <c r="C1581" s="168" t="s">
        <v>128</v>
      </c>
      <c r="D1581" s="168" t="s">
        <v>133</v>
      </c>
    </row>
    <row r="1582" spans="1:4" x14ac:dyDescent="0.3">
      <c r="A1582" s="99"/>
      <c r="B1582" s="168" t="s">
        <v>132</v>
      </c>
      <c r="C1582" s="168" t="s">
        <v>128</v>
      </c>
      <c r="D1582" s="168" t="s">
        <v>133</v>
      </c>
    </row>
    <row r="1583" spans="1:4" x14ac:dyDescent="0.3">
      <c r="A1583" s="99"/>
      <c r="B1583" s="168" t="s">
        <v>132</v>
      </c>
      <c r="C1583" s="168" t="s">
        <v>128</v>
      </c>
      <c r="D1583" s="168" t="s">
        <v>133</v>
      </c>
    </row>
    <row r="1584" spans="1:4" x14ac:dyDescent="0.3">
      <c r="A1584" s="99"/>
      <c r="B1584" s="168" t="s">
        <v>132</v>
      </c>
      <c r="C1584" s="168" t="s">
        <v>128</v>
      </c>
      <c r="D1584" s="168" t="s">
        <v>133</v>
      </c>
    </row>
    <row r="1585" spans="1:4" x14ac:dyDescent="0.3">
      <c r="A1585" s="99"/>
      <c r="B1585" s="168" t="s">
        <v>132</v>
      </c>
      <c r="C1585" s="168" t="s">
        <v>128</v>
      </c>
      <c r="D1585" s="168" t="s">
        <v>133</v>
      </c>
    </row>
    <row r="1586" spans="1:4" x14ac:dyDescent="0.3">
      <c r="A1586" s="99"/>
      <c r="B1586" s="168" t="s">
        <v>132</v>
      </c>
      <c r="C1586" s="168" t="s">
        <v>128</v>
      </c>
      <c r="D1586" s="168" t="s">
        <v>133</v>
      </c>
    </row>
    <row r="1587" spans="1:4" x14ac:dyDescent="0.3">
      <c r="A1587" s="99"/>
      <c r="B1587" s="168" t="s">
        <v>132</v>
      </c>
      <c r="C1587" s="168" t="s">
        <v>128</v>
      </c>
      <c r="D1587" s="168" t="s">
        <v>133</v>
      </c>
    </row>
    <row r="1588" spans="1:4" x14ac:dyDescent="0.3">
      <c r="A1588" s="99"/>
      <c r="B1588" s="168" t="s">
        <v>132</v>
      </c>
      <c r="C1588" s="168" t="s">
        <v>128</v>
      </c>
      <c r="D1588" s="168" t="s">
        <v>133</v>
      </c>
    </row>
    <row r="1589" spans="1:4" x14ac:dyDescent="0.3">
      <c r="A1589" s="99"/>
      <c r="B1589" s="168" t="s">
        <v>132</v>
      </c>
      <c r="C1589" s="168" t="s">
        <v>128</v>
      </c>
      <c r="D1589" s="168" t="s">
        <v>133</v>
      </c>
    </row>
    <row r="1590" spans="1:4" x14ac:dyDescent="0.3">
      <c r="A1590" s="99"/>
      <c r="B1590" s="168" t="s">
        <v>132</v>
      </c>
      <c r="C1590" s="168" t="s">
        <v>128</v>
      </c>
      <c r="D1590" s="168" t="s">
        <v>133</v>
      </c>
    </row>
    <row r="1591" spans="1:4" x14ac:dyDescent="0.3">
      <c r="A1591" s="99"/>
      <c r="B1591" s="168" t="s">
        <v>132</v>
      </c>
      <c r="C1591" s="168" t="s">
        <v>128</v>
      </c>
      <c r="D1591" s="168" t="s">
        <v>133</v>
      </c>
    </row>
    <row r="1592" spans="1:4" x14ac:dyDescent="0.3">
      <c r="A1592" s="99"/>
      <c r="B1592" s="168" t="s">
        <v>132</v>
      </c>
      <c r="C1592" s="168" t="s">
        <v>128</v>
      </c>
      <c r="D1592" s="168" t="s">
        <v>133</v>
      </c>
    </row>
    <row r="1593" spans="1:4" x14ac:dyDescent="0.3">
      <c r="A1593" s="99"/>
      <c r="B1593" s="168" t="s">
        <v>132</v>
      </c>
      <c r="C1593" s="168" t="s">
        <v>128</v>
      </c>
      <c r="D1593" s="168" t="s">
        <v>133</v>
      </c>
    </row>
    <row r="1594" spans="1:4" x14ac:dyDescent="0.3">
      <c r="A1594" s="99"/>
      <c r="B1594" s="168" t="s">
        <v>132</v>
      </c>
      <c r="C1594" s="168" t="s">
        <v>128</v>
      </c>
      <c r="D1594" s="168" t="s">
        <v>133</v>
      </c>
    </row>
    <row r="1595" spans="1:4" x14ac:dyDescent="0.3">
      <c r="A1595" s="99"/>
      <c r="B1595" s="168" t="s">
        <v>132</v>
      </c>
      <c r="C1595" s="168" t="s">
        <v>128</v>
      </c>
      <c r="D1595" s="168" t="s">
        <v>133</v>
      </c>
    </row>
    <row r="1596" spans="1:4" x14ac:dyDescent="0.3">
      <c r="A1596" s="99"/>
      <c r="B1596" s="168" t="s">
        <v>132</v>
      </c>
      <c r="C1596" s="168" t="s">
        <v>128</v>
      </c>
      <c r="D1596" s="168" t="s">
        <v>133</v>
      </c>
    </row>
    <row r="1597" spans="1:4" x14ac:dyDescent="0.3">
      <c r="A1597" s="99"/>
      <c r="B1597" s="168" t="s">
        <v>132</v>
      </c>
      <c r="C1597" s="168" t="s">
        <v>128</v>
      </c>
      <c r="D1597" s="168" t="s">
        <v>133</v>
      </c>
    </row>
    <row r="1598" spans="1:4" x14ac:dyDescent="0.3">
      <c r="A1598" s="99"/>
      <c r="B1598" s="168" t="s">
        <v>132</v>
      </c>
      <c r="C1598" s="168" t="s">
        <v>128</v>
      </c>
      <c r="D1598" s="168" t="s">
        <v>133</v>
      </c>
    </row>
    <row r="1599" spans="1:4" x14ac:dyDescent="0.3">
      <c r="A1599" s="99"/>
      <c r="B1599" s="168" t="s">
        <v>132</v>
      </c>
      <c r="C1599" s="168" t="s">
        <v>128</v>
      </c>
      <c r="D1599" s="168" t="s">
        <v>133</v>
      </c>
    </row>
    <row r="1600" spans="1:4" x14ac:dyDescent="0.3">
      <c r="A1600" s="99"/>
      <c r="B1600" s="168" t="s">
        <v>132</v>
      </c>
      <c r="C1600" s="168" t="s">
        <v>128</v>
      </c>
      <c r="D1600" s="168" t="s">
        <v>133</v>
      </c>
    </row>
    <row r="1601" spans="1:4" x14ac:dyDescent="0.3">
      <c r="A1601" s="99"/>
      <c r="B1601" s="168" t="s">
        <v>132</v>
      </c>
      <c r="C1601" s="168" t="s">
        <v>128</v>
      </c>
      <c r="D1601" s="168" t="s">
        <v>133</v>
      </c>
    </row>
    <row r="1602" spans="1:4" x14ac:dyDescent="0.3">
      <c r="A1602" s="99"/>
      <c r="B1602" s="168" t="s">
        <v>132</v>
      </c>
      <c r="C1602" s="168" t="s">
        <v>128</v>
      </c>
      <c r="D1602" s="168" t="s">
        <v>133</v>
      </c>
    </row>
    <row r="1603" spans="1:4" x14ac:dyDescent="0.3">
      <c r="A1603" s="99"/>
      <c r="B1603" s="168" t="s">
        <v>132</v>
      </c>
      <c r="C1603" s="168" t="s">
        <v>128</v>
      </c>
      <c r="D1603" s="168" t="s">
        <v>133</v>
      </c>
    </row>
    <row r="1604" spans="1:4" x14ac:dyDescent="0.3">
      <c r="A1604" s="99"/>
      <c r="B1604" s="168" t="s">
        <v>132</v>
      </c>
      <c r="C1604" s="168" t="s">
        <v>128</v>
      </c>
      <c r="D1604" s="168" t="s">
        <v>133</v>
      </c>
    </row>
    <row r="1605" spans="1:4" x14ac:dyDescent="0.3">
      <c r="A1605" s="99"/>
      <c r="B1605" s="168" t="s">
        <v>132</v>
      </c>
      <c r="C1605" s="168" t="s">
        <v>128</v>
      </c>
      <c r="D1605" s="168" t="s">
        <v>133</v>
      </c>
    </row>
    <row r="1606" spans="1:4" x14ac:dyDescent="0.3">
      <c r="A1606" s="99"/>
      <c r="B1606" s="168" t="s">
        <v>132</v>
      </c>
      <c r="C1606" s="168" t="s">
        <v>128</v>
      </c>
      <c r="D1606" s="168" t="s">
        <v>133</v>
      </c>
    </row>
    <row r="1607" spans="1:4" x14ac:dyDescent="0.3">
      <c r="A1607" s="99"/>
      <c r="B1607" s="168" t="s">
        <v>132</v>
      </c>
      <c r="C1607" s="168" t="s">
        <v>128</v>
      </c>
      <c r="D1607" s="168" t="s">
        <v>133</v>
      </c>
    </row>
    <row r="1608" spans="1:4" x14ac:dyDescent="0.3">
      <c r="A1608" s="99"/>
      <c r="B1608" s="168" t="s">
        <v>132</v>
      </c>
      <c r="C1608" s="168" t="s">
        <v>128</v>
      </c>
      <c r="D1608" s="168" t="s">
        <v>133</v>
      </c>
    </row>
    <row r="1609" spans="1:4" x14ac:dyDescent="0.3">
      <c r="A1609" s="99"/>
      <c r="B1609" s="168" t="s">
        <v>132</v>
      </c>
      <c r="C1609" s="168" t="s">
        <v>128</v>
      </c>
      <c r="D1609" s="168" t="s">
        <v>133</v>
      </c>
    </row>
    <row r="1610" spans="1:4" x14ac:dyDescent="0.3">
      <c r="A1610" s="99"/>
      <c r="B1610" s="168" t="s">
        <v>132</v>
      </c>
      <c r="C1610" s="168" t="s">
        <v>128</v>
      </c>
      <c r="D1610" s="168" t="s">
        <v>133</v>
      </c>
    </row>
    <row r="1611" spans="1:4" x14ac:dyDescent="0.3">
      <c r="A1611" s="99"/>
      <c r="B1611" s="168" t="s">
        <v>132</v>
      </c>
      <c r="C1611" s="168" t="s">
        <v>128</v>
      </c>
      <c r="D1611" s="168" t="s">
        <v>133</v>
      </c>
    </row>
    <row r="1612" spans="1:4" x14ac:dyDescent="0.3">
      <c r="A1612" s="99"/>
      <c r="B1612" s="168" t="s">
        <v>132</v>
      </c>
      <c r="C1612" s="168" t="s">
        <v>128</v>
      </c>
      <c r="D1612" s="168" t="s">
        <v>133</v>
      </c>
    </row>
    <row r="1613" spans="1:4" x14ac:dyDescent="0.3">
      <c r="A1613" s="99"/>
      <c r="B1613" s="168" t="s">
        <v>132</v>
      </c>
      <c r="C1613" s="168" t="s">
        <v>128</v>
      </c>
      <c r="D1613" s="168" t="s">
        <v>133</v>
      </c>
    </row>
    <row r="1614" spans="1:4" x14ac:dyDescent="0.3">
      <c r="A1614" s="99"/>
      <c r="B1614" s="168" t="s">
        <v>132</v>
      </c>
      <c r="C1614" s="168" t="s">
        <v>128</v>
      </c>
      <c r="D1614" s="168" t="s">
        <v>133</v>
      </c>
    </row>
    <row r="1615" spans="1:4" x14ac:dyDescent="0.3">
      <c r="A1615" s="99"/>
      <c r="B1615" s="168" t="s">
        <v>132</v>
      </c>
      <c r="C1615" s="168" t="s">
        <v>128</v>
      </c>
      <c r="D1615" s="168" t="s">
        <v>133</v>
      </c>
    </row>
    <row r="1616" spans="1:4" x14ac:dyDescent="0.3">
      <c r="A1616" s="99"/>
      <c r="B1616" s="168" t="s">
        <v>132</v>
      </c>
      <c r="C1616" s="168" t="s">
        <v>128</v>
      </c>
      <c r="D1616" s="168" t="s">
        <v>133</v>
      </c>
    </row>
    <row r="1617" spans="1:4" x14ac:dyDescent="0.3">
      <c r="A1617" s="99"/>
      <c r="B1617" s="168" t="s">
        <v>132</v>
      </c>
      <c r="C1617" s="168" t="s">
        <v>128</v>
      </c>
      <c r="D1617" s="168" t="s">
        <v>133</v>
      </c>
    </row>
    <row r="1618" spans="1:4" x14ac:dyDescent="0.3">
      <c r="A1618" s="99"/>
      <c r="B1618" s="168" t="s">
        <v>132</v>
      </c>
      <c r="C1618" s="168" t="s">
        <v>128</v>
      </c>
      <c r="D1618" s="168" t="s">
        <v>133</v>
      </c>
    </row>
    <row r="1619" spans="1:4" x14ac:dyDescent="0.3">
      <c r="A1619" s="99"/>
      <c r="B1619" s="168" t="s">
        <v>132</v>
      </c>
      <c r="C1619" s="168" t="s">
        <v>128</v>
      </c>
      <c r="D1619" s="168" t="s">
        <v>133</v>
      </c>
    </row>
    <row r="1620" spans="1:4" x14ac:dyDescent="0.3">
      <c r="A1620" s="99"/>
      <c r="B1620" s="168" t="s">
        <v>132</v>
      </c>
      <c r="C1620" s="168" t="s">
        <v>128</v>
      </c>
      <c r="D1620" s="168" t="s">
        <v>133</v>
      </c>
    </row>
    <row r="1621" spans="1:4" x14ac:dyDescent="0.3">
      <c r="A1621" s="99"/>
      <c r="B1621" s="168" t="s">
        <v>132</v>
      </c>
      <c r="C1621" s="168" t="s">
        <v>128</v>
      </c>
      <c r="D1621" s="168" t="s">
        <v>133</v>
      </c>
    </row>
    <row r="1622" spans="1:4" x14ac:dyDescent="0.3">
      <c r="A1622" s="99"/>
      <c r="B1622" s="168" t="s">
        <v>132</v>
      </c>
      <c r="C1622" s="168" t="s">
        <v>128</v>
      </c>
      <c r="D1622" s="168" t="s">
        <v>133</v>
      </c>
    </row>
    <row r="1623" spans="1:4" x14ac:dyDescent="0.3">
      <c r="A1623" s="99"/>
      <c r="B1623" s="168" t="s">
        <v>132</v>
      </c>
      <c r="C1623" s="168" t="s">
        <v>128</v>
      </c>
      <c r="D1623" s="168" t="s">
        <v>133</v>
      </c>
    </row>
    <row r="1624" spans="1:4" x14ac:dyDescent="0.3">
      <c r="A1624" s="99"/>
      <c r="B1624" s="168" t="s">
        <v>132</v>
      </c>
      <c r="C1624" s="168" t="s">
        <v>128</v>
      </c>
      <c r="D1624" s="168" t="s">
        <v>133</v>
      </c>
    </row>
    <row r="1625" spans="1:4" x14ac:dyDescent="0.3">
      <c r="A1625" s="99"/>
      <c r="B1625" s="168" t="s">
        <v>132</v>
      </c>
      <c r="C1625" s="168" t="s">
        <v>128</v>
      </c>
      <c r="D1625" s="168" t="s">
        <v>133</v>
      </c>
    </row>
    <row r="1626" spans="1:4" x14ac:dyDescent="0.3">
      <c r="A1626" s="99"/>
      <c r="B1626" s="168" t="s">
        <v>132</v>
      </c>
      <c r="C1626" s="168" t="s">
        <v>128</v>
      </c>
      <c r="D1626" s="168" t="s">
        <v>133</v>
      </c>
    </row>
    <row r="1627" spans="1:4" x14ac:dyDescent="0.3">
      <c r="A1627" s="99"/>
      <c r="B1627" s="168" t="s">
        <v>132</v>
      </c>
      <c r="C1627" s="168" t="s">
        <v>128</v>
      </c>
      <c r="D1627" s="168" t="s">
        <v>133</v>
      </c>
    </row>
    <row r="1628" spans="1:4" x14ac:dyDescent="0.3">
      <c r="A1628" s="99"/>
      <c r="B1628" s="168" t="s">
        <v>132</v>
      </c>
      <c r="C1628" s="168" t="s">
        <v>128</v>
      </c>
      <c r="D1628" s="168" t="s">
        <v>133</v>
      </c>
    </row>
    <row r="1629" spans="1:4" x14ac:dyDescent="0.3">
      <c r="A1629" s="99"/>
      <c r="B1629" s="168" t="s">
        <v>132</v>
      </c>
      <c r="C1629" s="168" t="s">
        <v>128</v>
      </c>
      <c r="D1629" s="168" t="s">
        <v>133</v>
      </c>
    </row>
    <row r="1630" spans="1:4" x14ac:dyDescent="0.3">
      <c r="A1630" s="99"/>
      <c r="B1630" s="168" t="s">
        <v>132</v>
      </c>
      <c r="C1630" s="168" t="s">
        <v>128</v>
      </c>
      <c r="D1630" s="168" t="s">
        <v>133</v>
      </c>
    </row>
    <row r="1631" spans="1:4" x14ac:dyDescent="0.3">
      <c r="B1631" s="168" t="s">
        <v>132</v>
      </c>
      <c r="C1631" s="168" t="s">
        <v>128</v>
      </c>
      <c r="D1631" s="168" t="s">
        <v>133</v>
      </c>
    </row>
    <row r="1632" spans="1:4" x14ac:dyDescent="0.3">
      <c r="B1632" s="168" t="s">
        <v>132</v>
      </c>
      <c r="C1632" s="168" t="s">
        <v>128</v>
      </c>
      <c r="D1632" s="168" t="s">
        <v>133</v>
      </c>
    </row>
    <row r="1633" spans="2:4" x14ac:dyDescent="0.3">
      <c r="B1633" s="168" t="s">
        <v>132</v>
      </c>
      <c r="C1633" s="168" t="s">
        <v>128</v>
      </c>
      <c r="D1633" s="168" t="s">
        <v>133</v>
      </c>
    </row>
    <row r="1634" spans="2:4" x14ac:dyDescent="0.3">
      <c r="B1634" s="168" t="s">
        <v>132</v>
      </c>
      <c r="C1634" s="168" t="s">
        <v>128</v>
      </c>
      <c r="D1634" s="168" t="s">
        <v>133</v>
      </c>
    </row>
    <row r="1635" spans="2:4" x14ac:dyDescent="0.3">
      <c r="B1635" s="168" t="s">
        <v>132</v>
      </c>
      <c r="C1635" s="168" t="s">
        <v>128</v>
      </c>
      <c r="D1635" s="168" t="s">
        <v>133</v>
      </c>
    </row>
    <row r="1636" spans="2:4" x14ac:dyDescent="0.3">
      <c r="B1636" s="168" t="s">
        <v>132</v>
      </c>
      <c r="C1636" s="168" t="s">
        <v>128</v>
      </c>
      <c r="D1636" s="168" t="s">
        <v>133</v>
      </c>
    </row>
    <row r="1637" spans="2:4" x14ac:dyDescent="0.3">
      <c r="B1637" s="168" t="s">
        <v>132</v>
      </c>
      <c r="C1637" s="168" t="s">
        <v>128</v>
      </c>
      <c r="D1637" s="168" t="s">
        <v>133</v>
      </c>
    </row>
    <row r="1638" spans="2:4" x14ac:dyDescent="0.3">
      <c r="B1638" s="168" t="s">
        <v>132</v>
      </c>
      <c r="C1638" s="168" t="s">
        <v>128</v>
      </c>
      <c r="D1638" s="168" t="s">
        <v>133</v>
      </c>
    </row>
    <row r="1639" spans="2:4" x14ac:dyDescent="0.3">
      <c r="B1639" s="168" t="s">
        <v>132</v>
      </c>
      <c r="C1639" s="168" t="s">
        <v>128</v>
      </c>
      <c r="D1639" s="168" t="s">
        <v>133</v>
      </c>
    </row>
    <row r="1640" spans="2:4" x14ac:dyDescent="0.3">
      <c r="B1640" s="168" t="s">
        <v>132</v>
      </c>
      <c r="C1640" s="168" t="s">
        <v>128</v>
      </c>
      <c r="D1640" s="168" t="s">
        <v>133</v>
      </c>
    </row>
    <row r="1641" spans="2:4" x14ac:dyDescent="0.3">
      <c r="B1641" s="168" t="s">
        <v>132</v>
      </c>
      <c r="C1641" s="168" t="s">
        <v>128</v>
      </c>
      <c r="D1641" s="168" t="s">
        <v>133</v>
      </c>
    </row>
    <row r="1642" spans="2:4" x14ac:dyDescent="0.3">
      <c r="B1642" s="168" t="s">
        <v>132</v>
      </c>
      <c r="C1642" s="168" t="s">
        <v>128</v>
      </c>
      <c r="D1642" s="168" t="s">
        <v>133</v>
      </c>
    </row>
    <row r="1643" spans="2:4" x14ac:dyDescent="0.3">
      <c r="B1643" s="168" t="s">
        <v>132</v>
      </c>
      <c r="C1643" s="168" t="s">
        <v>128</v>
      </c>
      <c r="D1643" s="168" t="s">
        <v>133</v>
      </c>
    </row>
    <row r="1644" spans="2:4" x14ac:dyDescent="0.3">
      <c r="B1644" s="168" t="s">
        <v>132</v>
      </c>
      <c r="C1644" s="168" t="s">
        <v>128</v>
      </c>
      <c r="D1644" s="168" t="s">
        <v>133</v>
      </c>
    </row>
    <row r="1645" spans="2:4" x14ac:dyDescent="0.3">
      <c r="B1645" s="168" t="s">
        <v>132</v>
      </c>
      <c r="C1645" s="168" t="s">
        <v>128</v>
      </c>
      <c r="D1645" s="168" t="s">
        <v>133</v>
      </c>
    </row>
    <row r="1646" spans="2:4" x14ac:dyDescent="0.3">
      <c r="B1646" s="168" t="s">
        <v>132</v>
      </c>
      <c r="C1646" s="168" t="s">
        <v>128</v>
      </c>
      <c r="D1646" s="168" t="s">
        <v>133</v>
      </c>
    </row>
    <row r="1647" spans="2:4" x14ac:dyDescent="0.3">
      <c r="B1647" s="168" t="s">
        <v>132</v>
      </c>
      <c r="C1647" s="168" t="s">
        <v>128</v>
      </c>
      <c r="D1647" s="168" t="s">
        <v>133</v>
      </c>
    </row>
    <row r="1648" spans="2:4" x14ac:dyDescent="0.3">
      <c r="B1648" s="168" t="s">
        <v>132</v>
      </c>
      <c r="C1648" s="168" t="s">
        <v>128</v>
      </c>
      <c r="D1648" s="168" t="s">
        <v>133</v>
      </c>
    </row>
    <row r="1649" spans="2:4" x14ac:dyDescent="0.3">
      <c r="B1649" s="168" t="s">
        <v>132</v>
      </c>
      <c r="C1649" s="168" t="s">
        <v>128</v>
      </c>
      <c r="D1649" s="168" t="s">
        <v>133</v>
      </c>
    </row>
    <row r="1650" spans="2:4" x14ac:dyDescent="0.3">
      <c r="B1650" s="168" t="s">
        <v>132</v>
      </c>
      <c r="C1650" s="168" t="s">
        <v>128</v>
      </c>
      <c r="D1650" s="168" t="s">
        <v>133</v>
      </c>
    </row>
    <row r="1651" spans="2:4" x14ac:dyDescent="0.3">
      <c r="B1651" s="168" t="s">
        <v>132</v>
      </c>
      <c r="C1651" s="168" t="s">
        <v>128</v>
      </c>
      <c r="D1651" s="168" t="s">
        <v>133</v>
      </c>
    </row>
    <row r="1652" spans="2:4" x14ac:dyDescent="0.3">
      <c r="B1652" s="168" t="s">
        <v>132</v>
      </c>
      <c r="C1652" s="168" t="s">
        <v>128</v>
      </c>
      <c r="D1652" s="168" t="s">
        <v>133</v>
      </c>
    </row>
    <row r="1653" spans="2:4" x14ac:dyDescent="0.3">
      <c r="B1653" s="168" t="s">
        <v>132</v>
      </c>
      <c r="C1653" s="168" t="s">
        <v>128</v>
      </c>
      <c r="D1653" s="168" t="s">
        <v>133</v>
      </c>
    </row>
    <row r="1654" spans="2:4" x14ac:dyDescent="0.3">
      <c r="B1654" s="168" t="s">
        <v>132</v>
      </c>
      <c r="C1654" s="168" t="s">
        <v>128</v>
      </c>
      <c r="D1654" s="168" t="s">
        <v>133</v>
      </c>
    </row>
    <row r="1655" spans="2:4" x14ac:dyDescent="0.3">
      <c r="B1655" s="168" t="s">
        <v>132</v>
      </c>
      <c r="C1655" s="168" t="s">
        <v>128</v>
      </c>
      <c r="D1655" s="168" t="s">
        <v>133</v>
      </c>
    </row>
    <row r="1656" spans="2:4" x14ac:dyDescent="0.3">
      <c r="B1656" s="168" t="s">
        <v>132</v>
      </c>
      <c r="C1656" s="168" t="s">
        <v>128</v>
      </c>
      <c r="D1656" s="168" t="s">
        <v>133</v>
      </c>
    </row>
    <row r="1657" spans="2:4" x14ac:dyDescent="0.3">
      <c r="B1657" s="168" t="s">
        <v>132</v>
      </c>
      <c r="C1657" s="168" t="s">
        <v>128</v>
      </c>
      <c r="D1657" s="168" t="s">
        <v>133</v>
      </c>
    </row>
    <row r="1658" spans="2:4" x14ac:dyDescent="0.3">
      <c r="B1658" s="168" t="s">
        <v>132</v>
      </c>
      <c r="C1658" s="168" t="s">
        <v>128</v>
      </c>
      <c r="D1658" s="168" t="s">
        <v>133</v>
      </c>
    </row>
    <row r="1659" spans="2:4" x14ac:dyDescent="0.3">
      <c r="B1659" s="168" t="s">
        <v>132</v>
      </c>
      <c r="C1659" s="168" t="s">
        <v>128</v>
      </c>
      <c r="D1659" s="168" t="s">
        <v>133</v>
      </c>
    </row>
    <row r="1660" spans="2:4" x14ac:dyDescent="0.3">
      <c r="B1660" s="168" t="s">
        <v>132</v>
      </c>
      <c r="C1660" s="168" t="s">
        <v>128</v>
      </c>
      <c r="D1660" s="168" t="s">
        <v>133</v>
      </c>
    </row>
    <row r="1661" spans="2:4" x14ac:dyDescent="0.3">
      <c r="B1661" s="168" t="s">
        <v>132</v>
      </c>
      <c r="C1661" s="168" t="s">
        <v>128</v>
      </c>
      <c r="D1661" s="168" t="s">
        <v>133</v>
      </c>
    </row>
    <row r="1662" spans="2:4" x14ac:dyDescent="0.3">
      <c r="B1662" s="168" t="s">
        <v>132</v>
      </c>
      <c r="C1662" s="168" t="s">
        <v>128</v>
      </c>
      <c r="D1662" s="168" t="s">
        <v>133</v>
      </c>
    </row>
    <row r="1663" spans="2:4" x14ac:dyDescent="0.3">
      <c r="B1663" s="168" t="s">
        <v>132</v>
      </c>
      <c r="C1663" s="168" t="s">
        <v>128</v>
      </c>
      <c r="D1663" s="168" t="s">
        <v>133</v>
      </c>
    </row>
    <row r="1664" spans="2:4" x14ac:dyDescent="0.3">
      <c r="B1664" s="168" t="s">
        <v>132</v>
      </c>
      <c r="C1664" s="168" t="s">
        <v>128</v>
      </c>
      <c r="D1664" s="168" t="s">
        <v>133</v>
      </c>
    </row>
    <row r="1665" spans="2:4" x14ac:dyDescent="0.3">
      <c r="B1665" s="168" t="s">
        <v>132</v>
      </c>
      <c r="C1665" s="168" t="s">
        <v>128</v>
      </c>
      <c r="D1665" s="168" t="s">
        <v>133</v>
      </c>
    </row>
    <row r="1666" spans="2:4" x14ac:dyDescent="0.3">
      <c r="B1666" s="168" t="s">
        <v>132</v>
      </c>
      <c r="C1666" s="168" t="s">
        <v>128</v>
      </c>
      <c r="D1666" s="168" t="s">
        <v>133</v>
      </c>
    </row>
    <row r="1667" spans="2:4" x14ac:dyDescent="0.3">
      <c r="B1667" s="168" t="s">
        <v>132</v>
      </c>
      <c r="C1667" s="168" t="s">
        <v>128</v>
      </c>
      <c r="D1667" s="168" t="s">
        <v>133</v>
      </c>
    </row>
    <row r="1668" spans="2:4" x14ac:dyDescent="0.3">
      <c r="B1668" s="168" t="s">
        <v>132</v>
      </c>
      <c r="C1668" s="168" t="s">
        <v>128</v>
      </c>
      <c r="D1668" s="168" t="s">
        <v>133</v>
      </c>
    </row>
    <row r="1669" spans="2:4" x14ac:dyDescent="0.3">
      <c r="B1669" s="168" t="s">
        <v>132</v>
      </c>
      <c r="C1669" s="168" t="s">
        <v>128</v>
      </c>
      <c r="D1669" s="168" t="s">
        <v>133</v>
      </c>
    </row>
    <row r="1670" spans="2:4" x14ac:dyDescent="0.3">
      <c r="B1670" s="168" t="s">
        <v>132</v>
      </c>
      <c r="C1670" s="168" t="s">
        <v>128</v>
      </c>
      <c r="D1670" s="168" t="s">
        <v>133</v>
      </c>
    </row>
    <row r="1671" spans="2:4" x14ac:dyDescent="0.3">
      <c r="B1671" s="168" t="s">
        <v>132</v>
      </c>
      <c r="C1671" s="168" t="s">
        <v>128</v>
      </c>
      <c r="D1671" s="168" t="s">
        <v>133</v>
      </c>
    </row>
    <row r="1672" spans="2:4" x14ac:dyDescent="0.3">
      <c r="B1672" s="168" t="s">
        <v>132</v>
      </c>
      <c r="C1672" s="168" t="s">
        <v>128</v>
      </c>
      <c r="D1672" s="168" t="s">
        <v>133</v>
      </c>
    </row>
    <row r="1673" spans="2:4" x14ac:dyDescent="0.3">
      <c r="B1673" s="168" t="s">
        <v>132</v>
      </c>
      <c r="C1673" s="168" t="s">
        <v>128</v>
      </c>
      <c r="D1673" s="168" t="s">
        <v>133</v>
      </c>
    </row>
    <row r="1674" spans="2:4" x14ac:dyDescent="0.3">
      <c r="B1674" s="168" t="s">
        <v>132</v>
      </c>
      <c r="C1674" s="168" t="s">
        <v>128</v>
      </c>
      <c r="D1674" s="168" t="s">
        <v>133</v>
      </c>
    </row>
    <row r="1675" spans="2:4" x14ac:dyDescent="0.3">
      <c r="B1675" s="168" t="s">
        <v>132</v>
      </c>
      <c r="C1675" s="168" t="s">
        <v>128</v>
      </c>
      <c r="D1675" s="168" t="s">
        <v>133</v>
      </c>
    </row>
    <row r="1676" spans="2:4" x14ac:dyDescent="0.3">
      <c r="B1676" s="168" t="s">
        <v>132</v>
      </c>
      <c r="C1676" s="168" t="s">
        <v>128</v>
      </c>
      <c r="D1676" s="168" t="s">
        <v>133</v>
      </c>
    </row>
    <row r="1677" spans="2:4" x14ac:dyDescent="0.3">
      <c r="B1677" s="168" t="s">
        <v>132</v>
      </c>
      <c r="C1677" s="168" t="s">
        <v>128</v>
      </c>
      <c r="D1677" s="168" t="s">
        <v>133</v>
      </c>
    </row>
    <row r="1678" spans="2:4" x14ac:dyDescent="0.3">
      <c r="B1678" s="168" t="s">
        <v>132</v>
      </c>
      <c r="C1678" s="168" t="s">
        <v>128</v>
      </c>
      <c r="D1678" s="168" t="s">
        <v>133</v>
      </c>
    </row>
    <row r="1679" spans="2:4" x14ac:dyDescent="0.3">
      <c r="B1679" s="168" t="s">
        <v>132</v>
      </c>
      <c r="C1679" s="168" t="s">
        <v>128</v>
      </c>
      <c r="D1679" s="168" t="s">
        <v>133</v>
      </c>
    </row>
    <row r="1680" spans="2:4" x14ac:dyDescent="0.3">
      <c r="B1680" s="168" t="s">
        <v>132</v>
      </c>
      <c r="C1680" s="168" t="s">
        <v>128</v>
      </c>
      <c r="D1680" s="168" t="s">
        <v>133</v>
      </c>
    </row>
    <row r="1681" spans="2:4" x14ac:dyDescent="0.3">
      <c r="B1681" s="168" t="s">
        <v>132</v>
      </c>
      <c r="C1681" s="168" t="s">
        <v>128</v>
      </c>
      <c r="D1681" s="168" t="s">
        <v>133</v>
      </c>
    </row>
    <row r="1682" spans="2:4" x14ac:dyDescent="0.3">
      <c r="B1682" s="168" t="s">
        <v>132</v>
      </c>
      <c r="C1682" s="168" t="s">
        <v>128</v>
      </c>
      <c r="D1682" s="168" t="s">
        <v>133</v>
      </c>
    </row>
    <row r="1683" spans="2:4" x14ac:dyDescent="0.3">
      <c r="B1683" s="168" t="s">
        <v>132</v>
      </c>
      <c r="C1683" s="168" t="s">
        <v>128</v>
      </c>
      <c r="D1683" s="168" t="s">
        <v>133</v>
      </c>
    </row>
    <row r="1684" spans="2:4" x14ac:dyDescent="0.3">
      <c r="B1684" s="168" t="s">
        <v>132</v>
      </c>
      <c r="C1684" s="168" t="s">
        <v>128</v>
      </c>
      <c r="D1684" s="168" t="s">
        <v>133</v>
      </c>
    </row>
    <row r="1685" spans="2:4" x14ac:dyDescent="0.3">
      <c r="B1685" s="168" t="s">
        <v>132</v>
      </c>
      <c r="C1685" s="168" t="s">
        <v>128</v>
      </c>
      <c r="D1685" s="168" t="s">
        <v>133</v>
      </c>
    </row>
    <row r="1686" spans="2:4" x14ac:dyDescent="0.3">
      <c r="B1686" s="168" t="s">
        <v>132</v>
      </c>
      <c r="C1686" s="168" t="s">
        <v>128</v>
      </c>
      <c r="D1686" s="168" t="s">
        <v>133</v>
      </c>
    </row>
    <row r="1687" spans="2:4" x14ac:dyDescent="0.3">
      <c r="B1687" s="168" t="s">
        <v>132</v>
      </c>
      <c r="C1687" s="168" t="s">
        <v>128</v>
      </c>
      <c r="D1687" s="168" t="s">
        <v>133</v>
      </c>
    </row>
    <row r="1688" spans="2:4" x14ac:dyDescent="0.3">
      <c r="B1688" s="168" t="s">
        <v>132</v>
      </c>
      <c r="C1688" s="168" t="s">
        <v>128</v>
      </c>
      <c r="D1688" s="168" t="s">
        <v>133</v>
      </c>
    </row>
    <row r="1689" spans="2:4" x14ac:dyDescent="0.3">
      <c r="B1689" s="168" t="s">
        <v>132</v>
      </c>
      <c r="C1689" s="168" t="s">
        <v>128</v>
      </c>
      <c r="D1689" s="168" t="s">
        <v>133</v>
      </c>
    </row>
    <row r="1690" spans="2:4" x14ac:dyDescent="0.3">
      <c r="B1690" s="168" t="s">
        <v>132</v>
      </c>
      <c r="C1690" s="168" t="s">
        <v>128</v>
      </c>
      <c r="D1690" s="168" t="s">
        <v>133</v>
      </c>
    </row>
    <row r="1691" spans="2:4" x14ac:dyDescent="0.3">
      <c r="B1691" s="168" t="s">
        <v>132</v>
      </c>
      <c r="C1691" s="168" t="s">
        <v>128</v>
      </c>
      <c r="D1691" s="168" t="s">
        <v>133</v>
      </c>
    </row>
    <row r="1692" spans="2:4" x14ac:dyDescent="0.3">
      <c r="B1692" s="168" t="s">
        <v>132</v>
      </c>
      <c r="C1692" s="168" t="s">
        <v>128</v>
      </c>
      <c r="D1692" s="168" t="s">
        <v>133</v>
      </c>
    </row>
    <row r="1693" spans="2:4" x14ac:dyDescent="0.3">
      <c r="B1693" s="168" t="s">
        <v>132</v>
      </c>
      <c r="C1693" s="168" t="s">
        <v>128</v>
      </c>
      <c r="D1693" s="168" t="s">
        <v>133</v>
      </c>
    </row>
    <row r="1694" spans="2:4" x14ac:dyDescent="0.3">
      <c r="B1694" s="168" t="s">
        <v>132</v>
      </c>
      <c r="C1694" s="168" t="s">
        <v>128</v>
      </c>
      <c r="D1694" s="168" t="s">
        <v>133</v>
      </c>
    </row>
    <row r="1695" spans="2:4" x14ac:dyDescent="0.3">
      <c r="B1695" s="168" t="s">
        <v>132</v>
      </c>
      <c r="C1695" s="168" t="s">
        <v>128</v>
      </c>
      <c r="D1695" s="168" t="s">
        <v>133</v>
      </c>
    </row>
    <row r="1696" spans="2:4" x14ac:dyDescent="0.3">
      <c r="B1696" s="168" t="s">
        <v>132</v>
      </c>
      <c r="C1696" s="168" t="s">
        <v>128</v>
      </c>
      <c r="D1696" s="168" t="s">
        <v>133</v>
      </c>
    </row>
    <row r="1697" spans="1:4" x14ac:dyDescent="0.3">
      <c r="B1697" s="168" t="s">
        <v>132</v>
      </c>
      <c r="C1697" s="168" t="s">
        <v>128</v>
      </c>
      <c r="D1697" s="168" t="s">
        <v>133</v>
      </c>
    </row>
    <row r="1698" spans="1:4" x14ac:dyDescent="0.3">
      <c r="A1698" s="98"/>
      <c r="B1698" s="168" t="s">
        <v>132</v>
      </c>
      <c r="C1698" s="168" t="s">
        <v>128</v>
      </c>
      <c r="D1698" s="168" t="s">
        <v>133</v>
      </c>
    </row>
    <row r="1699" spans="1:4" x14ac:dyDescent="0.3">
      <c r="A1699" s="98"/>
      <c r="B1699" s="168" t="s">
        <v>132</v>
      </c>
      <c r="C1699" s="168" t="s">
        <v>128</v>
      </c>
      <c r="D1699" s="168" t="s">
        <v>133</v>
      </c>
    </row>
    <row r="1700" spans="1:4" x14ac:dyDescent="0.3">
      <c r="A1700" s="98"/>
      <c r="B1700" s="168" t="s">
        <v>132</v>
      </c>
      <c r="C1700" s="168" t="s">
        <v>128</v>
      </c>
      <c r="D1700" s="168" t="s">
        <v>133</v>
      </c>
    </row>
    <row r="1701" spans="1:4" x14ac:dyDescent="0.3">
      <c r="A1701" s="98"/>
      <c r="B1701" s="168" t="s">
        <v>132</v>
      </c>
      <c r="C1701" s="168" t="s">
        <v>128</v>
      </c>
      <c r="D1701" s="168" t="s">
        <v>133</v>
      </c>
    </row>
    <row r="1702" spans="1:4" x14ac:dyDescent="0.3">
      <c r="A1702" s="98"/>
      <c r="B1702" s="168" t="s">
        <v>132</v>
      </c>
      <c r="C1702" s="168" t="s">
        <v>128</v>
      </c>
      <c r="D1702" s="168" t="s">
        <v>133</v>
      </c>
    </row>
    <row r="1703" spans="1:4" x14ac:dyDescent="0.3">
      <c r="A1703" s="98"/>
      <c r="B1703" s="168" t="s">
        <v>132</v>
      </c>
      <c r="C1703" s="168" t="s">
        <v>128</v>
      </c>
      <c r="D1703" s="168" t="s">
        <v>133</v>
      </c>
    </row>
    <row r="1704" spans="1:4" x14ac:dyDescent="0.3">
      <c r="A1704" s="99"/>
      <c r="B1704" s="168" t="s">
        <v>132</v>
      </c>
      <c r="C1704" s="168" t="s">
        <v>128</v>
      </c>
      <c r="D1704" s="168" t="s">
        <v>133</v>
      </c>
    </row>
    <row r="1705" spans="1:4" x14ac:dyDescent="0.3">
      <c r="A1705" s="99"/>
      <c r="B1705" s="168" t="s">
        <v>132</v>
      </c>
      <c r="C1705" s="168" t="s">
        <v>128</v>
      </c>
      <c r="D1705" s="168" t="s">
        <v>133</v>
      </c>
    </row>
    <row r="1706" spans="1:4" x14ac:dyDescent="0.3">
      <c r="A1706" s="99"/>
      <c r="B1706" s="168" t="s">
        <v>132</v>
      </c>
      <c r="C1706" s="168" t="s">
        <v>128</v>
      </c>
      <c r="D1706" s="168" t="s">
        <v>133</v>
      </c>
    </row>
    <row r="1707" spans="1:4" x14ac:dyDescent="0.3">
      <c r="A1707" s="99"/>
      <c r="B1707" s="168" t="s">
        <v>132</v>
      </c>
      <c r="C1707" s="168" t="s">
        <v>128</v>
      </c>
      <c r="D1707" s="168" t="s">
        <v>133</v>
      </c>
    </row>
    <row r="1708" spans="1:4" x14ac:dyDescent="0.3">
      <c r="A1708" s="99"/>
      <c r="B1708" s="168" t="s">
        <v>132</v>
      </c>
      <c r="C1708" s="168" t="s">
        <v>128</v>
      </c>
      <c r="D1708" s="168" t="s">
        <v>133</v>
      </c>
    </row>
    <row r="1709" spans="1:4" x14ac:dyDescent="0.3">
      <c r="A1709" s="99"/>
      <c r="B1709" s="168" t="s">
        <v>132</v>
      </c>
      <c r="C1709" s="168" t="s">
        <v>128</v>
      </c>
      <c r="D1709" s="168" t="s">
        <v>133</v>
      </c>
    </row>
    <row r="1710" spans="1:4" x14ac:dyDescent="0.3">
      <c r="A1710" s="99"/>
      <c r="B1710" s="168" t="s">
        <v>132</v>
      </c>
      <c r="C1710" s="168" t="s">
        <v>128</v>
      </c>
      <c r="D1710" s="168" t="s">
        <v>133</v>
      </c>
    </row>
    <row r="1711" spans="1:4" x14ac:dyDescent="0.3">
      <c r="A1711" s="99"/>
      <c r="B1711" s="168" t="s">
        <v>132</v>
      </c>
      <c r="C1711" s="168" t="s">
        <v>128</v>
      </c>
      <c r="D1711" s="168" t="s">
        <v>133</v>
      </c>
    </row>
    <row r="1712" spans="1:4" x14ac:dyDescent="0.3">
      <c r="A1712" s="99"/>
      <c r="B1712" s="168" t="s">
        <v>132</v>
      </c>
      <c r="C1712" s="168" t="s">
        <v>128</v>
      </c>
      <c r="D1712" s="168" t="s">
        <v>133</v>
      </c>
    </row>
    <row r="1713" spans="1:4" x14ac:dyDescent="0.3">
      <c r="A1713" s="99"/>
      <c r="B1713" s="168" t="s">
        <v>132</v>
      </c>
      <c r="C1713" s="168" t="s">
        <v>128</v>
      </c>
      <c r="D1713" s="168" t="s">
        <v>133</v>
      </c>
    </row>
    <row r="1714" spans="1:4" x14ac:dyDescent="0.3">
      <c r="A1714" s="99"/>
      <c r="B1714" s="168" t="s">
        <v>132</v>
      </c>
      <c r="C1714" s="168" t="s">
        <v>128</v>
      </c>
      <c r="D1714" s="168" t="s">
        <v>133</v>
      </c>
    </row>
    <row r="1715" spans="1:4" x14ac:dyDescent="0.3">
      <c r="A1715" s="99"/>
      <c r="B1715" s="168" t="s">
        <v>132</v>
      </c>
      <c r="C1715" s="168" t="s">
        <v>128</v>
      </c>
      <c r="D1715" s="168" t="s">
        <v>133</v>
      </c>
    </row>
    <row r="1716" spans="1:4" x14ac:dyDescent="0.3">
      <c r="A1716" s="99"/>
      <c r="B1716" s="168" t="s">
        <v>132</v>
      </c>
      <c r="C1716" s="168" t="s">
        <v>128</v>
      </c>
      <c r="D1716" s="168" t="s">
        <v>133</v>
      </c>
    </row>
    <row r="1717" spans="1:4" x14ac:dyDescent="0.3">
      <c r="B1717" s="168" t="s">
        <v>132</v>
      </c>
      <c r="C1717" s="168" t="s">
        <v>128</v>
      </c>
      <c r="D1717" s="168" t="s">
        <v>133</v>
      </c>
    </row>
    <row r="1718" spans="1:4" x14ac:dyDescent="0.3">
      <c r="B1718" s="168" t="s">
        <v>132</v>
      </c>
      <c r="C1718" s="168" t="s">
        <v>128</v>
      </c>
      <c r="D1718" s="168" t="s">
        <v>133</v>
      </c>
    </row>
    <row r="1719" spans="1:4" x14ac:dyDescent="0.3">
      <c r="B1719" s="168" t="s">
        <v>132</v>
      </c>
      <c r="C1719" s="168" t="s">
        <v>128</v>
      </c>
      <c r="D1719" s="168" t="s">
        <v>133</v>
      </c>
    </row>
    <row r="1720" spans="1:4" x14ac:dyDescent="0.3">
      <c r="B1720" s="168" t="s">
        <v>132</v>
      </c>
      <c r="C1720" s="168" t="s">
        <v>128</v>
      </c>
      <c r="D1720" s="168" t="s">
        <v>133</v>
      </c>
    </row>
    <row r="1721" spans="1:4" x14ac:dyDescent="0.3">
      <c r="B1721" s="168" t="s">
        <v>132</v>
      </c>
      <c r="C1721" s="168" t="s">
        <v>128</v>
      </c>
      <c r="D1721" s="168" t="s">
        <v>133</v>
      </c>
    </row>
    <row r="1722" spans="1:4" x14ac:dyDescent="0.3">
      <c r="B1722" s="168" t="s">
        <v>132</v>
      </c>
      <c r="C1722" s="168" t="s">
        <v>128</v>
      </c>
      <c r="D1722" s="168" t="s">
        <v>133</v>
      </c>
    </row>
    <row r="1723" spans="1:4" x14ac:dyDescent="0.3">
      <c r="B1723" s="168" t="s">
        <v>132</v>
      </c>
      <c r="C1723" s="168" t="s">
        <v>128</v>
      </c>
      <c r="D1723" s="168" t="s">
        <v>133</v>
      </c>
    </row>
    <row r="1724" spans="1:4" x14ac:dyDescent="0.3">
      <c r="B1724" s="168" t="s">
        <v>132</v>
      </c>
      <c r="C1724" s="168" t="s">
        <v>128</v>
      </c>
      <c r="D1724" s="168" t="s">
        <v>133</v>
      </c>
    </row>
    <row r="1725" spans="1:4" x14ac:dyDescent="0.3">
      <c r="B1725" s="168" t="s">
        <v>132</v>
      </c>
      <c r="C1725" s="168" t="s">
        <v>128</v>
      </c>
      <c r="D1725" s="168" t="s">
        <v>133</v>
      </c>
    </row>
    <row r="1726" spans="1:4" x14ac:dyDescent="0.3">
      <c r="B1726" s="168" t="s">
        <v>132</v>
      </c>
      <c r="C1726" s="168" t="s">
        <v>128</v>
      </c>
      <c r="D1726" s="168" t="s">
        <v>133</v>
      </c>
    </row>
    <row r="1727" spans="1:4" x14ac:dyDescent="0.3">
      <c r="B1727" s="168" t="s">
        <v>132</v>
      </c>
      <c r="C1727" s="168" t="s">
        <v>128</v>
      </c>
      <c r="D1727" s="168" t="s">
        <v>133</v>
      </c>
    </row>
    <row r="1728" spans="1:4" x14ac:dyDescent="0.3">
      <c r="B1728" s="168" t="s">
        <v>132</v>
      </c>
      <c r="C1728" s="168" t="s">
        <v>128</v>
      </c>
      <c r="D1728" s="168" t="s">
        <v>133</v>
      </c>
    </row>
    <row r="1729" spans="1:4" x14ac:dyDescent="0.3">
      <c r="B1729" s="168" t="s">
        <v>132</v>
      </c>
      <c r="C1729" s="168" t="s">
        <v>128</v>
      </c>
      <c r="D1729" s="168" t="s">
        <v>133</v>
      </c>
    </row>
    <row r="1730" spans="1:4" x14ac:dyDescent="0.3">
      <c r="B1730" s="168" t="s">
        <v>132</v>
      </c>
      <c r="C1730" s="168" t="s">
        <v>128</v>
      </c>
      <c r="D1730" s="168" t="s">
        <v>133</v>
      </c>
    </row>
    <row r="1731" spans="1:4" x14ac:dyDescent="0.3">
      <c r="B1731" s="168" t="s">
        <v>132</v>
      </c>
      <c r="C1731" s="168" t="s">
        <v>128</v>
      </c>
      <c r="D1731" s="168" t="s">
        <v>133</v>
      </c>
    </row>
    <row r="1732" spans="1:4" x14ac:dyDescent="0.3">
      <c r="B1732" s="168" t="s">
        <v>132</v>
      </c>
      <c r="C1732" s="168" t="s">
        <v>128</v>
      </c>
      <c r="D1732" s="168" t="s">
        <v>133</v>
      </c>
    </row>
    <row r="1733" spans="1:4" x14ac:dyDescent="0.3">
      <c r="B1733" s="168" t="s">
        <v>132</v>
      </c>
      <c r="C1733" s="168" t="s">
        <v>128</v>
      </c>
      <c r="D1733" s="168" t="s">
        <v>133</v>
      </c>
    </row>
    <row r="1734" spans="1:4" x14ac:dyDescent="0.3">
      <c r="B1734" s="168" t="s">
        <v>132</v>
      </c>
      <c r="C1734" s="168" t="s">
        <v>128</v>
      </c>
      <c r="D1734" s="168" t="s">
        <v>133</v>
      </c>
    </row>
    <row r="1735" spans="1:4" x14ac:dyDescent="0.3">
      <c r="B1735" s="168" t="s">
        <v>132</v>
      </c>
      <c r="C1735" s="168" t="s">
        <v>128</v>
      </c>
      <c r="D1735" s="168" t="s">
        <v>133</v>
      </c>
    </row>
    <row r="1736" spans="1:4" x14ac:dyDescent="0.3">
      <c r="B1736" s="168" t="s">
        <v>132</v>
      </c>
      <c r="C1736" s="168" t="s">
        <v>128</v>
      </c>
      <c r="D1736" s="168" t="s">
        <v>133</v>
      </c>
    </row>
    <row r="1737" spans="1:4" x14ac:dyDescent="0.3">
      <c r="B1737" s="168" t="s">
        <v>132</v>
      </c>
      <c r="C1737" s="168" t="s">
        <v>128</v>
      </c>
      <c r="D1737" s="168" t="s">
        <v>133</v>
      </c>
    </row>
    <row r="1738" spans="1:4" x14ac:dyDescent="0.3">
      <c r="B1738" s="168" t="s">
        <v>132</v>
      </c>
      <c r="C1738" s="168" t="s">
        <v>128</v>
      </c>
      <c r="D1738" s="168" t="s">
        <v>133</v>
      </c>
    </row>
    <row r="1739" spans="1:4" x14ac:dyDescent="0.3">
      <c r="B1739" s="168" t="s">
        <v>132</v>
      </c>
      <c r="C1739" s="168" t="s">
        <v>128</v>
      </c>
      <c r="D1739" s="168" t="s">
        <v>133</v>
      </c>
    </row>
    <row r="1740" spans="1:4" x14ac:dyDescent="0.3">
      <c r="B1740" s="168" t="s">
        <v>132</v>
      </c>
      <c r="C1740" s="168" t="s">
        <v>128</v>
      </c>
      <c r="D1740" s="168" t="s">
        <v>133</v>
      </c>
    </row>
    <row r="1741" spans="1:4" x14ac:dyDescent="0.3">
      <c r="A1741" s="98">
        <v>3749</v>
      </c>
      <c r="B1741" s="168" t="s">
        <v>132</v>
      </c>
      <c r="C1741" s="168" t="s">
        <v>128</v>
      </c>
      <c r="D1741" s="168" t="s">
        <v>133</v>
      </c>
    </row>
    <row r="1742" spans="1:4" x14ac:dyDescent="0.3">
      <c r="A1742" s="98">
        <v>3556</v>
      </c>
      <c r="B1742" s="168" t="s">
        <v>132</v>
      </c>
      <c r="C1742" s="168" t="s">
        <v>128</v>
      </c>
      <c r="D1742" s="168" t="s">
        <v>133</v>
      </c>
    </row>
    <row r="1743" spans="1:4" x14ac:dyDescent="0.3">
      <c r="A1743" s="98">
        <v>3479</v>
      </c>
      <c r="B1743" s="168" t="s">
        <v>132</v>
      </c>
      <c r="C1743" s="168" t="s">
        <v>128</v>
      </c>
      <c r="D1743" s="168" t="s">
        <v>133</v>
      </c>
    </row>
    <row r="1744" spans="1:4" x14ac:dyDescent="0.3">
      <c r="A1744" s="98">
        <v>3430</v>
      </c>
      <c r="B1744" s="168" t="s">
        <v>132</v>
      </c>
      <c r="C1744" s="168" t="s">
        <v>128</v>
      </c>
      <c r="D1744" s="168" t="s">
        <v>133</v>
      </c>
    </row>
    <row r="1745" spans="1:4" x14ac:dyDescent="0.3">
      <c r="A1745" s="98">
        <v>3326</v>
      </c>
      <c r="B1745" s="168" t="s">
        <v>132</v>
      </c>
      <c r="C1745" s="168" t="s">
        <v>128</v>
      </c>
      <c r="D1745" s="168" t="s">
        <v>133</v>
      </c>
    </row>
    <row r="1746" spans="1:4" x14ac:dyDescent="0.3">
      <c r="A1746" s="98">
        <v>3288</v>
      </c>
      <c r="B1746" s="168" t="s">
        <v>132</v>
      </c>
      <c r="C1746" s="168" t="s">
        <v>128</v>
      </c>
      <c r="D1746" s="168" t="s">
        <v>133</v>
      </c>
    </row>
    <row r="1747" spans="1:4" x14ac:dyDescent="0.3">
      <c r="A1747" s="98">
        <v>3282</v>
      </c>
      <c r="B1747" s="168" t="s">
        <v>132</v>
      </c>
      <c r="C1747" s="168" t="s">
        <v>128</v>
      </c>
      <c r="D1747" s="168" t="s">
        <v>133</v>
      </c>
    </row>
    <row r="1748" spans="1:4" x14ac:dyDescent="0.3">
      <c r="A1748" s="98">
        <v>3179</v>
      </c>
      <c r="B1748" s="168" t="s">
        <v>132</v>
      </c>
      <c r="C1748" s="168" t="s">
        <v>128</v>
      </c>
      <c r="D1748" s="168" t="s">
        <v>133</v>
      </c>
    </row>
    <row r="1749" spans="1:4" x14ac:dyDescent="0.3">
      <c r="A1749" s="98">
        <v>3174</v>
      </c>
      <c r="B1749" s="168" t="s">
        <v>132</v>
      </c>
      <c r="C1749" s="168" t="s">
        <v>128</v>
      </c>
      <c r="D1749" s="168" t="s">
        <v>133</v>
      </c>
    </row>
    <row r="1750" spans="1:4" x14ac:dyDescent="0.3">
      <c r="A1750" s="98">
        <v>3163</v>
      </c>
      <c r="B1750" s="168" t="s">
        <v>132</v>
      </c>
      <c r="C1750" s="168" t="s">
        <v>128</v>
      </c>
      <c r="D1750" s="168" t="s">
        <v>133</v>
      </c>
    </row>
    <row r="1751" spans="1:4" x14ac:dyDescent="0.3">
      <c r="A1751" s="98">
        <v>3077</v>
      </c>
      <c r="B1751" s="168" t="s">
        <v>132</v>
      </c>
      <c r="C1751" s="168" t="s">
        <v>128</v>
      </c>
      <c r="D1751" s="168" t="s">
        <v>133</v>
      </c>
    </row>
    <row r="1752" spans="1:4" x14ac:dyDescent="0.3">
      <c r="A1752" s="98">
        <v>2973</v>
      </c>
      <c r="B1752" s="168" t="s">
        <v>132</v>
      </c>
      <c r="C1752" s="168" t="s">
        <v>128</v>
      </c>
      <c r="D1752" s="168" t="s">
        <v>133</v>
      </c>
    </row>
    <row r="1753" spans="1:4" x14ac:dyDescent="0.3">
      <c r="A1753" s="98">
        <v>2967</v>
      </c>
      <c r="B1753" s="168" t="s">
        <v>132</v>
      </c>
      <c r="C1753" s="168" t="s">
        <v>128</v>
      </c>
      <c r="D1753" s="168" t="s">
        <v>133</v>
      </c>
    </row>
    <row r="1754" spans="1:4" x14ac:dyDescent="0.3">
      <c r="A1754" s="98">
        <v>2952</v>
      </c>
      <c r="B1754" s="168" t="s">
        <v>132</v>
      </c>
      <c r="C1754" s="168" t="s">
        <v>128</v>
      </c>
      <c r="D1754" s="168" t="s">
        <v>133</v>
      </c>
    </row>
    <row r="1755" spans="1:4" x14ac:dyDescent="0.3">
      <c r="A1755" s="98">
        <v>2937</v>
      </c>
      <c r="B1755" s="168" t="s">
        <v>132</v>
      </c>
      <c r="C1755" s="168" t="s">
        <v>128</v>
      </c>
      <c r="D1755" s="168" t="s">
        <v>133</v>
      </c>
    </row>
    <row r="1756" spans="1:4" x14ac:dyDescent="0.3">
      <c r="A1756" s="98">
        <v>2936</v>
      </c>
      <c r="B1756" s="168" t="s">
        <v>132</v>
      </c>
      <c r="C1756" s="168" t="s">
        <v>128</v>
      </c>
      <c r="D1756" s="168" t="s">
        <v>133</v>
      </c>
    </row>
    <row r="1757" spans="1:4" x14ac:dyDescent="0.3">
      <c r="A1757" s="98">
        <v>2900</v>
      </c>
      <c r="B1757" s="168" t="s">
        <v>132</v>
      </c>
      <c r="C1757" s="168" t="s">
        <v>128</v>
      </c>
      <c r="D1757" s="168" t="s">
        <v>133</v>
      </c>
    </row>
    <row r="1758" spans="1:4" x14ac:dyDescent="0.3">
      <c r="A1758" s="98">
        <v>2802</v>
      </c>
      <c r="B1758" s="168" t="s">
        <v>132</v>
      </c>
      <c r="C1758" s="168" t="s">
        <v>128</v>
      </c>
      <c r="D1758" s="168" t="s">
        <v>133</v>
      </c>
    </row>
    <row r="1759" spans="1:4" x14ac:dyDescent="0.3">
      <c r="A1759" s="98">
        <v>2798</v>
      </c>
      <c r="B1759" s="168" t="s">
        <v>132</v>
      </c>
      <c r="C1759" s="168" t="s">
        <v>128</v>
      </c>
      <c r="D1759" s="168" t="s">
        <v>133</v>
      </c>
    </row>
    <row r="1760" spans="1:4" x14ac:dyDescent="0.3">
      <c r="A1760" s="98">
        <v>2690</v>
      </c>
      <c r="B1760" s="168" t="s">
        <v>132</v>
      </c>
      <c r="C1760" s="168" t="s">
        <v>128</v>
      </c>
      <c r="D1760" s="168" t="s">
        <v>133</v>
      </c>
    </row>
    <row r="1761" spans="1:4" x14ac:dyDescent="0.3">
      <c r="A1761" s="98">
        <v>2672</v>
      </c>
      <c r="B1761" s="168" t="s">
        <v>132</v>
      </c>
      <c r="C1761" s="168" t="s">
        <v>128</v>
      </c>
      <c r="D1761" s="168" t="s">
        <v>133</v>
      </c>
    </row>
    <row r="1762" spans="1:4" x14ac:dyDescent="0.3">
      <c r="A1762" s="98">
        <v>2594</v>
      </c>
      <c r="B1762" s="168" t="s">
        <v>132</v>
      </c>
      <c r="C1762" s="168" t="s">
        <v>128</v>
      </c>
      <c r="D1762" s="168" t="s">
        <v>133</v>
      </c>
    </row>
    <row r="1763" spans="1:4" x14ac:dyDescent="0.3">
      <c r="A1763" s="98">
        <v>2567</v>
      </c>
      <c r="B1763" s="168" t="s">
        <v>132</v>
      </c>
      <c r="C1763" s="168" t="s">
        <v>128</v>
      </c>
      <c r="D1763" s="168" t="s">
        <v>133</v>
      </c>
    </row>
    <row r="1764" spans="1:4" x14ac:dyDescent="0.3">
      <c r="A1764" s="98">
        <v>2563</v>
      </c>
      <c r="B1764" s="168" t="s">
        <v>132</v>
      </c>
      <c r="C1764" s="168" t="s">
        <v>128</v>
      </c>
      <c r="D1764" s="168" t="s">
        <v>133</v>
      </c>
    </row>
    <row r="1765" spans="1:4" x14ac:dyDescent="0.3">
      <c r="A1765" s="98">
        <v>2558</v>
      </c>
      <c r="B1765" s="168" t="s">
        <v>132</v>
      </c>
      <c r="C1765" s="168" t="s">
        <v>128</v>
      </c>
      <c r="D1765" s="168" t="s">
        <v>133</v>
      </c>
    </row>
    <row r="1766" spans="1:4" x14ac:dyDescent="0.3">
      <c r="A1766" s="98">
        <v>2525</v>
      </c>
      <c r="B1766" s="168" t="s">
        <v>132</v>
      </c>
      <c r="C1766" s="168" t="s">
        <v>128</v>
      </c>
      <c r="D1766" s="168" t="s">
        <v>133</v>
      </c>
    </row>
    <row r="1767" spans="1:4" x14ac:dyDescent="0.3">
      <c r="A1767" s="98">
        <v>2470</v>
      </c>
      <c r="B1767" s="168" t="s">
        <v>132</v>
      </c>
      <c r="C1767" s="168" t="s">
        <v>128</v>
      </c>
      <c r="D1767" s="168" t="s">
        <v>133</v>
      </c>
    </row>
    <row r="1768" spans="1:4" x14ac:dyDescent="0.3">
      <c r="A1768" s="98">
        <v>2455</v>
      </c>
      <c r="B1768" s="168" t="s">
        <v>132</v>
      </c>
      <c r="C1768" s="168" t="s">
        <v>128</v>
      </c>
      <c r="D1768" s="168" t="s">
        <v>133</v>
      </c>
    </row>
    <row r="1769" spans="1:4" x14ac:dyDescent="0.3">
      <c r="A1769" s="98">
        <v>2243</v>
      </c>
      <c r="B1769" s="168" t="s">
        <v>132</v>
      </c>
      <c r="C1769" s="168" t="s">
        <v>128</v>
      </c>
      <c r="D1769" s="168" t="s">
        <v>133</v>
      </c>
    </row>
    <row r="1770" spans="1:4" x14ac:dyDescent="0.3">
      <c r="A1770" s="98">
        <v>2146</v>
      </c>
      <c r="B1770" s="168" t="s">
        <v>132</v>
      </c>
      <c r="C1770" s="168" t="s">
        <v>128</v>
      </c>
      <c r="D1770" s="168" t="s">
        <v>133</v>
      </c>
    </row>
    <row r="1771" spans="1:4" x14ac:dyDescent="0.3">
      <c r="A1771" s="98">
        <v>2142</v>
      </c>
      <c r="B1771" s="168" t="s">
        <v>132</v>
      </c>
      <c r="C1771" s="168" t="s">
        <v>128</v>
      </c>
      <c r="D1771" s="168" t="s">
        <v>133</v>
      </c>
    </row>
    <row r="1772" spans="1:4" x14ac:dyDescent="0.3">
      <c r="A1772" s="98">
        <v>2140</v>
      </c>
      <c r="B1772" s="168" t="s">
        <v>132</v>
      </c>
      <c r="C1772" s="168" t="s">
        <v>128</v>
      </c>
      <c r="D1772" s="168" t="s">
        <v>133</v>
      </c>
    </row>
    <row r="1773" spans="1:4" x14ac:dyDescent="0.3">
      <c r="A1773" s="98">
        <v>2135</v>
      </c>
      <c r="B1773" s="168" t="s">
        <v>132</v>
      </c>
      <c r="C1773" s="168" t="s">
        <v>128</v>
      </c>
      <c r="D1773" s="168" t="s">
        <v>133</v>
      </c>
    </row>
    <row r="1774" spans="1:4" x14ac:dyDescent="0.3">
      <c r="A1774" s="98">
        <v>2129</v>
      </c>
      <c r="B1774" s="168" t="s">
        <v>132</v>
      </c>
      <c r="C1774" s="168" t="s">
        <v>128</v>
      </c>
      <c r="D1774" s="168" t="s">
        <v>133</v>
      </c>
    </row>
    <row r="1775" spans="1:4" x14ac:dyDescent="0.3">
      <c r="A1775" s="98">
        <v>2071</v>
      </c>
      <c r="B1775" s="168" t="s">
        <v>132</v>
      </c>
      <c r="C1775" s="168" t="s">
        <v>128</v>
      </c>
      <c r="D1775" s="168" t="s">
        <v>133</v>
      </c>
    </row>
    <row r="1776" spans="1:4" x14ac:dyDescent="0.3">
      <c r="A1776" s="98">
        <v>2047</v>
      </c>
      <c r="B1776" s="168" t="s">
        <v>132</v>
      </c>
      <c r="C1776" s="168" t="s">
        <v>128</v>
      </c>
      <c r="D1776" s="168" t="s">
        <v>133</v>
      </c>
    </row>
    <row r="1777" spans="1:4" x14ac:dyDescent="0.3">
      <c r="A1777" s="98">
        <v>1987</v>
      </c>
      <c r="B1777" s="168" t="s">
        <v>132</v>
      </c>
      <c r="C1777" s="168" t="s">
        <v>128</v>
      </c>
      <c r="D1777" s="168" t="s">
        <v>133</v>
      </c>
    </row>
    <row r="1778" spans="1:4" x14ac:dyDescent="0.3">
      <c r="A1778" s="98">
        <v>1983</v>
      </c>
      <c r="B1778" s="168" t="s">
        <v>132</v>
      </c>
      <c r="C1778" s="168" t="s">
        <v>128</v>
      </c>
      <c r="D1778" s="168" t="s">
        <v>133</v>
      </c>
    </row>
    <row r="1779" spans="1:4" x14ac:dyDescent="0.3">
      <c r="A1779" s="98">
        <v>1945</v>
      </c>
      <c r="B1779" s="168" t="s">
        <v>132</v>
      </c>
      <c r="C1779" s="168" t="s">
        <v>128</v>
      </c>
      <c r="D1779" s="168" t="s">
        <v>133</v>
      </c>
    </row>
    <row r="1780" spans="1:4" x14ac:dyDescent="0.3">
      <c r="A1780" s="98">
        <v>1931</v>
      </c>
      <c r="B1780" s="168" t="s">
        <v>132</v>
      </c>
      <c r="C1780" s="168" t="s">
        <v>128</v>
      </c>
      <c r="D1780" s="168" t="s">
        <v>133</v>
      </c>
    </row>
    <row r="1781" spans="1:4" x14ac:dyDescent="0.3">
      <c r="A1781" s="98">
        <v>1884</v>
      </c>
      <c r="B1781" s="168" t="s">
        <v>132</v>
      </c>
      <c r="C1781" s="168" t="s">
        <v>128</v>
      </c>
      <c r="D1781" s="168" t="s">
        <v>133</v>
      </c>
    </row>
    <row r="1782" spans="1:4" x14ac:dyDescent="0.3">
      <c r="A1782" s="98">
        <v>1872</v>
      </c>
      <c r="B1782" s="168" t="s">
        <v>132</v>
      </c>
      <c r="C1782" s="168" t="s">
        <v>128</v>
      </c>
      <c r="D1782" s="168" t="s">
        <v>133</v>
      </c>
    </row>
    <row r="1783" spans="1:4" x14ac:dyDescent="0.3">
      <c r="A1783" s="98">
        <v>1806</v>
      </c>
      <c r="B1783" s="168" t="s">
        <v>132</v>
      </c>
      <c r="C1783" s="168" t="s">
        <v>128</v>
      </c>
      <c r="D1783" s="168" t="s">
        <v>133</v>
      </c>
    </row>
    <row r="1784" spans="1:4" x14ac:dyDescent="0.3">
      <c r="A1784" s="98">
        <v>1792</v>
      </c>
      <c r="B1784" s="168" t="s">
        <v>132</v>
      </c>
      <c r="C1784" s="168" t="s">
        <v>128</v>
      </c>
      <c r="D1784" s="168" t="s">
        <v>133</v>
      </c>
    </row>
    <row r="1785" spans="1:4" x14ac:dyDescent="0.3">
      <c r="A1785" s="98">
        <v>1749</v>
      </c>
      <c r="B1785" s="168" t="s">
        <v>132</v>
      </c>
      <c r="C1785" s="168" t="s">
        <v>128</v>
      </c>
      <c r="D1785" s="168" t="s">
        <v>133</v>
      </c>
    </row>
    <row r="1786" spans="1:4" x14ac:dyDescent="0.3">
      <c r="A1786" s="98">
        <v>1731</v>
      </c>
      <c r="B1786" s="168" t="s">
        <v>132</v>
      </c>
      <c r="C1786" s="168" t="s">
        <v>128</v>
      </c>
      <c r="D1786" s="168" t="s">
        <v>133</v>
      </c>
    </row>
    <row r="1787" spans="1:4" x14ac:dyDescent="0.3">
      <c r="A1787" s="98">
        <v>1724</v>
      </c>
      <c r="B1787" s="168" t="s">
        <v>132</v>
      </c>
      <c r="C1787" s="168" t="s">
        <v>128</v>
      </c>
      <c r="D1787" s="168" t="s">
        <v>133</v>
      </c>
    </row>
    <row r="1788" spans="1:4" x14ac:dyDescent="0.3">
      <c r="A1788" s="98">
        <v>1710</v>
      </c>
      <c r="B1788" s="168" t="s">
        <v>132</v>
      </c>
      <c r="C1788" s="168" t="s">
        <v>128</v>
      </c>
      <c r="D1788" s="168" t="s">
        <v>133</v>
      </c>
    </row>
    <row r="1789" spans="1:4" x14ac:dyDescent="0.3">
      <c r="A1789" s="98">
        <v>1379</v>
      </c>
      <c r="B1789" s="168" t="s">
        <v>132</v>
      </c>
      <c r="C1789" s="168" t="s">
        <v>128</v>
      </c>
      <c r="D1789" s="168" t="s">
        <v>133</v>
      </c>
    </row>
    <row r="1790" spans="1:4" x14ac:dyDescent="0.3">
      <c r="A1790" s="98">
        <v>958</v>
      </c>
      <c r="B1790" s="168" t="s">
        <v>132</v>
      </c>
      <c r="C1790" s="168" t="s">
        <v>128</v>
      </c>
      <c r="D1790" s="168" t="s">
        <v>133</v>
      </c>
    </row>
    <row r="1791" spans="1:4" x14ac:dyDescent="0.3">
      <c r="A1791" s="98">
        <v>935</v>
      </c>
      <c r="B1791" s="168" t="s">
        <v>132</v>
      </c>
      <c r="C1791" s="168" t="s">
        <v>128</v>
      </c>
      <c r="D1791" s="168" t="s">
        <v>133</v>
      </c>
    </row>
    <row r="1792" spans="1:4" x14ac:dyDescent="0.3">
      <c r="A1792" s="98">
        <v>875</v>
      </c>
      <c r="B1792" s="168" t="s">
        <v>132</v>
      </c>
      <c r="C1792" s="168" t="s">
        <v>128</v>
      </c>
      <c r="D1792" s="168" t="s">
        <v>133</v>
      </c>
    </row>
    <row r="1793" spans="1:4" x14ac:dyDescent="0.3">
      <c r="A1793" s="98">
        <v>870</v>
      </c>
      <c r="B1793" s="168" t="s">
        <v>132</v>
      </c>
      <c r="C1793" s="168" t="s">
        <v>128</v>
      </c>
      <c r="D1793" s="168" t="s">
        <v>133</v>
      </c>
    </row>
    <row r="1794" spans="1:4" x14ac:dyDescent="0.3">
      <c r="A1794" s="98">
        <v>799</v>
      </c>
      <c r="B1794" s="168" t="s">
        <v>132</v>
      </c>
      <c r="C1794" s="168" t="s">
        <v>128</v>
      </c>
      <c r="D1794" s="168" t="s">
        <v>133</v>
      </c>
    </row>
    <row r="1795" spans="1:4" x14ac:dyDescent="0.3">
      <c r="A1795" s="98">
        <v>723</v>
      </c>
      <c r="B1795" s="168" t="s">
        <v>132</v>
      </c>
      <c r="C1795" s="168" t="s">
        <v>128</v>
      </c>
      <c r="D1795" s="168" t="s">
        <v>133</v>
      </c>
    </row>
    <row r="1796" spans="1:4" x14ac:dyDescent="0.3">
      <c r="A1796" s="98">
        <v>644</v>
      </c>
      <c r="B1796" s="168" t="s">
        <v>132</v>
      </c>
      <c r="C1796" s="168" t="s">
        <v>128</v>
      </c>
      <c r="D1796" s="168" t="s">
        <v>133</v>
      </c>
    </row>
    <row r="1797" spans="1:4" x14ac:dyDescent="0.3">
      <c r="A1797" s="98">
        <v>583</v>
      </c>
      <c r="B1797" s="168" t="s">
        <v>132</v>
      </c>
      <c r="C1797" s="168" t="s">
        <v>128</v>
      </c>
      <c r="D1797" s="168" t="s">
        <v>133</v>
      </c>
    </row>
    <row r="1798" spans="1:4" x14ac:dyDescent="0.3">
      <c r="A1798" s="99"/>
      <c r="B1798" s="168"/>
      <c r="C1798" s="168"/>
      <c r="D1798" s="168"/>
    </row>
    <row r="1799" spans="1:4" x14ac:dyDescent="0.3">
      <c r="A1799" s="109">
        <v>1676</v>
      </c>
      <c r="B1799" s="168" t="s">
        <v>132</v>
      </c>
      <c r="C1799" s="168" t="s">
        <v>126</v>
      </c>
      <c r="D1799" s="168" t="s">
        <v>134</v>
      </c>
    </row>
    <row r="1800" spans="1:4" x14ac:dyDescent="0.3">
      <c r="A1800" s="109">
        <v>1672</v>
      </c>
      <c r="B1800" s="168" t="s">
        <v>132</v>
      </c>
      <c r="C1800" s="168" t="s">
        <v>126</v>
      </c>
      <c r="D1800" s="168" t="s">
        <v>134</v>
      </c>
    </row>
    <row r="1801" spans="1:4" x14ac:dyDescent="0.3">
      <c r="A1801" s="109">
        <v>1625</v>
      </c>
      <c r="B1801" s="168" t="s">
        <v>132</v>
      </c>
      <c r="C1801" s="168" t="s">
        <v>126</v>
      </c>
      <c r="D1801" s="168" t="s">
        <v>134</v>
      </c>
    </row>
    <row r="1802" spans="1:4" x14ac:dyDescent="0.3">
      <c r="A1802" s="109">
        <v>1589</v>
      </c>
      <c r="B1802" s="168" t="s">
        <v>132</v>
      </c>
      <c r="C1802" s="168" t="s">
        <v>126</v>
      </c>
      <c r="D1802" s="168" t="s">
        <v>134</v>
      </c>
    </row>
    <row r="1803" spans="1:4" x14ac:dyDescent="0.3">
      <c r="A1803" s="109">
        <v>1572</v>
      </c>
      <c r="B1803" s="168" t="s">
        <v>132</v>
      </c>
      <c r="C1803" s="168" t="s">
        <v>126</v>
      </c>
      <c r="D1803" s="168" t="s">
        <v>134</v>
      </c>
    </row>
    <row r="1804" spans="1:4" x14ac:dyDescent="0.3">
      <c r="A1804" s="109">
        <v>1542</v>
      </c>
      <c r="B1804" s="168" t="s">
        <v>132</v>
      </c>
      <c r="C1804" s="168" t="s">
        <v>126</v>
      </c>
      <c r="D1804" s="168" t="s">
        <v>134</v>
      </c>
    </row>
    <row r="1805" spans="1:4" x14ac:dyDescent="0.3">
      <c r="A1805" s="109">
        <v>1512</v>
      </c>
      <c r="B1805" s="168" t="s">
        <v>132</v>
      </c>
      <c r="C1805" s="168" t="s">
        <v>126</v>
      </c>
      <c r="D1805" s="168" t="s">
        <v>134</v>
      </c>
    </row>
    <row r="1806" spans="1:4" x14ac:dyDescent="0.3">
      <c r="A1806" s="109">
        <v>1494</v>
      </c>
      <c r="B1806" s="168" t="s">
        <v>132</v>
      </c>
      <c r="C1806" s="168" t="s">
        <v>126</v>
      </c>
      <c r="D1806" s="168" t="s">
        <v>134</v>
      </c>
    </row>
    <row r="1807" spans="1:4" x14ac:dyDescent="0.3">
      <c r="A1807" s="109">
        <v>1485</v>
      </c>
      <c r="B1807" s="168" t="s">
        <v>132</v>
      </c>
      <c r="C1807" s="168" t="s">
        <v>126</v>
      </c>
      <c r="D1807" s="168" t="s">
        <v>134</v>
      </c>
    </row>
    <row r="1808" spans="1:4" x14ac:dyDescent="0.3">
      <c r="A1808" s="109">
        <v>1386</v>
      </c>
      <c r="B1808" s="168" t="s">
        <v>132</v>
      </c>
      <c r="C1808" s="168" t="s">
        <v>126</v>
      </c>
      <c r="D1808" s="168" t="s">
        <v>134</v>
      </c>
    </row>
    <row r="1809" spans="1:4" x14ac:dyDescent="0.3">
      <c r="A1809" s="109">
        <v>1328</v>
      </c>
      <c r="B1809" s="168" t="s">
        <v>132</v>
      </c>
      <c r="C1809" s="168" t="s">
        <v>126</v>
      </c>
      <c r="D1809" s="168" t="s">
        <v>134</v>
      </c>
    </row>
    <row r="1810" spans="1:4" x14ac:dyDescent="0.3">
      <c r="A1810" s="109">
        <v>1309</v>
      </c>
      <c r="B1810" s="168" t="s">
        <v>132</v>
      </c>
      <c r="C1810" s="168" t="s">
        <v>126</v>
      </c>
      <c r="D1810" s="168" t="s">
        <v>134</v>
      </c>
    </row>
    <row r="1811" spans="1:4" x14ac:dyDescent="0.3">
      <c r="A1811" s="109">
        <v>1272</v>
      </c>
      <c r="B1811" s="168" t="s">
        <v>132</v>
      </c>
      <c r="C1811" s="168" t="s">
        <v>126</v>
      </c>
      <c r="D1811" s="168" t="s">
        <v>134</v>
      </c>
    </row>
    <row r="1812" spans="1:4" x14ac:dyDescent="0.3">
      <c r="A1812" s="109">
        <v>1230</v>
      </c>
      <c r="B1812" s="168" t="s">
        <v>132</v>
      </c>
      <c r="C1812" s="168" t="s">
        <v>126</v>
      </c>
      <c r="D1812" s="168" t="s">
        <v>134</v>
      </c>
    </row>
    <row r="1813" spans="1:4" x14ac:dyDescent="0.3">
      <c r="A1813" s="109">
        <v>1181</v>
      </c>
      <c r="B1813" s="168" t="s">
        <v>132</v>
      </c>
      <c r="C1813" s="168" t="s">
        <v>126</v>
      </c>
      <c r="D1813" s="168" t="s">
        <v>134</v>
      </c>
    </row>
    <row r="1814" spans="1:4" x14ac:dyDescent="0.3">
      <c r="A1814" s="109">
        <v>1178</v>
      </c>
      <c r="B1814" s="168" t="s">
        <v>132</v>
      </c>
      <c r="C1814" s="168" t="s">
        <v>126</v>
      </c>
      <c r="D1814" s="168" t="s">
        <v>134</v>
      </c>
    </row>
    <row r="1815" spans="1:4" x14ac:dyDescent="0.3">
      <c r="A1815" s="109">
        <v>1171</v>
      </c>
      <c r="B1815" s="168" t="s">
        <v>132</v>
      </c>
      <c r="C1815" s="168" t="s">
        <v>126</v>
      </c>
      <c r="D1815" s="168" t="s">
        <v>134</v>
      </c>
    </row>
    <row r="1816" spans="1:4" x14ac:dyDescent="0.3">
      <c r="A1816" s="109">
        <v>1146</v>
      </c>
      <c r="B1816" s="168" t="s">
        <v>132</v>
      </c>
      <c r="C1816" s="168" t="s">
        <v>126</v>
      </c>
      <c r="D1816" s="168" t="s">
        <v>134</v>
      </c>
    </row>
    <row r="1817" spans="1:4" x14ac:dyDescent="0.3">
      <c r="A1817" s="111">
        <v>1106</v>
      </c>
      <c r="B1817" s="168" t="s">
        <v>132</v>
      </c>
      <c r="C1817" s="168" t="s">
        <v>126</v>
      </c>
      <c r="D1817" s="168" t="s">
        <v>134</v>
      </c>
    </row>
    <row r="1818" spans="1:4" x14ac:dyDescent="0.3">
      <c r="A1818" s="111">
        <v>995</v>
      </c>
      <c r="B1818" s="168" t="s">
        <v>132</v>
      </c>
      <c r="C1818" s="168" t="s">
        <v>126</v>
      </c>
      <c r="D1818" s="168" t="s">
        <v>134</v>
      </c>
    </row>
    <row r="1819" spans="1:4" x14ac:dyDescent="0.3">
      <c r="A1819" s="109">
        <v>990</v>
      </c>
      <c r="B1819" s="168" t="s">
        <v>132</v>
      </c>
      <c r="C1819" s="168" t="s">
        <v>126</v>
      </c>
      <c r="D1819" s="168" t="s">
        <v>134</v>
      </c>
    </row>
    <row r="1820" spans="1:4" x14ac:dyDescent="0.3">
      <c r="A1820" s="109">
        <v>965</v>
      </c>
      <c r="B1820" s="168" t="s">
        <v>132</v>
      </c>
      <c r="C1820" s="168" t="s">
        <v>126</v>
      </c>
      <c r="D1820" s="168" t="s">
        <v>134</v>
      </c>
    </row>
    <row r="1821" spans="1:4" x14ac:dyDescent="0.3">
      <c r="A1821" s="109">
        <v>884</v>
      </c>
      <c r="B1821" s="168" t="s">
        <v>132</v>
      </c>
      <c r="C1821" s="168" t="s">
        <v>126</v>
      </c>
      <c r="D1821" s="168" t="s">
        <v>134</v>
      </c>
    </row>
    <row r="1822" spans="1:4" x14ac:dyDescent="0.3">
      <c r="A1822" s="109">
        <v>669</v>
      </c>
      <c r="B1822" s="168" t="s">
        <v>132</v>
      </c>
      <c r="C1822" s="168" t="s">
        <v>126</v>
      </c>
      <c r="D1822" s="168" t="s">
        <v>134</v>
      </c>
    </row>
    <row r="1823" spans="1:4" x14ac:dyDescent="0.3">
      <c r="A1823" s="109">
        <v>578</v>
      </c>
      <c r="B1823" s="168" t="s">
        <v>132</v>
      </c>
      <c r="C1823" s="168" t="s">
        <v>126</v>
      </c>
      <c r="D1823" s="168" t="s">
        <v>134</v>
      </c>
    </row>
    <row r="1824" spans="1:4" x14ac:dyDescent="0.3">
      <c r="A1824" s="111">
        <v>578</v>
      </c>
      <c r="B1824" s="168" t="s">
        <v>132</v>
      </c>
      <c r="C1824" s="168" t="s">
        <v>126</v>
      </c>
      <c r="D1824" s="168" t="s">
        <v>134</v>
      </c>
    </row>
    <row r="1825" spans="1:4" x14ac:dyDescent="0.3">
      <c r="A1825" s="110"/>
      <c r="B1825" s="168" t="s">
        <v>132</v>
      </c>
      <c r="C1825" s="168" t="s">
        <v>126</v>
      </c>
      <c r="D1825" s="168" t="s">
        <v>134</v>
      </c>
    </row>
    <row r="1826" spans="1:4" x14ac:dyDescent="0.3">
      <c r="A1826" s="110"/>
      <c r="B1826" s="168" t="s">
        <v>132</v>
      </c>
      <c r="C1826" s="168" t="s">
        <v>126</v>
      </c>
      <c r="D1826" s="168" t="s">
        <v>134</v>
      </c>
    </row>
    <row r="1827" spans="1:4" x14ac:dyDescent="0.3">
      <c r="A1827" s="110"/>
      <c r="B1827" s="168" t="s">
        <v>132</v>
      </c>
      <c r="C1827" s="168" t="s">
        <v>126</v>
      </c>
      <c r="D1827" s="168" t="s">
        <v>134</v>
      </c>
    </row>
    <row r="1828" spans="1:4" x14ac:dyDescent="0.3">
      <c r="A1828" s="110"/>
      <c r="B1828" s="168" t="s">
        <v>132</v>
      </c>
      <c r="C1828" s="168" t="s">
        <v>126</v>
      </c>
      <c r="D1828" s="168" t="s">
        <v>134</v>
      </c>
    </row>
    <row r="1829" spans="1:4" x14ac:dyDescent="0.3">
      <c r="A1829" s="110"/>
      <c r="B1829" s="168" t="s">
        <v>132</v>
      </c>
      <c r="C1829" s="168" t="s">
        <v>126</v>
      </c>
      <c r="D1829" s="168" t="s">
        <v>134</v>
      </c>
    </row>
    <row r="1830" spans="1:4" x14ac:dyDescent="0.3">
      <c r="A1830" s="112"/>
      <c r="B1830" s="168" t="s">
        <v>132</v>
      </c>
      <c r="C1830" s="168" t="s">
        <v>126</v>
      </c>
      <c r="D1830" s="168" t="s">
        <v>134</v>
      </c>
    </row>
    <row r="1831" spans="1:4" x14ac:dyDescent="0.3">
      <c r="A1831" s="110"/>
      <c r="B1831" s="168" t="s">
        <v>132</v>
      </c>
      <c r="C1831" s="168" t="s">
        <v>126</v>
      </c>
      <c r="D1831" s="168" t="s">
        <v>134</v>
      </c>
    </row>
    <row r="1832" spans="1:4" x14ac:dyDescent="0.3">
      <c r="A1832" s="110"/>
      <c r="B1832" s="168" t="s">
        <v>132</v>
      </c>
      <c r="C1832" s="168" t="s">
        <v>126</v>
      </c>
      <c r="D1832" s="168" t="s">
        <v>134</v>
      </c>
    </row>
    <row r="1833" spans="1:4" x14ac:dyDescent="0.3">
      <c r="A1833" s="110"/>
      <c r="B1833" s="168" t="s">
        <v>132</v>
      </c>
      <c r="C1833" s="168" t="s">
        <v>126</v>
      </c>
      <c r="D1833" s="168" t="s">
        <v>134</v>
      </c>
    </row>
    <row r="1834" spans="1:4" x14ac:dyDescent="0.3">
      <c r="A1834" s="110"/>
      <c r="B1834" s="168" t="s">
        <v>132</v>
      </c>
      <c r="C1834" s="168" t="s">
        <v>126</v>
      </c>
      <c r="D1834" s="168" t="s">
        <v>134</v>
      </c>
    </row>
    <row r="1835" spans="1:4" x14ac:dyDescent="0.3">
      <c r="A1835" s="110"/>
      <c r="B1835" s="168" t="s">
        <v>132</v>
      </c>
      <c r="C1835" s="168" t="s">
        <v>126</v>
      </c>
      <c r="D1835" s="168" t="s">
        <v>134</v>
      </c>
    </row>
    <row r="1836" spans="1:4" x14ac:dyDescent="0.3">
      <c r="A1836" s="110"/>
      <c r="B1836" s="168" t="s">
        <v>132</v>
      </c>
      <c r="C1836" s="168" t="s">
        <v>126</v>
      </c>
      <c r="D1836" s="168" t="s">
        <v>134</v>
      </c>
    </row>
    <row r="1837" spans="1:4" x14ac:dyDescent="0.3">
      <c r="A1837" s="110"/>
      <c r="B1837" s="168" t="s">
        <v>132</v>
      </c>
      <c r="C1837" s="168" t="s">
        <v>126</v>
      </c>
      <c r="D1837" s="168" t="s">
        <v>134</v>
      </c>
    </row>
    <row r="1838" spans="1:4" x14ac:dyDescent="0.3">
      <c r="A1838" s="110"/>
      <c r="B1838" s="168" t="s">
        <v>132</v>
      </c>
      <c r="C1838" s="168" t="s">
        <v>126</v>
      </c>
      <c r="D1838" s="168" t="s">
        <v>134</v>
      </c>
    </row>
    <row r="1839" spans="1:4" x14ac:dyDescent="0.3">
      <c r="A1839" s="110"/>
      <c r="B1839" s="168" t="s">
        <v>132</v>
      </c>
      <c r="C1839" s="168" t="s">
        <v>126</v>
      </c>
      <c r="D1839" s="168" t="s">
        <v>134</v>
      </c>
    </row>
    <row r="1840" spans="1:4" x14ac:dyDescent="0.3">
      <c r="A1840" s="168"/>
      <c r="B1840" s="168" t="s">
        <v>132</v>
      </c>
      <c r="C1840" s="168" t="s">
        <v>126</v>
      </c>
      <c r="D1840" s="168" t="s">
        <v>134</v>
      </c>
    </row>
    <row r="1841" spans="1:4" x14ac:dyDescent="0.3">
      <c r="A1841" s="168"/>
      <c r="B1841" s="168" t="s">
        <v>132</v>
      </c>
      <c r="C1841" s="168" t="s">
        <v>126</v>
      </c>
      <c r="D1841" s="168" t="s">
        <v>134</v>
      </c>
    </row>
    <row r="1842" spans="1:4" x14ac:dyDescent="0.3">
      <c r="A1842" s="168"/>
      <c r="B1842" s="168" t="s">
        <v>132</v>
      </c>
      <c r="C1842" s="168" t="s">
        <v>126</v>
      </c>
      <c r="D1842" s="168" t="s">
        <v>134</v>
      </c>
    </row>
    <row r="1843" spans="1:4" x14ac:dyDescent="0.3">
      <c r="A1843" s="168"/>
      <c r="B1843" s="168" t="s">
        <v>132</v>
      </c>
      <c r="C1843" s="168" t="s">
        <v>126</v>
      </c>
      <c r="D1843" s="168" t="s">
        <v>134</v>
      </c>
    </row>
    <row r="1844" spans="1:4" x14ac:dyDescent="0.3">
      <c r="A1844" s="168"/>
      <c r="B1844" s="168" t="s">
        <v>132</v>
      </c>
      <c r="C1844" s="168" t="s">
        <v>126</v>
      </c>
      <c r="D1844" s="168" t="s">
        <v>134</v>
      </c>
    </row>
    <row r="1845" spans="1:4" x14ac:dyDescent="0.3">
      <c r="A1845" s="168"/>
      <c r="B1845" s="168" t="s">
        <v>132</v>
      </c>
      <c r="C1845" s="168" t="s">
        <v>126</v>
      </c>
      <c r="D1845" s="168" t="s">
        <v>134</v>
      </c>
    </row>
    <row r="1846" spans="1:4" x14ac:dyDescent="0.3">
      <c r="A1846" s="168"/>
      <c r="B1846" s="168" t="s">
        <v>132</v>
      </c>
      <c r="C1846" s="168" t="s">
        <v>126</v>
      </c>
      <c r="D1846" s="168" t="s">
        <v>134</v>
      </c>
    </row>
    <row r="1847" spans="1:4" x14ac:dyDescent="0.3">
      <c r="A1847" s="168"/>
      <c r="B1847" s="168" t="s">
        <v>132</v>
      </c>
      <c r="C1847" s="168" t="s">
        <v>126</v>
      </c>
      <c r="D1847" s="168" t="s">
        <v>134</v>
      </c>
    </row>
    <row r="1848" spans="1:4" x14ac:dyDescent="0.3">
      <c r="A1848" s="168"/>
      <c r="B1848" s="168" t="s">
        <v>132</v>
      </c>
      <c r="C1848" s="168" t="s">
        <v>126</v>
      </c>
      <c r="D1848" s="168" t="s">
        <v>134</v>
      </c>
    </row>
    <row r="1849" spans="1:4" x14ac:dyDescent="0.3">
      <c r="A1849" s="168"/>
      <c r="B1849" s="168" t="s">
        <v>132</v>
      </c>
      <c r="C1849" s="168" t="s">
        <v>126</v>
      </c>
      <c r="D1849" s="168" t="s">
        <v>134</v>
      </c>
    </row>
    <row r="1850" spans="1:4" x14ac:dyDescent="0.3">
      <c r="A1850" s="168"/>
      <c r="B1850" s="168" t="s">
        <v>132</v>
      </c>
      <c r="C1850" s="168" t="s">
        <v>126</v>
      </c>
      <c r="D1850" s="168" t="s">
        <v>134</v>
      </c>
    </row>
    <row r="1851" spans="1:4" x14ac:dyDescent="0.3">
      <c r="A1851" s="168"/>
      <c r="B1851" s="168" t="s">
        <v>132</v>
      </c>
      <c r="C1851" s="168" t="s">
        <v>126</v>
      </c>
      <c r="D1851" s="168" t="s">
        <v>134</v>
      </c>
    </row>
    <row r="1852" spans="1:4" x14ac:dyDescent="0.3">
      <c r="A1852" s="168"/>
      <c r="B1852" s="168" t="s">
        <v>132</v>
      </c>
      <c r="C1852" s="168" t="s">
        <v>126</v>
      </c>
      <c r="D1852" s="168" t="s">
        <v>134</v>
      </c>
    </row>
    <row r="1853" spans="1:4" x14ac:dyDescent="0.3">
      <c r="A1853" s="168"/>
      <c r="B1853" s="168" t="s">
        <v>132</v>
      </c>
      <c r="C1853" s="168" t="s">
        <v>126</v>
      </c>
      <c r="D1853" s="168" t="s">
        <v>134</v>
      </c>
    </row>
    <row r="1854" spans="1:4" x14ac:dyDescent="0.3">
      <c r="A1854" s="168"/>
      <c r="B1854" s="168" t="s">
        <v>132</v>
      </c>
      <c r="C1854" s="168" t="s">
        <v>126</v>
      </c>
      <c r="D1854" s="168" t="s">
        <v>134</v>
      </c>
    </row>
    <row r="1855" spans="1:4" x14ac:dyDescent="0.3">
      <c r="A1855" s="168"/>
      <c r="B1855" s="168" t="s">
        <v>132</v>
      </c>
      <c r="C1855" s="168" t="s">
        <v>126</v>
      </c>
      <c r="D1855" s="168" t="s">
        <v>134</v>
      </c>
    </row>
    <row r="1856" spans="1:4" x14ac:dyDescent="0.3">
      <c r="A1856" s="168"/>
      <c r="B1856" s="168" t="s">
        <v>132</v>
      </c>
      <c r="C1856" s="168" t="s">
        <v>126</v>
      </c>
      <c r="D1856" s="168" t="s">
        <v>134</v>
      </c>
    </row>
    <row r="1857" spans="1:4" x14ac:dyDescent="0.3">
      <c r="A1857" s="168"/>
      <c r="B1857" s="168" t="s">
        <v>132</v>
      </c>
      <c r="C1857" s="168" t="s">
        <v>126</v>
      </c>
      <c r="D1857" s="168" t="s">
        <v>134</v>
      </c>
    </row>
    <row r="1858" spans="1:4" x14ac:dyDescent="0.3">
      <c r="A1858" s="168"/>
      <c r="B1858" s="168" t="s">
        <v>132</v>
      </c>
      <c r="C1858" s="168" t="s">
        <v>126</v>
      </c>
      <c r="D1858" s="168" t="s">
        <v>134</v>
      </c>
    </row>
    <row r="1859" spans="1:4" x14ac:dyDescent="0.3">
      <c r="A1859" s="168"/>
      <c r="B1859" s="168" t="s">
        <v>132</v>
      </c>
      <c r="C1859" s="168" t="s">
        <v>126</v>
      </c>
      <c r="D1859" s="168" t="s">
        <v>134</v>
      </c>
    </row>
    <row r="1860" spans="1:4" x14ac:dyDescent="0.3">
      <c r="A1860" s="168"/>
      <c r="B1860" s="168" t="s">
        <v>132</v>
      </c>
      <c r="C1860" s="168" t="s">
        <v>126</v>
      </c>
      <c r="D1860" s="168" t="s">
        <v>134</v>
      </c>
    </row>
    <row r="1861" spans="1:4" x14ac:dyDescent="0.3">
      <c r="A1861" s="168"/>
      <c r="B1861" s="168" t="s">
        <v>132</v>
      </c>
      <c r="C1861" s="168" t="s">
        <v>126</v>
      </c>
      <c r="D1861" s="168" t="s">
        <v>134</v>
      </c>
    </row>
    <row r="1862" spans="1:4" x14ac:dyDescent="0.3">
      <c r="A1862" s="168"/>
      <c r="B1862" s="168" t="s">
        <v>132</v>
      </c>
      <c r="C1862" s="168" t="s">
        <v>126</v>
      </c>
      <c r="D1862" s="168" t="s">
        <v>134</v>
      </c>
    </row>
    <row r="1863" spans="1:4" x14ac:dyDescent="0.3">
      <c r="A1863" s="109">
        <v>4069</v>
      </c>
      <c r="B1863" s="168" t="s">
        <v>132</v>
      </c>
      <c r="C1863" s="168" t="s">
        <v>126</v>
      </c>
      <c r="D1863" s="168" t="s">
        <v>134</v>
      </c>
    </row>
    <row r="1864" spans="1:4" x14ac:dyDescent="0.3">
      <c r="A1864" s="109">
        <v>3981</v>
      </c>
      <c r="B1864" s="168" t="s">
        <v>132</v>
      </c>
      <c r="C1864" s="168" t="s">
        <v>126</v>
      </c>
      <c r="D1864" s="168" t="s">
        <v>134</v>
      </c>
    </row>
    <row r="1865" spans="1:4" x14ac:dyDescent="0.3">
      <c r="A1865" s="109">
        <v>3786</v>
      </c>
      <c r="B1865" s="168" t="s">
        <v>132</v>
      </c>
      <c r="C1865" s="168" t="s">
        <v>126</v>
      </c>
      <c r="D1865" s="168" t="s">
        <v>134</v>
      </c>
    </row>
    <row r="1866" spans="1:4" x14ac:dyDescent="0.3">
      <c r="A1866" s="109">
        <v>3744</v>
      </c>
      <c r="B1866" s="168" t="s">
        <v>132</v>
      </c>
      <c r="C1866" s="168" t="s">
        <v>126</v>
      </c>
      <c r="D1866" s="168" t="s">
        <v>134</v>
      </c>
    </row>
    <row r="1867" spans="1:4" x14ac:dyDescent="0.3">
      <c r="A1867" s="109">
        <v>3545</v>
      </c>
      <c r="B1867" s="168" t="s">
        <v>132</v>
      </c>
      <c r="C1867" s="168" t="s">
        <v>126</v>
      </c>
      <c r="D1867" s="168" t="s">
        <v>134</v>
      </c>
    </row>
    <row r="1868" spans="1:4" x14ac:dyDescent="0.3">
      <c r="A1868" s="109">
        <v>3530</v>
      </c>
      <c r="B1868" s="168" t="s">
        <v>132</v>
      </c>
      <c r="C1868" s="168" t="s">
        <v>126</v>
      </c>
      <c r="D1868" s="168" t="s">
        <v>134</v>
      </c>
    </row>
    <row r="1869" spans="1:4" x14ac:dyDescent="0.3">
      <c r="A1869" s="109">
        <v>3523</v>
      </c>
      <c r="B1869" s="168" t="s">
        <v>132</v>
      </c>
      <c r="C1869" s="168" t="s">
        <v>126</v>
      </c>
      <c r="D1869" s="168" t="s">
        <v>134</v>
      </c>
    </row>
    <row r="1870" spans="1:4" x14ac:dyDescent="0.3">
      <c r="A1870" s="109">
        <v>3521</v>
      </c>
      <c r="B1870" s="168" t="s">
        <v>132</v>
      </c>
      <c r="C1870" s="168" t="s">
        <v>126</v>
      </c>
      <c r="D1870" s="168" t="s">
        <v>134</v>
      </c>
    </row>
    <row r="1871" spans="1:4" x14ac:dyDescent="0.3">
      <c r="A1871" s="109">
        <v>3056</v>
      </c>
      <c r="B1871" s="168" t="s">
        <v>132</v>
      </c>
      <c r="C1871" s="168" t="s">
        <v>126</v>
      </c>
      <c r="D1871" s="168" t="s">
        <v>134</v>
      </c>
    </row>
    <row r="1872" spans="1:4" x14ac:dyDescent="0.3">
      <c r="A1872" s="109">
        <v>2728</v>
      </c>
      <c r="B1872" s="168" t="s">
        <v>132</v>
      </c>
      <c r="C1872" s="168" t="s">
        <v>126</v>
      </c>
      <c r="D1872" s="168" t="s">
        <v>134</v>
      </c>
    </row>
    <row r="1873" spans="1:4" x14ac:dyDescent="0.3">
      <c r="A1873" s="109">
        <v>2679</v>
      </c>
      <c r="B1873" s="168" t="s">
        <v>132</v>
      </c>
      <c r="C1873" s="168" t="s">
        <v>126</v>
      </c>
      <c r="D1873" s="168" t="s">
        <v>134</v>
      </c>
    </row>
    <row r="1874" spans="1:4" x14ac:dyDescent="0.3">
      <c r="A1874" s="109">
        <v>2583</v>
      </c>
      <c r="B1874" s="168" t="s">
        <v>132</v>
      </c>
      <c r="C1874" s="168" t="s">
        <v>126</v>
      </c>
      <c r="D1874" s="168" t="s">
        <v>134</v>
      </c>
    </row>
    <row r="1875" spans="1:4" x14ac:dyDescent="0.3">
      <c r="A1875" s="109">
        <v>2573</v>
      </c>
      <c r="B1875" s="168" t="s">
        <v>132</v>
      </c>
      <c r="C1875" s="168" t="s">
        <v>126</v>
      </c>
      <c r="D1875" s="168" t="s">
        <v>134</v>
      </c>
    </row>
    <row r="1876" spans="1:4" x14ac:dyDescent="0.3">
      <c r="A1876" s="109">
        <v>2446</v>
      </c>
      <c r="B1876" s="168" t="s">
        <v>132</v>
      </c>
      <c r="C1876" s="168" t="s">
        <v>126</v>
      </c>
      <c r="D1876" s="168" t="s">
        <v>134</v>
      </c>
    </row>
    <row r="1877" spans="1:4" x14ac:dyDescent="0.3">
      <c r="A1877" s="109">
        <v>2376</v>
      </c>
      <c r="B1877" s="168" t="s">
        <v>132</v>
      </c>
      <c r="C1877" s="168" t="s">
        <v>126</v>
      </c>
      <c r="D1877" s="168" t="s">
        <v>134</v>
      </c>
    </row>
    <row r="1878" spans="1:4" x14ac:dyDescent="0.3">
      <c r="A1878" s="109">
        <v>2372</v>
      </c>
      <c r="B1878" s="168" t="s">
        <v>132</v>
      </c>
      <c r="C1878" s="168" t="s">
        <v>126</v>
      </c>
      <c r="D1878" s="168" t="s">
        <v>134</v>
      </c>
    </row>
    <row r="1879" spans="1:4" x14ac:dyDescent="0.3">
      <c r="A1879" s="109">
        <v>2353</v>
      </c>
      <c r="B1879" s="168" t="s">
        <v>132</v>
      </c>
      <c r="C1879" s="168" t="s">
        <v>126</v>
      </c>
      <c r="D1879" s="168" t="s">
        <v>134</v>
      </c>
    </row>
    <row r="1880" spans="1:4" x14ac:dyDescent="0.3">
      <c r="A1880" s="109">
        <v>2259</v>
      </c>
      <c r="B1880" s="168" t="s">
        <v>132</v>
      </c>
      <c r="C1880" s="168" t="s">
        <v>126</v>
      </c>
      <c r="D1880" s="168" t="s">
        <v>134</v>
      </c>
    </row>
    <row r="1881" spans="1:4" x14ac:dyDescent="0.3">
      <c r="A1881" s="111">
        <v>2253</v>
      </c>
      <c r="B1881" s="168" t="s">
        <v>132</v>
      </c>
      <c r="C1881" s="168" t="s">
        <v>126</v>
      </c>
      <c r="D1881" s="168" t="s">
        <v>134</v>
      </c>
    </row>
    <row r="1882" spans="1:4" x14ac:dyDescent="0.3">
      <c r="A1882" s="111">
        <v>2246</v>
      </c>
      <c r="B1882" s="168" t="s">
        <v>132</v>
      </c>
      <c r="C1882" s="168" t="s">
        <v>126</v>
      </c>
      <c r="D1882" s="168" t="s">
        <v>134</v>
      </c>
    </row>
    <row r="1883" spans="1:4" x14ac:dyDescent="0.3">
      <c r="A1883" s="109">
        <v>2138</v>
      </c>
      <c r="B1883" s="168" t="s">
        <v>132</v>
      </c>
      <c r="C1883" s="168" t="s">
        <v>126</v>
      </c>
      <c r="D1883" s="168" t="s">
        <v>134</v>
      </c>
    </row>
    <row r="1884" spans="1:4" x14ac:dyDescent="0.3">
      <c r="A1884" s="109">
        <v>2101</v>
      </c>
      <c r="B1884" s="168" t="s">
        <v>132</v>
      </c>
      <c r="C1884" s="168" t="s">
        <v>126</v>
      </c>
      <c r="D1884" s="168" t="s">
        <v>134</v>
      </c>
    </row>
    <row r="1885" spans="1:4" x14ac:dyDescent="0.3">
      <c r="A1885" s="109">
        <v>2097</v>
      </c>
      <c r="B1885" s="168" t="s">
        <v>132</v>
      </c>
      <c r="C1885" s="168" t="s">
        <v>126</v>
      </c>
      <c r="D1885" s="168" t="s">
        <v>134</v>
      </c>
    </row>
    <row r="1886" spans="1:4" x14ac:dyDescent="0.3">
      <c r="A1886" s="109">
        <v>2088</v>
      </c>
      <c r="B1886" s="168" t="s">
        <v>132</v>
      </c>
      <c r="C1886" s="168" t="s">
        <v>126</v>
      </c>
      <c r="D1886" s="168" t="s">
        <v>134</v>
      </c>
    </row>
    <row r="1887" spans="1:4" x14ac:dyDescent="0.3">
      <c r="A1887" s="109">
        <v>2071</v>
      </c>
      <c r="B1887" s="168" t="s">
        <v>132</v>
      </c>
      <c r="C1887" s="168" t="s">
        <v>126</v>
      </c>
      <c r="D1887" s="168" t="s">
        <v>134</v>
      </c>
    </row>
    <row r="1888" spans="1:4" x14ac:dyDescent="0.3">
      <c r="A1888" s="111">
        <v>2038</v>
      </c>
      <c r="B1888" s="168" t="s">
        <v>132</v>
      </c>
      <c r="C1888" s="168" t="s">
        <v>126</v>
      </c>
      <c r="D1888" s="168" t="s">
        <v>134</v>
      </c>
    </row>
    <row r="1889" spans="1:4" x14ac:dyDescent="0.3">
      <c r="A1889" s="109">
        <v>2029</v>
      </c>
      <c r="B1889" s="168" t="s">
        <v>132</v>
      </c>
      <c r="C1889" s="168" t="s">
        <v>126</v>
      </c>
      <c r="D1889" s="168" t="s">
        <v>134</v>
      </c>
    </row>
    <row r="1890" spans="1:4" x14ac:dyDescent="0.3">
      <c r="A1890" s="109">
        <v>2024</v>
      </c>
      <c r="B1890" s="168" t="s">
        <v>132</v>
      </c>
      <c r="C1890" s="168" t="s">
        <v>126</v>
      </c>
      <c r="D1890" s="168" t="s">
        <v>134</v>
      </c>
    </row>
    <row r="1891" spans="1:4" x14ac:dyDescent="0.3">
      <c r="A1891" s="109">
        <v>1999</v>
      </c>
      <c r="B1891" s="168" t="s">
        <v>132</v>
      </c>
      <c r="C1891" s="168" t="s">
        <v>126</v>
      </c>
      <c r="D1891" s="168" t="s">
        <v>134</v>
      </c>
    </row>
    <row r="1892" spans="1:4" x14ac:dyDescent="0.3">
      <c r="A1892" s="109">
        <v>1996</v>
      </c>
      <c r="B1892" s="168" t="s">
        <v>132</v>
      </c>
      <c r="C1892" s="168" t="s">
        <v>126</v>
      </c>
      <c r="D1892" s="168" t="s">
        <v>134</v>
      </c>
    </row>
    <row r="1893" spans="1:4" x14ac:dyDescent="0.3">
      <c r="A1893" s="109">
        <v>1985</v>
      </c>
      <c r="B1893" s="168" t="s">
        <v>132</v>
      </c>
      <c r="C1893" s="168" t="s">
        <v>126</v>
      </c>
      <c r="D1893" s="168" t="s">
        <v>134</v>
      </c>
    </row>
    <row r="1894" spans="1:4" x14ac:dyDescent="0.3">
      <c r="A1894" s="111">
        <v>1965</v>
      </c>
      <c r="B1894" s="168" t="s">
        <v>132</v>
      </c>
      <c r="C1894" s="168" t="s">
        <v>126</v>
      </c>
      <c r="D1894" s="168" t="s">
        <v>134</v>
      </c>
    </row>
    <row r="1895" spans="1:4" x14ac:dyDescent="0.3">
      <c r="A1895" s="109">
        <v>1868</v>
      </c>
      <c r="B1895" s="168" t="s">
        <v>132</v>
      </c>
      <c r="C1895" s="168" t="s">
        <v>126</v>
      </c>
      <c r="D1895" s="168" t="s">
        <v>134</v>
      </c>
    </row>
    <row r="1896" spans="1:4" x14ac:dyDescent="0.3">
      <c r="A1896" s="109">
        <v>1834</v>
      </c>
      <c r="B1896" s="168" t="s">
        <v>132</v>
      </c>
      <c r="C1896" s="168" t="s">
        <v>126</v>
      </c>
      <c r="D1896" s="168" t="s">
        <v>134</v>
      </c>
    </row>
    <row r="1897" spans="1:4" x14ac:dyDescent="0.3">
      <c r="A1897" s="109">
        <v>1724</v>
      </c>
      <c r="B1897" s="168" t="s">
        <v>132</v>
      </c>
      <c r="C1897" s="168" t="s">
        <v>126</v>
      </c>
      <c r="D1897" s="168" t="s">
        <v>134</v>
      </c>
    </row>
    <row r="1898" spans="1:4" x14ac:dyDescent="0.3">
      <c r="A1898" s="109">
        <v>1575</v>
      </c>
      <c r="B1898" s="168" t="s">
        <v>132</v>
      </c>
      <c r="C1898" s="168" t="s">
        <v>126</v>
      </c>
      <c r="D1898" s="168" t="s">
        <v>134</v>
      </c>
    </row>
    <row r="1899" spans="1:4" x14ac:dyDescent="0.3">
      <c r="A1899" s="109">
        <v>1342</v>
      </c>
      <c r="B1899" s="168" t="s">
        <v>132</v>
      </c>
      <c r="C1899" s="168" t="s">
        <v>126</v>
      </c>
      <c r="D1899" s="168" t="s">
        <v>134</v>
      </c>
    </row>
    <row r="1900" spans="1:4" x14ac:dyDescent="0.3">
      <c r="A1900" s="109">
        <v>1246</v>
      </c>
      <c r="B1900" s="168" t="s">
        <v>132</v>
      </c>
      <c r="C1900" s="168" t="s">
        <v>126</v>
      </c>
      <c r="D1900" s="168" t="s">
        <v>134</v>
      </c>
    </row>
    <row r="1901" spans="1:4" x14ac:dyDescent="0.3">
      <c r="A1901" s="109">
        <v>1164</v>
      </c>
      <c r="B1901" s="168" t="s">
        <v>132</v>
      </c>
      <c r="C1901" s="168" t="s">
        <v>126</v>
      </c>
      <c r="D1901" s="168" t="s">
        <v>134</v>
      </c>
    </row>
    <row r="1902" spans="1:4" x14ac:dyDescent="0.3">
      <c r="A1902" s="109">
        <v>1094</v>
      </c>
      <c r="B1902" s="168" t="s">
        <v>132</v>
      </c>
      <c r="C1902" s="168" t="s">
        <v>126</v>
      </c>
      <c r="D1902" s="168" t="s">
        <v>134</v>
      </c>
    </row>
    <row r="1903" spans="1:4" x14ac:dyDescent="0.3">
      <c r="A1903" s="109">
        <v>1064</v>
      </c>
      <c r="B1903" s="168" t="s">
        <v>132</v>
      </c>
      <c r="C1903" s="168" t="s">
        <v>126</v>
      </c>
      <c r="D1903" s="168" t="s">
        <v>134</v>
      </c>
    </row>
    <row r="1904" spans="1:4" x14ac:dyDescent="0.3">
      <c r="A1904" s="109">
        <v>955</v>
      </c>
      <c r="B1904" s="168" t="s">
        <v>132</v>
      </c>
      <c r="C1904" s="168" t="s">
        <v>126</v>
      </c>
      <c r="D1904" s="168" t="s">
        <v>134</v>
      </c>
    </row>
    <row r="1905" spans="1:4" x14ac:dyDescent="0.3">
      <c r="A1905" s="109">
        <v>949</v>
      </c>
      <c r="B1905" s="168" t="s">
        <v>132</v>
      </c>
      <c r="C1905" s="168" t="s">
        <v>126</v>
      </c>
      <c r="D1905" s="168" t="s">
        <v>134</v>
      </c>
    </row>
    <row r="1906" spans="1:4" x14ac:dyDescent="0.3">
      <c r="A1906" s="109">
        <v>810</v>
      </c>
      <c r="B1906" s="168" t="s">
        <v>132</v>
      </c>
      <c r="C1906" s="168" t="s">
        <v>126</v>
      </c>
      <c r="D1906" s="168" t="s">
        <v>134</v>
      </c>
    </row>
    <row r="1907" spans="1:4" x14ac:dyDescent="0.3">
      <c r="A1907" s="109">
        <v>772</v>
      </c>
      <c r="B1907" s="168" t="s">
        <v>132</v>
      </c>
      <c r="C1907" s="168" t="s">
        <v>126</v>
      </c>
      <c r="D1907" s="168" t="s">
        <v>134</v>
      </c>
    </row>
    <row r="1908" spans="1:4" x14ac:dyDescent="0.3">
      <c r="A1908" s="109">
        <v>759</v>
      </c>
      <c r="B1908" s="168" t="s">
        <v>132</v>
      </c>
      <c r="C1908" s="168" t="s">
        <v>126</v>
      </c>
      <c r="D1908" s="168" t="s">
        <v>134</v>
      </c>
    </row>
    <row r="1909" spans="1:4" x14ac:dyDescent="0.3">
      <c r="A1909" s="109">
        <v>730</v>
      </c>
      <c r="B1909" s="168" t="s">
        <v>132</v>
      </c>
      <c r="C1909" s="168" t="s">
        <v>126</v>
      </c>
      <c r="D1909" s="168" t="s">
        <v>134</v>
      </c>
    </row>
    <row r="1910" spans="1:4" x14ac:dyDescent="0.3">
      <c r="A1910" s="109">
        <v>722</v>
      </c>
      <c r="B1910" s="168" t="s">
        <v>132</v>
      </c>
      <c r="C1910" s="168" t="s">
        <v>126</v>
      </c>
      <c r="D1910" s="168" t="s">
        <v>134</v>
      </c>
    </row>
    <row r="1911" spans="1:4" x14ac:dyDescent="0.3">
      <c r="A1911" s="109">
        <v>649</v>
      </c>
      <c r="B1911" s="168" t="s">
        <v>132</v>
      </c>
      <c r="C1911" s="168" t="s">
        <v>126</v>
      </c>
      <c r="D1911" s="168" t="s">
        <v>134</v>
      </c>
    </row>
    <row r="1912" spans="1:4" x14ac:dyDescent="0.3">
      <c r="A1912" s="109">
        <v>621</v>
      </c>
      <c r="B1912" s="168" t="s">
        <v>132</v>
      </c>
      <c r="C1912" s="168" t="s">
        <v>126</v>
      </c>
      <c r="D1912" s="168" t="s">
        <v>134</v>
      </c>
    </row>
    <row r="1913" spans="1:4" x14ac:dyDescent="0.3">
      <c r="A1913" s="110"/>
      <c r="B1913" s="168" t="s">
        <v>132</v>
      </c>
      <c r="C1913" s="168" t="s">
        <v>126</v>
      </c>
      <c r="D1913" s="168" t="s">
        <v>134</v>
      </c>
    </row>
    <row r="1914" spans="1:4" x14ac:dyDescent="0.3">
      <c r="A1914" s="110"/>
      <c r="B1914" s="168" t="s">
        <v>132</v>
      </c>
      <c r="C1914" s="168" t="s">
        <v>126</v>
      </c>
      <c r="D1914" s="168" t="s">
        <v>134</v>
      </c>
    </row>
    <row r="1915" spans="1:4" x14ac:dyDescent="0.3">
      <c r="A1915" s="110"/>
      <c r="B1915" s="168" t="s">
        <v>132</v>
      </c>
      <c r="C1915" s="168" t="s">
        <v>126</v>
      </c>
      <c r="D1915" s="168" t="s">
        <v>134</v>
      </c>
    </row>
    <row r="1916" spans="1:4" x14ac:dyDescent="0.3">
      <c r="A1916" s="110"/>
      <c r="B1916" s="168" t="s">
        <v>132</v>
      </c>
      <c r="C1916" s="168" t="s">
        <v>126</v>
      </c>
      <c r="D1916" s="168" t="s">
        <v>134</v>
      </c>
    </row>
    <row r="1917" spans="1:4" x14ac:dyDescent="0.3">
      <c r="A1917" s="110"/>
      <c r="B1917" s="168" t="s">
        <v>132</v>
      </c>
      <c r="C1917" s="168" t="s">
        <v>126</v>
      </c>
      <c r="D1917" s="168" t="s">
        <v>134</v>
      </c>
    </row>
    <row r="1918" spans="1:4" x14ac:dyDescent="0.3">
      <c r="A1918" s="110"/>
      <c r="B1918" s="168" t="s">
        <v>132</v>
      </c>
      <c r="C1918" s="168" t="s">
        <v>126</v>
      </c>
      <c r="D1918" s="168" t="s">
        <v>134</v>
      </c>
    </row>
    <row r="1919" spans="1:4" x14ac:dyDescent="0.3">
      <c r="A1919" s="110"/>
      <c r="B1919" s="168" t="s">
        <v>132</v>
      </c>
      <c r="C1919" s="168" t="s">
        <v>126</v>
      </c>
      <c r="D1919" s="168" t="s">
        <v>134</v>
      </c>
    </row>
    <row r="1920" spans="1:4" x14ac:dyDescent="0.3">
      <c r="A1920" s="110"/>
      <c r="B1920" s="168" t="s">
        <v>132</v>
      </c>
      <c r="C1920" s="168" t="s">
        <v>126</v>
      </c>
      <c r="D1920" s="168" t="s">
        <v>134</v>
      </c>
    </row>
    <row r="1921" spans="1:4" x14ac:dyDescent="0.3">
      <c r="A1921" s="110"/>
      <c r="B1921" s="168" t="s">
        <v>132</v>
      </c>
      <c r="C1921" s="168" t="s">
        <v>126</v>
      </c>
      <c r="D1921" s="168" t="s">
        <v>134</v>
      </c>
    </row>
    <row r="1922" spans="1:4" x14ac:dyDescent="0.3">
      <c r="A1922" s="110"/>
      <c r="B1922" s="168" t="s">
        <v>132</v>
      </c>
      <c r="C1922" s="168" t="s">
        <v>126</v>
      </c>
      <c r="D1922" s="168" t="s">
        <v>134</v>
      </c>
    </row>
    <row r="1923" spans="1:4" x14ac:dyDescent="0.3">
      <c r="A1923" s="110"/>
      <c r="B1923" s="168" t="s">
        <v>132</v>
      </c>
      <c r="C1923" s="168" t="s">
        <v>126</v>
      </c>
      <c r="D1923" s="168" t="s">
        <v>134</v>
      </c>
    </row>
    <row r="1924" spans="1:4" x14ac:dyDescent="0.3">
      <c r="A1924" s="110"/>
      <c r="B1924" s="168" t="s">
        <v>132</v>
      </c>
      <c r="C1924" s="168" t="s">
        <v>126</v>
      </c>
      <c r="D1924" s="168" t="s">
        <v>134</v>
      </c>
    </row>
    <row r="1925" spans="1:4" x14ac:dyDescent="0.3">
      <c r="A1925" s="110"/>
      <c r="B1925" s="168" t="s">
        <v>132</v>
      </c>
      <c r="C1925" s="168" t="s">
        <v>126</v>
      </c>
      <c r="D1925" s="168" t="s">
        <v>134</v>
      </c>
    </row>
    <row r="1926" spans="1:4" x14ac:dyDescent="0.3">
      <c r="A1926" s="110"/>
      <c r="B1926" s="168" t="s">
        <v>132</v>
      </c>
      <c r="C1926" s="168" t="s">
        <v>126</v>
      </c>
      <c r="D1926" s="168" t="s">
        <v>134</v>
      </c>
    </row>
    <row r="1927" spans="1:4" x14ac:dyDescent="0.3">
      <c r="A1927" s="110"/>
      <c r="B1927" s="168" t="s">
        <v>132</v>
      </c>
      <c r="C1927" s="168" t="s">
        <v>126</v>
      </c>
      <c r="D1927" s="168" t="s">
        <v>134</v>
      </c>
    </row>
    <row r="1928" spans="1:4" x14ac:dyDescent="0.3">
      <c r="A1928" s="110"/>
      <c r="B1928" s="168" t="s">
        <v>132</v>
      </c>
      <c r="C1928" s="168" t="s">
        <v>126</v>
      </c>
      <c r="D1928" s="168" t="s">
        <v>134</v>
      </c>
    </row>
    <row r="1929" spans="1:4" x14ac:dyDescent="0.3">
      <c r="A1929" s="110"/>
      <c r="B1929" s="168" t="s">
        <v>132</v>
      </c>
      <c r="C1929" s="168" t="s">
        <v>126</v>
      </c>
      <c r="D1929" s="168" t="s">
        <v>134</v>
      </c>
    </row>
    <row r="1930" spans="1:4" x14ac:dyDescent="0.3">
      <c r="A1930" s="110"/>
      <c r="B1930" s="168" t="s">
        <v>132</v>
      </c>
      <c r="C1930" s="168" t="s">
        <v>126</v>
      </c>
      <c r="D1930" s="168" t="s">
        <v>134</v>
      </c>
    </row>
    <row r="1931" spans="1:4" x14ac:dyDescent="0.3">
      <c r="A1931" s="110"/>
      <c r="B1931" s="168" t="s">
        <v>132</v>
      </c>
      <c r="C1931" s="168" t="s">
        <v>126</v>
      </c>
      <c r="D1931" s="168" t="s">
        <v>134</v>
      </c>
    </row>
    <row r="1932" spans="1:4" x14ac:dyDescent="0.3">
      <c r="A1932" s="110"/>
      <c r="B1932" s="168" t="s">
        <v>132</v>
      </c>
      <c r="C1932" s="168" t="s">
        <v>126</v>
      </c>
      <c r="D1932" s="168" t="s">
        <v>134</v>
      </c>
    </row>
    <row r="1933" spans="1:4" x14ac:dyDescent="0.3">
      <c r="A1933" s="110"/>
      <c r="B1933" s="168" t="s">
        <v>132</v>
      </c>
      <c r="C1933" s="168" t="s">
        <v>126</v>
      </c>
      <c r="D1933" s="168" t="s">
        <v>134</v>
      </c>
    </row>
    <row r="1934" spans="1:4" x14ac:dyDescent="0.3">
      <c r="A1934" s="110"/>
      <c r="B1934" s="168" t="s">
        <v>132</v>
      </c>
      <c r="C1934" s="168" t="s">
        <v>126</v>
      </c>
      <c r="D1934" s="168" t="s">
        <v>134</v>
      </c>
    </row>
    <row r="1935" spans="1:4" x14ac:dyDescent="0.3">
      <c r="A1935" s="110"/>
      <c r="B1935" s="168" t="s">
        <v>132</v>
      </c>
      <c r="C1935" s="168" t="s">
        <v>126</v>
      </c>
      <c r="D1935" s="168" t="s">
        <v>134</v>
      </c>
    </row>
    <row r="1936" spans="1:4" x14ac:dyDescent="0.3">
      <c r="A1936" s="110"/>
      <c r="B1936" s="168" t="s">
        <v>132</v>
      </c>
      <c r="C1936" s="168" t="s">
        <v>126</v>
      </c>
      <c r="D1936" s="168" t="s">
        <v>134</v>
      </c>
    </row>
    <row r="1937" spans="1:4" x14ac:dyDescent="0.3">
      <c r="A1937" s="110"/>
      <c r="B1937" s="168" t="s">
        <v>132</v>
      </c>
      <c r="C1937" s="168" t="s">
        <v>126</v>
      </c>
      <c r="D1937" s="168" t="s">
        <v>134</v>
      </c>
    </row>
    <row r="1938" spans="1:4" x14ac:dyDescent="0.3">
      <c r="A1938" s="110"/>
      <c r="B1938" s="168" t="s">
        <v>132</v>
      </c>
      <c r="C1938" s="168" t="s">
        <v>126</v>
      </c>
      <c r="D1938" s="168" t="s">
        <v>134</v>
      </c>
    </row>
    <row r="1939" spans="1:4" x14ac:dyDescent="0.3">
      <c r="A1939" s="110"/>
      <c r="B1939" s="168" t="s">
        <v>132</v>
      </c>
      <c r="C1939" s="168" t="s">
        <v>126</v>
      </c>
      <c r="D1939" s="168" t="s">
        <v>134</v>
      </c>
    </row>
    <row r="1940" spans="1:4" x14ac:dyDescent="0.3">
      <c r="A1940" s="110"/>
      <c r="B1940" s="168" t="s">
        <v>132</v>
      </c>
      <c r="C1940" s="168" t="s">
        <v>126</v>
      </c>
      <c r="D1940" s="168" t="s">
        <v>134</v>
      </c>
    </row>
    <row r="1941" spans="1:4" x14ac:dyDescent="0.3">
      <c r="A1941" s="110"/>
      <c r="B1941" s="168" t="s">
        <v>132</v>
      </c>
      <c r="C1941" s="168" t="s">
        <v>126</v>
      </c>
      <c r="D1941" s="168" t="s">
        <v>134</v>
      </c>
    </row>
    <row r="1942" spans="1:4" x14ac:dyDescent="0.3">
      <c r="A1942" s="110"/>
      <c r="B1942" s="168" t="s">
        <v>132</v>
      </c>
      <c r="C1942" s="168" t="s">
        <v>126</v>
      </c>
      <c r="D1942" s="168" t="s">
        <v>134</v>
      </c>
    </row>
    <row r="1943" spans="1:4" x14ac:dyDescent="0.3">
      <c r="A1943" s="110"/>
      <c r="B1943" s="168" t="s">
        <v>132</v>
      </c>
      <c r="C1943" s="168" t="s">
        <v>126</v>
      </c>
      <c r="D1943" s="168" t="s">
        <v>134</v>
      </c>
    </row>
    <row r="1944" spans="1:4" x14ac:dyDescent="0.3">
      <c r="A1944" s="110"/>
      <c r="B1944" s="168" t="s">
        <v>132</v>
      </c>
      <c r="C1944" s="168" t="s">
        <v>126</v>
      </c>
      <c r="D1944" s="168" t="s">
        <v>134</v>
      </c>
    </row>
    <row r="1945" spans="1:4" x14ac:dyDescent="0.3">
      <c r="A1945" s="110"/>
      <c r="B1945" s="168" t="s">
        <v>132</v>
      </c>
      <c r="C1945" s="168" t="s">
        <v>126</v>
      </c>
      <c r="D1945" s="168" t="s">
        <v>134</v>
      </c>
    </row>
    <row r="1946" spans="1:4" x14ac:dyDescent="0.3">
      <c r="A1946" s="110"/>
      <c r="B1946" s="168" t="s">
        <v>132</v>
      </c>
      <c r="C1946" s="168" t="s">
        <v>126</v>
      </c>
      <c r="D1946" s="168" t="s">
        <v>134</v>
      </c>
    </row>
    <row r="1947" spans="1:4" x14ac:dyDescent="0.3">
      <c r="A1947" s="110"/>
      <c r="B1947" s="168" t="s">
        <v>132</v>
      </c>
      <c r="C1947" s="168" t="s">
        <v>126</v>
      </c>
      <c r="D1947" s="168" t="s">
        <v>134</v>
      </c>
    </row>
    <row r="1948" spans="1:4" x14ac:dyDescent="0.3">
      <c r="A1948" s="110"/>
      <c r="B1948" s="168" t="s">
        <v>132</v>
      </c>
      <c r="C1948" s="168" t="s">
        <v>126</v>
      </c>
      <c r="D1948" s="168" t="s">
        <v>134</v>
      </c>
    </row>
    <row r="1949" spans="1:4" x14ac:dyDescent="0.3">
      <c r="A1949" s="110"/>
      <c r="B1949" s="168" t="s">
        <v>132</v>
      </c>
      <c r="C1949" s="168" t="s">
        <v>126</v>
      </c>
      <c r="D1949" s="168" t="s">
        <v>134</v>
      </c>
    </row>
    <row r="1950" spans="1:4" x14ac:dyDescent="0.3">
      <c r="A1950" s="110"/>
      <c r="B1950" s="168" t="s">
        <v>132</v>
      </c>
      <c r="C1950" s="168" t="s">
        <v>126</v>
      </c>
      <c r="D1950" s="168" t="s">
        <v>134</v>
      </c>
    </row>
    <row r="1951" spans="1:4" x14ac:dyDescent="0.3">
      <c r="A1951" s="110"/>
      <c r="B1951" s="168" t="s">
        <v>132</v>
      </c>
      <c r="C1951" s="168" t="s">
        <v>126</v>
      </c>
      <c r="D1951" s="168" t="s">
        <v>134</v>
      </c>
    </row>
    <row r="1952" spans="1:4" x14ac:dyDescent="0.3">
      <c r="A1952" s="110"/>
      <c r="B1952" s="168" t="s">
        <v>132</v>
      </c>
      <c r="C1952" s="168" t="s">
        <v>126</v>
      </c>
      <c r="D1952" s="168" t="s">
        <v>134</v>
      </c>
    </row>
    <row r="1953" spans="1:4" x14ac:dyDescent="0.3">
      <c r="A1953" s="110"/>
      <c r="B1953" s="168" t="s">
        <v>132</v>
      </c>
      <c r="C1953" s="168" t="s">
        <v>126</v>
      </c>
      <c r="D1953" s="168" t="s">
        <v>134</v>
      </c>
    </row>
    <row r="1954" spans="1:4" x14ac:dyDescent="0.3">
      <c r="A1954" s="110"/>
      <c r="B1954" s="168" t="s">
        <v>132</v>
      </c>
      <c r="C1954" s="168" t="s">
        <v>126</v>
      </c>
      <c r="D1954" s="168" t="s">
        <v>134</v>
      </c>
    </row>
    <row r="1955" spans="1:4" x14ac:dyDescent="0.3">
      <c r="A1955" s="110"/>
      <c r="B1955" s="168" t="s">
        <v>132</v>
      </c>
      <c r="C1955" s="168" t="s">
        <v>126</v>
      </c>
      <c r="D1955" s="168" t="s">
        <v>134</v>
      </c>
    </row>
    <row r="1956" spans="1:4" x14ac:dyDescent="0.3">
      <c r="A1956" s="110"/>
      <c r="B1956" s="168" t="s">
        <v>132</v>
      </c>
      <c r="C1956" s="168" t="s">
        <v>126</v>
      </c>
      <c r="D1956" s="168" t="s">
        <v>134</v>
      </c>
    </row>
    <row r="1957" spans="1:4" x14ac:dyDescent="0.3">
      <c r="A1957" s="110"/>
      <c r="B1957" s="168" t="s">
        <v>132</v>
      </c>
      <c r="C1957" s="168" t="s">
        <v>126</v>
      </c>
      <c r="D1957" s="168" t="s">
        <v>134</v>
      </c>
    </row>
    <row r="1958" spans="1:4" x14ac:dyDescent="0.3">
      <c r="A1958" s="110"/>
      <c r="B1958" s="168" t="s">
        <v>132</v>
      </c>
      <c r="C1958" s="168" t="s">
        <v>126</v>
      </c>
      <c r="D1958" s="168" t="s">
        <v>134</v>
      </c>
    </row>
    <row r="1959" spans="1:4" x14ac:dyDescent="0.3">
      <c r="A1959" s="110"/>
      <c r="B1959" s="168" t="s">
        <v>132</v>
      </c>
      <c r="C1959" s="168" t="s">
        <v>126</v>
      </c>
      <c r="D1959" s="168" t="s">
        <v>134</v>
      </c>
    </row>
    <row r="1960" spans="1:4" x14ac:dyDescent="0.3">
      <c r="A1960" s="110"/>
      <c r="B1960" s="168" t="s">
        <v>132</v>
      </c>
      <c r="C1960" s="168" t="s">
        <v>126</v>
      </c>
      <c r="D1960" s="168" t="s">
        <v>134</v>
      </c>
    </row>
    <row r="1961" spans="1:4" x14ac:dyDescent="0.3">
      <c r="A1961" s="110"/>
      <c r="B1961" s="168" t="s">
        <v>132</v>
      </c>
      <c r="C1961" s="168" t="s">
        <v>126</v>
      </c>
      <c r="D1961" s="168" t="s">
        <v>134</v>
      </c>
    </row>
    <row r="1962" spans="1:4" x14ac:dyDescent="0.3">
      <c r="A1962" s="110"/>
      <c r="B1962" s="168" t="s">
        <v>132</v>
      </c>
      <c r="C1962" s="168" t="s">
        <v>126</v>
      </c>
      <c r="D1962" s="168" t="s">
        <v>134</v>
      </c>
    </row>
    <row r="1963" spans="1:4" x14ac:dyDescent="0.3">
      <c r="A1963" s="110"/>
      <c r="B1963" s="168" t="s">
        <v>132</v>
      </c>
      <c r="C1963" s="168" t="s">
        <v>126</v>
      </c>
      <c r="D1963" s="168" t="s">
        <v>134</v>
      </c>
    </row>
    <row r="1964" spans="1:4" x14ac:dyDescent="0.3">
      <c r="A1964" s="110"/>
      <c r="B1964" s="168" t="s">
        <v>132</v>
      </c>
      <c r="C1964" s="168" t="s">
        <v>126</v>
      </c>
      <c r="D1964" s="168" t="s">
        <v>134</v>
      </c>
    </row>
    <row r="1965" spans="1:4" x14ac:dyDescent="0.3">
      <c r="A1965" s="110"/>
      <c r="B1965" s="168" t="s">
        <v>132</v>
      </c>
      <c r="C1965" s="168" t="s">
        <v>126</v>
      </c>
      <c r="D1965" s="168" t="s">
        <v>134</v>
      </c>
    </row>
    <row r="1966" spans="1:4" x14ac:dyDescent="0.3">
      <c r="A1966" s="110"/>
      <c r="B1966" s="168" t="s">
        <v>132</v>
      </c>
      <c r="C1966" s="168" t="s">
        <v>126</v>
      </c>
      <c r="D1966" s="168" t="s">
        <v>134</v>
      </c>
    </row>
    <row r="1967" spans="1:4" x14ac:dyDescent="0.3">
      <c r="A1967" s="168"/>
      <c r="B1967" s="168" t="s">
        <v>132</v>
      </c>
      <c r="C1967" s="168" t="s">
        <v>126</v>
      </c>
      <c r="D1967" s="168" t="s">
        <v>134</v>
      </c>
    </row>
    <row r="1968" spans="1:4" x14ac:dyDescent="0.3">
      <c r="A1968" s="168"/>
      <c r="B1968" s="168" t="s">
        <v>132</v>
      </c>
      <c r="C1968" s="168" t="s">
        <v>126</v>
      </c>
      <c r="D1968" s="168" t="s">
        <v>134</v>
      </c>
    </row>
    <row r="1969" spans="1:4" x14ac:dyDescent="0.3">
      <c r="A1969" s="168"/>
      <c r="B1969" s="168" t="s">
        <v>132</v>
      </c>
      <c r="C1969" s="168" t="s">
        <v>126</v>
      </c>
      <c r="D1969" s="168" t="s">
        <v>134</v>
      </c>
    </row>
    <row r="1970" spans="1:4" x14ac:dyDescent="0.3">
      <c r="A1970" s="168"/>
      <c r="B1970" s="168" t="s">
        <v>132</v>
      </c>
      <c r="C1970" s="168" t="s">
        <v>126</v>
      </c>
      <c r="D1970" s="168" t="s">
        <v>134</v>
      </c>
    </row>
    <row r="1971" spans="1:4" x14ac:dyDescent="0.3">
      <c r="A1971" s="168"/>
      <c r="B1971" s="168" t="s">
        <v>132</v>
      </c>
      <c r="C1971" s="168" t="s">
        <v>126</v>
      </c>
      <c r="D1971" s="168" t="s">
        <v>134</v>
      </c>
    </row>
    <row r="1972" spans="1:4" x14ac:dyDescent="0.3">
      <c r="A1972" s="168"/>
      <c r="B1972" s="168" t="s">
        <v>132</v>
      </c>
      <c r="C1972" s="168" t="s">
        <v>126</v>
      </c>
      <c r="D1972" s="168" t="s">
        <v>134</v>
      </c>
    </row>
    <row r="1973" spans="1:4" x14ac:dyDescent="0.3">
      <c r="A1973" s="168"/>
      <c r="B1973" s="168" t="s">
        <v>132</v>
      </c>
      <c r="C1973" s="168" t="s">
        <v>126</v>
      </c>
      <c r="D1973" s="168" t="s">
        <v>134</v>
      </c>
    </row>
    <row r="1974" spans="1:4" x14ac:dyDescent="0.3">
      <c r="A1974" s="168"/>
      <c r="B1974" s="168" t="s">
        <v>132</v>
      </c>
      <c r="C1974" s="168" t="s">
        <v>126</v>
      </c>
      <c r="D1974" s="168" t="s">
        <v>134</v>
      </c>
    </row>
    <row r="1975" spans="1:4" x14ac:dyDescent="0.3">
      <c r="A1975" s="168"/>
      <c r="B1975" s="168" t="s">
        <v>132</v>
      </c>
      <c r="C1975" s="168" t="s">
        <v>126</v>
      </c>
      <c r="D1975" s="168" t="s">
        <v>134</v>
      </c>
    </row>
    <row r="1976" spans="1:4" x14ac:dyDescent="0.3">
      <c r="A1976" s="168"/>
      <c r="B1976" s="168" t="s">
        <v>132</v>
      </c>
      <c r="C1976" s="168" t="s">
        <v>126</v>
      </c>
      <c r="D1976" s="168" t="s">
        <v>134</v>
      </c>
    </row>
    <row r="1977" spans="1:4" x14ac:dyDescent="0.3">
      <c r="A1977" s="168"/>
      <c r="B1977" s="168" t="s">
        <v>132</v>
      </c>
      <c r="C1977" s="168" t="s">
        <v>126</v>
      </c>
      <c r="D1977" s="168" t="s">
        <v>134</v>
      </c>
    </row>
    <row r="1978" spans="1:4" x14ac:dyDescent="0.3">
      <c r="A1978" s="168"/>
      <c r="B1978" s="168" t="s">
        <v>132</v>
      </c>
      <c r="C1978" s="168" t="s">
        <v>126</v>
      </c>
      <c r="D1978" s="168" t="s">
        <v>134</v>
      </c>
    </row>
    <row r="1979" spans="1:4" x14ac:dyDescent="0.3">
      <c r="A1979" s="168"/>
      <c r="B1979" s="168" t="s">
        <v>132</v>
      </c>
      <c r="C1979" s="168" t="s">
        <v>126</v>
      </c>
      <c r="D1979" s="168" t="s">
        <v>134</v>
      </c>
    </row>
    <row r="1980" spans="1:4" x14ac:dyDescent="0.3">
      <c r="A1980" s="168"/>
      <c r="B1980" s="168" t="s">
        <v>132</v>
      </c>
      <c r="C1980" s="168" t="s">
        <v>126</v>
      </c>
      <c r="D1980" s="168" t="s">
        <v>134</v>
      </c>
    </row>
    <row r="1981" spans="1:4" x14ac:dyDescent="0.3">
      <c r="A1981" s="168"/>
      <c r="B1981" s="168" t="s">
        <v>132</v>
      </c>
      <c r="C1981" s="168" t="s">
        <v>126</v>
      </c>
      <c r="D1981" s="168" t="s">
        <v>134</v>
      </c>
    </row>
    <row r="1982" spans="1:4" x14ac:dyDescent="0.3">
      <c r="A1982" s="168"/>
      <c r="B1982" s="168" t="s">
        <v>132</v>
      </c>
      <c r="C1982" s="168" t="s">
        <v>126</v>
      </c>
      <c r="D1982" s="168" t="s">
        <v>134</v>
      </c>
    </row>
    <row r="1983" spans="1:4" x14ac:dyDescent="0.3">
      <c r="A1983" s="168"/>
      <c r="B1983" s="168" t="s">
        <v>132</v>
      </c>
      <c r="C1983" s="168" t="s">
        <v>126</v>
      </c>
      <c r="D1983" s="168" t="s">
        <v>134</v>
      </c>
    </row>
    <row r="1984" spans="1:4" x14ac:dyDescent="0.3">
      <c r="A1984" s="168"/>
      <c r="B1984" s="168" t="s">
        <v>132</v>
      </c>
      <c r="C1984" s="168" t="s">
        <v>126</v>
      </c>
      <c r="D1984" s="168" t="s">
        <v>134</v>
      </c>
    </row>
    <row r="1985" spans="1:4" x14ac:dyDescent="0.3">
      <c r="A1985" s="168"/>
      <c r="B1985" s="168" t="s">
        <v>132</v>
      </c>
      <c r="C1985" s="168" t="s">
        <v>126</v>
      </c>
      <c r="D1985" s="168" t="s">
        <v>134</v>
      </c>
    </row>
    <row r="1986" spans="1:4" x14ac:dyDescent="0.3">
      <c r="A1986" s="168"/>
      <c r="B1986" s="168" t="s">
        <v>132</v>
      </c>
      <c r="C1986" s="168" t="s">
        <v>126</v>
      </c>
      <c r="D1986" s="168" t="s">
        <v>134</v>
      </c>
    </row>
    <row r="1987" spans="1:4" x14ac:dyDescent="0.3">
      <c r="A1987" s="168"/>
      <c r="B1987" s="168" t="s">
        <v>132</v>
      </c>
      <c r="C1987" s="168" t="s">
        <v>126</v>
      </c>
      <c r="D1987" s="168" t="s">
        <v>134</v>
      </c>
    </row>
    <row r="1988" spans="1:4" x14ac:dyDescent="0.3">
      <c r="A1988" s="168"/>
      <c r="B1988" s="168" t="s">
        <v>132</v>
      </c>
      <c r="C1988" s="168" t="s">
        <v>126</v>
      </c>
      <c r="D1988" s="168" t="s">
        <v>134</v>
      </c>
    </row>
    <row r="1989" spans="1:4" x14ac:dyDescent="0.3">
      <c r="A1989" s="168"/>
      <c r="B1989" s="168" t="s">
        <v>132</v>
      </c>
      <c r="C1989" s="168" t="s">
        <v>126</v>
      </c>
      <c r="D1989" s="168" t="s">
        <v>134</v>
      </c>
    </row>
    <row r="1990" spans="1:4" x14ac:dyDescent="0.3">
      <c r="A1990" s="168"/>
      <c r="B1990" s="168" t="s">
        <v>132</v>
      </c>
      <c r="C1990" s="168" t="s">
        <v>126</v>
      </c>
      <c r="D1990" s="168" t="s">
        <v>134</v>
      </c>
    </row>
    <row r="1991" spans="1:4" x14ac:dyDescent="0.3">
      <c r="A1991" s="168"/>
      <c r="B1991" s="168" t="s">
        <v>132</v>
      </c>
      <c r="C1991" s="168" t="s">
        <v>126</v>
      </c>
      <c r="D1991" s="168" t="s">
        <v>134</v>
      </c>
    </row>
    <row r="1992" spans="1:4" x14ac:dyDescent="0.3">
      <c r="A1992" s="168"/>
      <c r="B1992" s="168" t="s">
        <v>132</v>
      </c>
      <c r="C1992" s="168" t="s">
        <v>126</v>
      </c>
      <c r="D1992" s="168" t="s">
        <v>134</v>
      </c>
    </row>
    <row r="1993" spans="1:4" x14ac:dyDescent="0.3">
      <c r="A1993" s="168"/>
      <c r="B1993" s="168" t="s">
        <v>132</v>
      </c>
      <c r="C1993" s="168" t="s">
        <v>126</v>
      </c>
      <c r="D1993" s="168" t="s">
        <v>134</v>
      </c>
    </row>
    <row r="1994" spans="1:4" x14ac:dyDescent="0.3">
      <c r="A1994" s="168"/>
      <c r="B1994" s="168" t="s">
        <v>132</v>
      </c>
      <c r="C1994" s="168" t="s">
        <v>126</v>
      </c>
      <c r="D1994" s="168" t="s">
        <v>134</v>
      </c>
    </row>
    <row r="1995" spans="1:4" x14ac:dyDescent="0.3">
      <c r="A1995" s="168"/>
      <c r="B1995" s="168" t="s">
        <v>132</v>
      </c>
      <c r="C1995" s="168" t="s">
        <v>126</v>
      </c>
      <c r="D1995" s="168" t="s">
        <v>134</v>
      </c>
    </row>
    <row r="1996" spans="1:4" x14ac:dyDescent="0.3">
      <c r="A1996" s="168"/>
      <c r="B1996" s="168" t="s">
        <v>132</v>
      </c>
      <c r="C1996" s="168" t="s">
        <v>126</v>
      </c>
      <c r="D1996" s="168" t="s">
        <v>134</v>
      </c>
    </row>
    <row r="1997" spans="1:4" x14ac:dyDescent="0.3">
      <c r="A1997" s="168"/>
      <c r="B1997" s="168" t="s">
        <v>132</v>
      </c>
      <c r="C1997" s="168" t="s">
        <v>126</v>
      </c>
      <c r="D1997" s="168" t="s">
        <v>134</v>
      </c>
    </row>
    <row r="1998" spans="1:4" x14ac:dyDescent="0.3">
      <c r="A1998" s="168"/>
      <c r="B1998" s="168" t="s">
        <v>132</v>
      </c>
      <c r="C1998" s="168" t="s">
        <v>126</v>
      </c>
      <c r="D1998" s="168" t="s">
        <v>134</v>
      </c>
    </row>
    <row r="1999" spans="1:4" x14ac:dyDescent="0.3">
      <c r="A1999" s="168"/>
      <c r="B1999" s="168" t="s">
        <v>132</v>
      </c>
      <c r="C1999" s="168" t="s">
        <v>126</v>
      </c>
      <c r="D1999" s="168" t="s">
        <v>134</v>
      </c>
    </row>
    <row r="2000" spans="1:4" x14ac:dyDescent="0.3">
      <c r="A2000" s="168"/>
      <c r="B2000" s="168" t="s">
        <v>132</v>
      </c>
      <c r="C2000" s="168" t="s">
        <v>126</v>
      </c>
      <c r="D2000" s="168" t="s">
        <v>134</v>
      </c>
    </row>
    <row r="2001" spans="1:4" x14ac:dyDescent="0.3">
      <c r="A2001" s="168"/>
      <c r="B2001" s="168" t="s">
        <v>132</v>
      </c>
      <c r="C2001" s="168" t="s">
        <v>126</v>
      </c>
      <c r="D2001" s="168" t="s">
        <v>134</v>
      </c>
    </row>
    <row r="2002" spans="1:4" x14ac:dyDescent="0.3">
      <c r="A2002" s="168"/>
      <c r="B2002" s="168" t="s">
        <v>132</v>
      </c>
      <c r="C2002" s="168" t="s">
        <v>126</v>
      </c>
      <c r="D2002" s="168" t="s">
        <v>134</v>
      </c>
    </row>
    <row r="2003" spans="1:4" x14ac:dyDescent="0.3">
      <c r="A2003" s="168"/>
      <c r="B2003" s="168" t="s">
        <v>132</v>
      </c>
      <c r="C2003" s="168" t="s">
        <v>126</v>
      </c>
      <c r="D2003" s="168" t="s">
        <v>134</v>
      </c>
    </row>
    <row r="2004" spans="1:4" x14ac:dyDescent="0.3">
      <c r="A2004" s="168"/>
      <c r="B2004" s="168" t="s">
        <v>132</v>
      </c>
      <c r="C2004" s="168" t="s">
        <v>126</v>
      </c>
      <c r="D2004" s="168" t="s">
        <v>134</v>
      </c>
    </row>
    <row r="2005" spans="1:4" x14ac:dyDescent="0.3">
      <c r="A2005" s="168"/>
      <c r="B2005" s="168" t="s">
        <v>132</v>
      </c>
      <c r="C2005" s="168" t="s">
        <v>126</v>
      </c>
      <c r="D2005" s="168" t="s">
        <v>134</v>
      </c>
    </row>
    <row r="2006" spans="1:4" x14ac:dyDescent="0.3">
      <c r="A2006" s="168"/>
      <c r="B2006" s="168" t="s">
        <v>132</v>
      </c>
      <c r="C2006" s="168" t="s">
        <v>126</v>
      </c>
      <c r="D2006" s="168" t="s">
        <v>134</v>
      </c>
    </row>
    <row r="2007" spans="1:4" x14ac:dyDescent="0.3">
      <c r="A2007" s="168"/>
      <c r="B2007" s="168" t="s">
        <v>132</v>
      </c>
      <c r="C2007" s="168" t="s">
        <v>126</v>
      </c>
      <c r="D2007" s="168" t="s">
        <v>134</v>
      </c>
    </row>
    <row r="2008" spans="1:4" x14ac:dyDescent="0.3">
      <c r="A2008" s="168"/>
      <c r="B2008" s="168" t="s">
        <v>132</v>
      </c>
      <c r="C2008" s="168" t="s">
        <v>126</v>
      </c>
      <c r="D2008" s="168" t="s">
        <v>134</v>
      </c>
    </row>
    <row r="2009" spans="1:4" x14ac:dyDescent="0.3">
      <c r="A2009" s="168"/>
      <c r="B2009" s="168" t="s">
        <v>132</v>
      </c>
      <c r="C2009" s="168" t="s">
        <v>126</v>
      </c>
      <c r="D2009" s="168" t="s">
        <v>134</v>
      </c>
    </row>
    <row r="2010" spans="1:4" x14ac:dyDescent="0.3">
      <c r="A2010" s="168"/>
      <c r="B2010" s="168" t="s">
        <v>132</v>
      </c>
      <c r="C2010" s="168" t="s">
        <v>126</v>
      </c>
      <c r="D2010" s="168" t="s">
        <v>134</v>
      </c>
    </row>
    <row r="2011" spans="1:4" x14ac:dyDescent="0.3">
      <c r="A2011" s="168"/>
      <c r="B2011" s="168" t="s">
        <v>132</v>
      </c>
      <c r="C2011" s="168" t="s">
        <v>126</v>
      </c>
      <c r="D2011" s="168" t="s">
        <v>134</v>
      </c>
    </row>
    <row r="2012" spans="1:4" x14ac:dyDescent="0.3">
      <c r="A2012" s="168"/>
      <c r="B2012" s="168" t="s">
        <v>132</v>
      </c>
      <c r="C2012" s="168" t="s">
        <v>126</v>
      </c>
      <c r="D2012" s="168" t="s">
        <v>134</v>
      </c>
    </row>
    <row r="2013" spans="1:4" x14ac:dyDescent="0.3">
      <c r="A2013" s="168"/>
      <c r="B2013" s="168" t="s">
        <v>132</v>
      </c>
      <c r="C2013" s="168" t="s">
        <v>126</v>
      </c>
      <c r="D2013" s="168" t="s">
        <v>134</v>
      </c>
    </row>
    <row r="2014" spans="1:4" x14ac:dyDescent="0.3">
      <c r="A2014" s="168"/>
      <c r="B2014" s="168" t="s">
        <v>132</v>
      </c>
      <c r="C2014" s="168" t="s">
        <v>126</v>
      </c>
      <c r="D2014" s="168" t="s">
        <v>134</v>
      </c>
    </row>
    <row r="2015" spans="1:4" x14ac:dyDescent="0.3">
      <c r="A2015" s="168"/>
      <c r="B2015" s="168" t="s">
        <v>132</v>
      </c>
      <c r="C2015" s="168" t="s">
        <v>126</v>
      </c>
      <c r="D2015" s="168" t="s">
        <v>134</v>
      </c>
    </row>
    <row r="2016" spans="1:4" x14ac:dyDescent="0.3">
      <c r="A2016" s="168"/>
      <c r="B2016" s="168" t="s">
        <v>132</v>
      </c>
      <c r="C2016" s="168" t="s">
        <v>126</v>
      </c>
      <c r="D2016" s="168" t="s">
        <v>134</v>
      </c>
    </row>
    <row r="2017" spans="1:4" x14ac:dyDescent="0.3">
      <c r="A2017" s="99"/>
      <c r="B2017" s="168" t="s">
        <v>132</v>
      </c>
      <c r="C2017" s="168" t="s">
        <v>126</v>
      </c>
      <c r="D2017" s="168" t="s">
        <v>134</v>
      </c>
    </row>
    <row r="2018" spans="1:4" x14ac:dyDescent="0.3">
      <c r="A2018" s="99"/>
      <c r="B2018" s="168" t="s">
        <v>132</v>
      </c>
      <c r="C2018" s="168" t="s">
        <v>126</v>
      </c>
      <c r="D2018" s="168" t="s">
        <v>134</v>
      </c>
    </row>
    <row r="2019" spans="1:4" x14ac:dyDescent="0.3">
      <c r="B2019" s="168" t="s">
        <v>132</v>
      </c>
      <c r="C2019" s="168" t="s">
        <v>126</v>
      </c>
      <c r="D2019" s="168" t="s">
        <v>134</v>
      </c>
    </row>
    <row r="2020" spans="1:4" x14ac:dyDescent="0.3">
      <c r="B2020" s="168" t="s">
        <v>132</v>
      </c>
      <c r="C2020" s="168" t="s">
        <v>126</v>
      </c>
      <c r="D2020" s="168" t="s">
        <v>134</v>
      </c>
    </row>
    <row r="2021" spans="1:4" x14ac:dyDescent="0.3">
      <c r="B2021" s="168" t="s">
        <v>132</v>
      </c>
      <c r="C2021" s="168" t="s">
        <v>126</v>
      </c>
      <c r="D2021" s="168" t="s">
        <v>134</v>
      </c>
    </row>
    <row r="2022" spans="1:4" x14ac:dyDescent="0.3">
      <c r="B2022" s="168" t="s">
        <v>132</v>
      </c>
      <c r="C2022" s="168" t="s">
        <v>126</v>
      </c>
      <c r="D2022" s="168" t="s">
        <v>134</v>
      </c>
    </row>
    <row r="2023" spans="1:4" x14ac:dyDescent="0.3">
      <c r="B2023" s="168" t="s">
        <v>132</v>
      </c>
      <c r="C2023" s="168" t="s">
        <v>126</v>
      </c>
      <c r="D2023" s="168" t="s">
        <v>134</v>
      </c>
    </row>
    <row r="2024" spans="1:4" x14ac:dyDescent="0.3">
      <c r="B2024" s="168" t="s">
        <v>132</v>
      </c>
      <c r="C2024" s="168" t="s">
        <v>126</v>
      </c>
      <c r="D2024" s="168" t="s">
        <v>134</v>
      </c>
    </row>
    <row r="2025" spans="1:4" x14ac:dyDescent="0.3">
      <c r="A2025" s="98">
        <v>1136</v>
      </c>
      <c r="B2025" s="168" t="s">
        <v>132</v>
      </c>
      <c r="C2025" s="168" t="s">
        <v>126</v>
      </c>
      <c r="D2025" s="168" t="s">
        <v>134</v>
      </c>
    </row>
    <row r="2026" spans="1:4" x14ac:dyDescent="0.3">
      <c r="A2026" s="98">
        <v>1558</v>
      </c>
      <c r="B2026" s="168" t="s">
        <v>132</v>
      </c>
      <c r="C2026" s="168" t="s">
        <v>126</v>
      </c>
      <c r="D2026" s="168" t="s">
        <v>134</v>
      </c>
    </row>
    <row r="2027" spans="1:4" x14ac:dyDescent="0.3">
      <c r="A2027" s="98">
        <v>787</v>
      </c>
      <c r="B2027" s="168" t="s">
        <v>132</v>
      </c>
      <c r="C2027" s="168" t="s">
        <v>126</v>
      </c>
      <c r="D2027" s="168" t="s">
        <v>134</v>
      </c>
    </row>
    <row r="2028" spans="1:4" x14ac:dyDescent="0.3">
      <c r="A2028" s="98">
        <v>1323</v>
      </c>
      <c r="B2028" s="168" t="s">
        <v>132</v>
      </c>
      <c r="C2028" s="168" t="s">
        <v>126</v>
      </c>
      <c r="D2028" s="168" t="s">
        <v>134</v>
      </c>
    </row>
    <row r="2029" spans="1:4" x14ac:dyDescent="0.3">
      <c r="A2029" s="98">
        <v>1178</v>
      </c>
      <c r="B2029" s="168" t="s">
        <v>132</v>
      </c>
      <c r="C2029" s="168" t="s">
        <v>126</v>
      </c>
      <c r="D2029" s="168" t="s">
        <v>134</v>
      </c>
    </row>
    <row r="2030" spans="1:4" x14ac:dyDescent="0.3">
      <c r="A2030" s="98">
        <v>773</v>
      </c>
      <c r="B2030" s="168" t="s">
        <v>132</v>
      </c>
      <c r="C2030" s="168" t="s">
        <v>126</v>
      </c>
      <c r="D2030" s="168" t="s">
        <v>134</v>
      </c>
    </row>
    <row r="2031" spans="1:4" x14ac:dyDescent="0.3">
      <c r="A2031" s="98">
        <v>1052</v>
      </c>
      <c r="B2031" s="168" t="s">
        <v>132</v>
      </c>
      <c r="C2031" s="168" t="s">
        <v>126</v>
      </c>
      <c r="D2031" s="168" t="s">
        <v>134</v>
      </c>
    </row>
    <row r="2032" spans="1:4" x14ac:dyDescent="0.3">
      <c r="A2032" s="98">
        <v>1136</v>
      </c>
      <c r="B2032" s="168" t="s">
        <v>132</v>
      </c>
      <c r="C2032" s="168" t="s">
        <v>126</v>
      </c>
      <c r="D2032" s="168" t="s">
        <v>134</v>
      </c>
    </row>
    <row r="2033" spans="1:4" x14ac:dyDescent="0.3">
      <c r="A2033" s="98">
        <v>1225</v>
      </c>
      <c r="B2033" s="168" t="s">
        <v>132</v>
      </c>
      <c r="C2033" s="168" t="s">
        <v>126</v>
      </c>
      <c r="D2033" s="168" t="s">
        <v>134</v>
      </c>
    </row>
    <row r="2034" spans="1:4" x14ac:dyDescent="0.3">
      <c r="A2034" s="98">
        <v>715</v>
      </c>
      <c r="B2034" s="168" t="s">
        <v>132</v>
      </c>
      <c r="C2034" s="168" t="s">
        <v>126</v>
      </c>
      <c r="D2034" s="168" t="s">
        <v>134</v>
      </c>
    </row>
    <row r="2035" spans="1:4" x14ac:dyDescent="0.3">
      <c r="A2035" s="98">
        <v>1011</v>
      </c>
      <c r="B2035" s="168" t="s">
        <v>132</v>
      </c>
      <c r="C2035" s="168" t="s">
        <v>126</v>
      </c>
      <c r="D2035" s="168" t="s">
        <v>134</v>
      </c>
    </row>
    <row r="2036" spans="1:4" x14ac:dyDescent="0.3">
      <c r="A2036" s="114"/>
      <c r="B2036" s="168" t="s">
        <v>132</v>
      </c>
      <c r="C2036" s="168" t="s">
        <v>126</v>
      </c>
      <c r="D2036" s="168" t="s">
        <v>134</v>
      </c>
    </row>
    <row r="2037" spans="1:4" x14ac:dyDescent="0.3">
      <c r="A2037" s="114"/>
      <c r="B2037" s="168" t="s">
        <v>132</v>
      </c>
      <c r="C2037" s="168" t="s">
        <v>126</v>
      </c>
      <c r="D2037" s="168" t="s">
        <v>134</v>
      </c>
    </row>
    <row r="2038" spans="1:4" x14ac:dyDescent="0.3">
      <c r="A2038" s="114"/>
      <c r="B2038" s="168" t="s">
        <v>132</v>
      </c>
      <c r="C2038" s="168" t="s">
        <v>126</v>
      </c>
      <c r="D2038" s="168" t="s">
        <v>134</v>
      </c>
    </row>
    <row r="2039" spans="1:4" x14ac:dyDescent="0.3">
      <c r="A2039" s="114"/>
      <c r="B2039" s="168" t="s">
        <v>132</v>
      </c>
      <c r="C2039" s="168" t="s">
        <v>126</v>
      </c>
      <c r="D2039" s="168" t="s">
        <v>134</v>
      </c>
    </row>
    <row r="2040" spans="1:4" x14ac:dyDescent="0.3">
      <c r="A2040" s="99"/>
      <c r="B2040" s="168" t="s">
        <v>132</v>
      </c>
      <c r="C2040" s="168" t="s">
        <v>126</v>
      </c>
      <c r="D2040" s="168" t="s">
        <v>134</v>
      </c>
    </row>
    <row r="2041" spans="1:4" x14ac:dyDescent="0.3">
      <c r="A2041" s="99"/>
      <c r="B2041" s="168" t="s">
        <v>132</v>
      </c>
      <c r="C2041" s="168" t="s">
        <v>126</v>
      </c>
      <c r="D2041" s="168" t="s">
        <v>134</v>
      </c>
    </row>
    <row r="2042" spans="1:4" x14ac:dyDescent="0.3">
      <c r="A2042" s="99"/>
      <c r="B2042" s="168" t="s">
        <v>132</v>
      </c>
      <c r="C2042" s="168" t="s">
        <v>126</v>
      </c>
      <c r="D2042" s="168" t="s">
        <v>134</v>
      </c>
    </row>
    <row r="2043" spans="1:4" x14ac:dyDescent="0.3">
      <c r="A2043" s="99"/>
      <c r="B2043" s="168" t="s">
        <v>132</v>
      </c>
      <c r="C2043" s="168" t="s">
        <v>126</v>
      </c>
      <c r="D2043" s="168" t="s">
        <v>134</v>
      </c>
    </row>
    <row r="2044" spans="1:4" x14ac:dyDescent="0.3">
      <c r="A2044" s="99"/>
      <c r="B2044" s="168" t="s">
        <v>132</v>
      </c>
      <c r="C2044" s="168" t="s">
        <v>126</v>
      </c>
      <c r="D2044" s="168" t="s">
        <v>134</v>
      </c>
    </row>
    <row r="2045" spans="1:4" x14ac:dyDescent="0.3">
      <c r="A2045" s="99"/>
      <c r="B2045" s="168" t="s">
        <v>132</v>
      </c>
      <c r="C2045" s="168" t="s">
        <v>126</v>
      </c>
      <c r="D2045" s="168" t="s">
        <v>134</v>
      </c>
    </row>
    <row r="2046" spans="1:4" x14ac:dyDescent="0.3">
      <c r="A2046" s="99"/>
      <c r="B2046" s="168" t="s">
        <v>132</v>
      </c>
      <c r="C2046" s="168" t="s">
        <v>126</v>
      </c>
      <c r="D2046" s="168" t="s">
        <v>134</v>
      </c>
    </row>
    <row r="2047" spans="1:4" x14ac:dyDescent="0.3">
      <c r="A2047" s="99"/>
      <c r="B2047" s="168" t="s">
        <v>132</v>
      </c>
      <c r="C2047" s="168" t="s">
        <v>126</v>
      </c>
      <c r="D2047" s="168" t="s">
        <v>134</v>
      </c>
    </row>
    <row r="2048" spans="1:4" x14ac:dyDescent="0.3">
      <c r="A2048" s="99"/>
      <c r="B2048" s="168" t="s">
        <v>132</v>
      </c>
      <c r="C2048" s="168" t="s">
        <v>126</v>
      </c>
      <c r="D2048" s="168" t="s">
        <v>134</v>
      </c>
    </row>
    <row r="2049" spans="1:4" x14ac:dyDescent="0.3">
      <c r="A2049" s="99"/>
      <c r="B2049" s="168" t="s">
        <v>132</v>
      </c>
      <c r="C2049" s="168" t="s">
        <v>126</v>
      </c>
      <c r="D2049" s="168" t="s">
        <v>134</v>
      </c>
    </row>
    <row r="2050" spans="1:4" x14ac:dyDescent="0.3">
      <c r="A2050" s="99"/>
      <c r="B2050" s="168" t="s">
        <v>132</v>
      </c>
      <c r="C2050" s="168" t="s">
        <v>126</v>
      </c>
      <c r="D2050" s="168" t="s">
        <v>134</v>
      </c>
    </row>
    <row r="2051" spans="1:4" x14ac:dyDescent="0.3">
      <c r="A2051" s="99"/>
      <c r="B2051" s="168" t="s">
        <v>132</v>
      </c>
      <c r="C2051" s="168" t="s">
        <v>126</v>
      </c>
      <c r="D2051" s="168" t="s">
        <v>134</v>
      </c>
    </row>
    <row r="2052" spans="1:4" x14ac:dyDescent="0.3">
      <c r="A2052" s="99"/>
      <c r="B2052" s="168" t="s">
        <v>132</v>
      </c>
      <c r="C2052" s="168" t="s">
        <v>126</v>
      </c>
      <c r="D2052" s="168" t="s">
        <v>134</v>
      </c>
    </row>
    <row r="2053" spans="1:4" x14ac:dyDescent="0.3">
      <c r="A2053" s="99"/>
      <c r="B2053" s="168" t="s">
        <v>132</v>
      </c>
      <c r="C2053" s="168" t="s">
        <v>126</v>
      </c>
      <c r="D2053" s="168" t="s">
        <v>134</v>
      </c>
    </row>
    <row r="2054" spans="1:4" x14ac:dyDescent="0.3">
      <c r="A2054" s="99"/>
      <c r="B2054" s="168" t="s">
        <v>132</v>
      </c>
      <c r="C2054" s="168" t="s">
        <v>126</v>
      </c>
      <c r="D2054" s="168" t="s">
        <v>134</v>
      </c>
    </row>
    <row r="2055" spans="1:4" x14ac:dyDescent="0.3">
      <c r="A2055" s="99"/>
      <c r="B2055" s="168" t="s">
        <v>132</v>
      </c>
      <c r="C2055" s="168" t="s">
        <v>126</v>
      </c>
      <c r="D2055" s="168" t="s">
        <v>134</v>
      </c>
    </row>
    <row r="2056" spans="1:4" x14ac:dyDescent="0.3">
      <c r="A2056" s="99"/>
      <c r="B2056" s="168" t="s">
        <v>132</v>
      </c>
      <c r="C2056" s="168" t="s">
        <v>126</v>
      </c>
      <c r="D2056" s="168" t="s">
        <v>134</v>
      </c>
    </row>
    <row r="2057" spans="1:4" x14ac:dyDescent="0.3">
      <c r="B2057" s="168" t="s">
        <v>132</v>
      </c>
      <c r="C2057" s="168" t="s">
        <v>126</v>
      </c>
      <c r="D2057" s="168" t="s">
        <v>134</v>
      </c>
    </row>
    <row r="2058" spans="1:4" x14ac:dyDescent="0.3">
      <c r="B2058" s="168" t="s">
        <v>132</v>
      </c>
      <c r="C2058" s="168" t="s">
        <v>126</v>
      </c>
      <c r="D2058" s="168" t="s">
        <v>134</v>
      </c>
    </row>
    <row r="2059" spans="1:4" x14ac:dyDescent="0.3">
      <c r="B2059" s="168" t="s">
        <v>132</v>
      </c>
      <c r="C2059" s="168" t="s">
        <v>126</v>
      </c>
      <c r="D2059" s="168" t="s">
        <v>134</v>
      </c>
    </row>
    <row r="2060" spans="1:4" x14ac:dyDescent="0.3">
      <c r="B2060" s="168" t="s">
        <v>132</v>
      </c>
      <c r="C2060" s="168" t="s">
        <v>126</v>
      </c>
      <c r="D2060" s="168" t="s">
        <v>134</v>
      </c>
    </row>
    <row r="2061" spans="1:4" x14ac:dyDescent="0.3">
      <c r="B2061" s="168" t="s">
        <v>132</v>
      </c>
      <c r="C2061" s="168" t="s">
        <v>126</v>
      </c>
      <c r="D2061" s="168" t="s">
        <v>134</v>
      </c>
    </row>
    <row r="2062" spans="1:4" x14ac:dyDescent="0.3">
      <c r="B2062" s="168" t="s">
        <v>132</v>
      </c>
      <c r="C2062" s="168" t="s">
        <v>126</v>
      </c>
      <c r="D2062" s="168" t="s">
        <v>134</v>
      </c>
    </row>
    <row r="2063" spans="1:4" x14ac:dyDescent="0.3">
      <c r="B2063" s="168" t="s">
        <v>132</v>
      </c>
      <c r="C2063" s="168" t="s">
        <v>126</v>
      </c>
      <c r="D2063" s="168" t="s">
        <v>134</v>
      </c>
    </row>
    <row r="2064" spans="1:4" x14ac:dyDescent="0.3">
      <c r="B2064" s="168" t="s">
        <v>132</v>
      </c>
      <c r="C2064" s="168" t="s">
        <v>126</v>
      </c>
      <c r="D2064" s="168" t="s">
        <v>134</v>
      </c>
    </row>
    <row r="2065" spans="2:4" x14ac:dyDescent="0.3">
      <c r="B2065" s="168" t="s">
        <v>132</v>
      </c>
      <c r="C2065" s="168" t="s">
        <v>126</v>
      </c>
      <c r="D2065" s="168" t="s">
        <v>134</v>
      </c>
    </row>
    <row r="2066" spans="2:4" x14ac:dyDescent="0.3">
      <c r="B2066" s="168" t="s">
        <v>132</v>
      </c>
      <c r="C2066" s="168" t="s">
        <v>126</v>
      </c>
      <c r="D2066" s="168" t="s">
        <v>134</v>
      </c>
    </row>
    <row r="2067" spans="2:4" x14ac:dyDescent="0.3">
      <c r="B2067" s="168" t="s">
        <v>132</v>
      </c>
      <c r="C2067" s="168" t="s">
        <v>126</v>
      </c>
      <c r="D2067" s="168" t="s">
        <v>134</v>
      </c>
    </row>
    <row r="2068" spans="2:4" x14ac:dyDescent="0.3">
      <c r="B2068" s="168" t="s">
        <v>132</v>
      </c>
      <c r="C2068" s="168" t="s">
        <v>126</v>
      </c>
      <c r="D2068" s="168" t="s">
        <v>134</v>
      </c>
    </row>
    <row r="2069" spans="2:4" x14ac:dyDescent="0.3">
      <c r="B2069" s="168" t="s">
        <v>132</v>
      </c>
      <c r="C2069" s="168" t="s">
        <v>126</v>
      </c>
      <c r="D2069" s="168" t="s">
        <v>134</v>
      </c>
    </row>
    <row r="2070" spans="2:4" x14ac:dyDescent="0.3">
      <c r="B2070" s="168" t="s">
        <v>132</v>
      </c>
      <c r="C2070" s="168" t="s">
        <v>126</v>
      </c>
      <c r="D2070" s="168" t="s">
        <v>134</v>
      </c>
    </row>
    <row r="2071" spans="2:4" x14ac:dyDescent="0.3">
      <c r="B2071" s="168" t="s">
        <v>132</v>
      </c>
      <c r="C2071" s="168" t="s">
        <v>126</v>
      </c>
      <c r="D2071" s="168" t="s">
        <v>134</v>
      </c>
    </row>
    <row r="2072" spans="2:4" x14ac:dyDescent="0.3">
      <c r="B2072" s="168" t="s">
        <v>132</v>
      </c>
      <c r="C2072" s="168" t="s">
        <v>126</v>
      </c>
      <c r="D2072" s="168" t="s">
        <v>134</v>
      </c>
    </row>
    <row r="2073" spans="2:4" x14ac:dyDescent="0.3">
      <c r="B2073" s="168" t="s">
        <v>132</v>
      </c>
      <c r="C2073" s="168" t="s">
        <v>126</v>
      </c>
      <c r="D2073" s="168" t="s">
        <v>134</v>
      </c>
    </row>
    <row r="2074" spans="2:4" x14ac:dyDescent="0.3">
      <c r="B2074" s="168" t="s">
        <v>132</v>
      </c>
      <c r="C2074" s="168" t="s">
        <v>126</v>
      </c>
      <c r="D2074" s="168" t="s">
        <v>134</v>
      </c>
    </row>
    <row r="2075" spans="2:4" x14ac:dyDescent="0.3">
      <c r="B2075" s="168" t="s">
        <v>132</v>
      </c>
      <c r="C2075" s="168" t="s">
        <v>126</v>
      </c>
      <c r="D2075" s="168" t="s">
        <v>134</v>
      </c>
    </row>
    <row r="2076" spans="2:4" x14ac:dyDescent="0.3">
      <c r="B2076" s="168" t="s">
        <v>132</v>
      </c>
      <c r="C2076" s="168" t="s">
        <v>126</v>
      </c>
      <c r="D2076" s="168" t="s">
        <v>134</v>
      </c>
    </row>
    <row r="2077" spans="2:4" x14ac:dyDescent="0.3">
      <c r="B2077" s="168" t="s">
        <v>132</v>
      </c>
      <c r="C2077" s="168" t="s">
        <v>126</v>
      </c>
      <c r="D2077" s="168" t="s">
        <v>134</v>
      </c>
    </row>
    <row r="2078" spans="2:4" x14ac:dyDescent="0.3">
      <c r="B2078" s="168" t="s">
        <v>132</v>
      </c>
      <c r="C2078" s="168" t="s">
        <v>126</v>
      </c>
      <c r="D2078" s="168" t="s">
        <v>134</v>
      </c>
    </row>
    <row r="2079" spans="2:4" x14ac:dyDescent="0.3">
      <c r="B2079" s="168" t="s">
        <v>132</v>
      </c>
      <c r="C2079" s="168" t="s">
        <v>126</v>
      </c>
      <c r="D2079" s="168" t="s">
        <v>134</v>
      </c>
    </row>
    <row r="2080" spans="2:4" x14ac:dyDescent="0.3">
      <c r="B2080" s="168" t="s">
        <v>132</v>
      </c>
      <c r="C2080" s="168" t="s">
        <v>126</v>
      </c>
      <c r="D2080" s="168" t="s">
        <v>134</v>
      </c>
    </row>
    <row r="2081" spans="1:4" x14ac:dyDescent="0.3">
      <c r="A2081" s="98">
        <v>4905</v>
      </c>
      <c r="B2081" s="168" t="s">
        <v>132</v>
      </c>
      <c r="C2081" s="168" t="s">
        <v>126</v>
      </c>
      <c r="D2081" s="168" t="s">
        <v>134</v>
      </c>
    </row>
    <row r="2082" spans="1:4" x14ac:dyDescent="0.3">
      <c r="A2082" s="98">
        <v>4880</v>
      </c>
      <c r="B2082" s="168" t="s">
        <v>132</v>
      </c>
      <c r="C2082" s="168" t="s">
        <v>126</v>
      </c>
      <c r="D2082" s="168" t="s">
        <v>134</v>
      </c>
    </row>
    <row r="2083" spans="1:4" x14ac:dyDescent="0.3">
      <c r="A2083" s="98">
        <v>4142</v>
      </c>
      <c r="B2083" s="168" t="s">
        <v>132</v>
      </c>
      <c r="C2083" s="168" t="s">
        <v>126</v>
      </c>
      <c r="D2083" s="168" t="s">
        <v>134</v>
      </c>
    </row>
    <row r="2084" spans="1:4" x14ac:dyDescent="0.3">
      <c r="A2084" s="98">
        <v>3939</v>
      </c>
      <c r="B2084" s="168" t="s">
        <v>132</v>
      </c>
      <c r="C2084" s="168" t="s">
        <v>126</v>
      </c>
      <c r="D2084" s="168" t="s">
        <v>134</v>
      </c>
    </row>
    <row r="2085" spans="1:4" x14ac:dyDescent="0.3">
      <c r="A2085" s="98">
        <v>3812</v>
      </c>
      <c r="B2085" s="168" t="s">
        <v>132</v>
      </c>
      <c r="C2085" s="168" t="s">
        <v>126</v>
      </c>
      <c r="D2085" s="168" t="s">
        <v>134</v>
      </c>
    </row>
    <row r="2086" spans="1:4" x14ac:dyDescent="0.3">
      <c r="A2086" s="98">
        <v>3772</v>
      </c>
      <c r="B2086" s="168" t="s">
        <v>132</v>
      </c>
      <c r="C2086" s="168" t="s">
        <v>126</v>
      </c>
      <c r="D2086" s="168" t="s">
        <v>134</v>
      </c>
    </row>
    <row r="2087" spans="1:4" x14ac:dyDescent="0.3">
      <c r="A2087" s="98">
        <v>3763</v>
      </c>
      <c r="B2087" s="168" t="s">
        <v>132</v>
      </c>
      <c r="C2087" s="168" t="s">
        <v>126</v>
      </c>
      <c r="D2087" s="168" t="s">
        <v>134</v>
      </c>
    </row>
    <row r="2088" spans="1:4" x14ac:dyDescent="0.3">
      <c r="A2088" s="98">
        <v>3676</v>
      </c>
      <c r="B2088" s="168" t="s">
        <v>132</v>
      </c>
      <c r="C2088" s="168" t="s">
        <v>126</v>
      </c>
      <c r="D2088" s="168" t="s">
        <v>134</v>
      </c>
    </row>
    <row r="2089" spans="1:4" x14ac:dyDescent="0.3">
      <c r="A2089" s="98">
        <v>3672</v>
      </c>
      <c r="B2089" s="168" t="s">
        <v>132</v>
      </c>
      <c r="C2089" s="168" t="s">
        <v>126</v>
      </c>
      <c r="D2089" s="168" t="s">
        <v>134</v>
      </c>
    </row>
    <row r="2090" spans="1:4" x14ac:dyDescent="0.3">
      <c r="A2090" s="98">
        <v>3641</v>
      </c>
      <c r="B2090" s="168" t="s">
        <v>132</v>
      </c>
      <c r="C2090" s="168" t="s">
        <v>126</v>
      </c>
      <c r="D2090" s="168" t="s">
        <v>134</v>
      </c>
    </row>
    <row r="2091" spans="1:4" x14ac:dyDescent="0.3">
      <c r="A2091" s="98">
        <v>3581</v>
      </c>
      <c r="B2091" s="168" t="s">
        <v>132</v>
      </c>
      <c r="C2091" s="168" t="s">
        <v>126</v>
      </c>
      <c r="D2091" s="168" t="s">
        <v>134</v>
      </c>
    </row>
    <row r="2092" spans="1:4" x14ac:dyDescent="0.3">
      <c r="A2092" s="98">
        <v>3358</v>
      </c>
      <c r="B2092" s="168" t="s">
        <v>132</v>
      </c>
      <c r="C2092" s="168" t="s">
        <v>126</v>
      </c>
      <c r="D2092" s="168" t="s">
        <v>134</v>
      </c>
    </row>
    <row r="2093" spans="1:4" x14ac:dyDescent="0.3">
      <c r="A2093" s="98">
        <v>3346</v>
      </c>
      <c r="B2093" s="168" t="s">
        <v>132</v>
      </c>
      <c r="C2093" s="168" t="s">
        <v>126</v>
      </c>
      <c r="D2093" s="168" t="s">
        <v>134</v>
      </c>
    </row>
    <row r="2094" spans="1:4" x14ac:dyDescent="0.3">
      <c r="A2094" s="98">
        <v>3289</v>
      </c>
      <c r="B2094" s="168" t="s">
        <v>132</v>
      </c>
      <c r="C2094" s="168" t="s">
        <v>126</v>
      </c>
      <c r="D2094" s="168" t="s">
        <v>134</v>
      </c>
    </row>
    <row r="2095" spans="1:4" x14ac:dyDescent="0.3">
      <c r="A2095" s="98">
        <v>3061</v>
      </c>
      <c r="B2095" s="168" t="s">
        <v>132</v>
      </c>
      <c r="C2095" s="168" t="s">
        <v>126</v>
      </c>
      <c r="D2095" s="168" t="s">
        <v>134</v>
      </c>
    </row>
    <row r="2096" spans="1:4" x14ac:dyDescent="0.3">
      <c r="A2096" s="98">
        <v>2915</v>
      </c>
      <c r="B2096" s="168" t="s">
        <v>132</v>
      </c>
      <c r="C2096" s="168" t="s">
        <v>126</v>
      </c>
      <c r="D2096" s="168" t="s">
        <v>134</v>
      </c>
    </row>
    <row r="2097" spans="1:4" x14ac:dyDescent="0.3">
      <c r="A2097" s="98">
        <v>2897</v>
      </c>
      <c r="B2097" s="168" t="s">
        <v>132</v>
      </c>
      <c r="C2097" s="168" t="s">
        <v>126</v>
      </c>
      <c r="D2097" s="168" t="s">
        <v>134</v>
      </c>
    </row>
    <row r="2098" spans="1:4" x14ac:dyDescent="0.3">
      <c r="A2098" s="98">
        <v>2825</v>
      </c>
      <c r="B2098" s="168" t="s">
        <v>132</v>
      </c>
      <c r="C2098" s="168" t="s">
        <v>126</v>
      </c>
      <c r="D2098" s="168" t="s">
        <v>134</v>
      </c>
    </row>
    <row r="2099" spans="1:4" x14ac:dyDescent="0.3">
      <c r="A2099" s="113">
        <v>2818</v>
      </c>
      <c r="B2099" s="168" t="s">
        <v>132</v>
      </c>
      <c r="C2099" s="168" t="s">
        <v>126</v>
      </c>
      <c r="D2099" s="168" t="s">
        <v>134</v>
      </c>
    </row>
    <row r="2100" spans="1:4" x14ac:dyDescent="0.3">
      <c r="A2100" s="113">
        <v>2787</v>
      </c>
      <c r="B2100" s="168" t="s">
        <v>132</v>
      </c>
      <c r="C2100" s="168" t="s">
        <v>126</v>
      </c>
      <c r="D2100" s="168" t="s">
        <v>134</v>
      </c>
    </row>
    <row r="2101" spans="1:4" x14ac:dyDescent="0.3">
      <c r="A2101" s="98">
        <v>2783</v>
      </c>
      <c r="B2101" s="168" t="s">
        <v>132</v>
      </c>
      <c r="C2101" s="168" t="s">
        <v>126</v>
      </c>
      <c r="D2101" s="168" t="s">
        <v>134</v>
      </c>
    </row>
    <row r="2102" spans="1:4" x14ac:dyDescent="0.3">
      <c r="A2102" s="98">
        <v>2748</v>
      </c>
      <c r="B2102" s="168" t="s">
        <v>132</v>
      </c>
      <c r="C2102" s="168" t="s">
        <v>126</v>
      </c>
      <c r="D2102" s="168" t="s">
        <v>134</v>
      </c>
    </row>
    <row r="2103" spans="1:4" x14ac:dyDescent="0.3">
      <c r="A2103" s="98">
        <v>2584</v>
      </c>
      <c r="B2103" s="168" t="s">
        <v>132</v>
      </c>
      <c r="C2103" s="168" t="s">
        <v>126</v>
      </c>
      <c r="D2103" s="168" t="s">
        <v>134</v>
      </c>
    </row>
    <row r="2104" spans="1:4" x14ac:dyDescent="0.3">
      <c r="A2104" s="98">
        <v>2457</v>
      </c>
      <c r="B2104" s="168" t="s">
        <v>132</v>
      </c>
      <c r="C2104" s="168" t="s">
        <v>126</v>
      </c>
      <c r="D2104" s="168" t="s">
        <v>134</v>
      </c>
    </row>
    <row r="2105" spans="1:4" x14ac:dyDescent="0.3">
      <c r="A2105" s="98">
        <v>2455</v>
      </c>
      <c r="B2105" s="168" t="s">
        <v>132</v>
      </c>
      <c r="C2105" s="168" t="s">
        <v>126</v>
      </c>
      <c r="D2105" s="168" t="s">
        <v>134</v>
      </c>
    </row>
    <row r="2106" spans="1:4" x14ac:dyDescent="0.3">
      <c r="A2106" s="113">
        <v>2434</v>
      </c>
      <c r="B2106" s="168" t="s">
        <v>132</v>
      </c>
      <c r="C2106" s="168" t="s">
        <v>126</v>
      </c>
      <c r="D2106" s="168" t="s">
        <v>134</v>
      </c>
    </row>
    <row r="2107" spans="1:4" x14ac:dyDescent="0.3">
      <c r="A2107" s="98">
        <v>2407</v>
      </c>
      <c r="B2107" s="168" t="s">
        <v>132</v>
      </c>
      <c r="C2107" s="168" t="s">
        <v>126</v>
      </c>
      <c r="D2107" s="168" t="s">
        <v>134</v>
      </c>
    </row>
    <row r="2108" spans="1:4" x14ac:dyDescent="0.3">
      <c r="A2108" s="98">
        <v>2339</v>
      </c>
      <c r="B2108" s="168" t="s">
        <v>132</v>
      </c>
      <c r="C2108" s="168" t="s">
        <v>126</v>
      </c>
      <c r="D2108" s="168" t="s">
        <v>134</v>
      </c>
    </row>
    <row r="2109" spans="1:4" x14ac:dyDescent="0.3">
      <c r="A2109" s="98">
        <v>2286</v>
      </c>
      <c r="B2109" s="168" t="s">
        <v>132</v>
      </c>
      <c r="C2109" s="168" t="s">
        <v>126</v>
      </c>
      <c r="D2109" s="168" t="s">
        <v>134</v>
      </c>
    </row>
    <row r="2110" spans="1:4" x14ac:dyDescent="0.3">
      <c r="A2110" s="98">
        <v>2180</v>
      </c>
      <c r="B2110" s="168" t="s">
        <v>132</v>
      </c>
      <c r="C2110" s="168" t="s">
        <v>126</v>
      </c>
      <c r="D2110" s="168" t="s">
        <v>134</v>
      </c>
    </row>
    <row r="2111" spans="1:4" x14ac:dyDescent="0.3">
      <c r="A2111" s="98">
        <v>2108</v>
      </c>
      <c r="B2111" s="168" t="s">
        <v>132</v>
      </c>
      <c r="C2111" s="168" t="s">
        <v>126</v>
      </c>
      <c r="D2111" s="168" t="s">
        <v>134</v>
      </c>
    </row>
    <row r="2112" spans="1:4" x14ac:dyDescent="0.3">
      <c r="A2112" s="113">
        <v>2069</v>
      </c>
      <c r="B2112" s="168" t="s">
        <v>132</v>
      </c>
      <c r="C2112" s="168" t="s">
        <v>126</v>
      </c>
      <c r="D2112" s="168" t="s">
        <v>134</v>
      </c>
    </row>
    <row r="2113" spans="1:4" x14ac:dyDescent="0.3">
      <c r="A2113" s="98">
        <v>2062</v>
      </c>
      <c r="B2113" s="168" t="s">
        <v>132</v>
      </c>
      <c r="C2113" s="168" t="s">
        <v>126</v>
      </c>
      <c r="D2113" s="168" t="s">
        <v>134</v>
      </c>
    </row>
    <row r="2114" spans="1:4" x14ac:dyDescent="0.3">
      <c r="A2114" s="98">
        <v>1958</v>
      </c>
      <c r="B2114" s="168" t="s">
        <v>132</v>
      </c>
      <c r="C2114" s="168" t="s">
        <v>126</v>
      </c>
      <c r="D2114" s="168" t="s">
        <v>134</v>
      </c>
    </row>
    <row r="2115" spans="1:4" x14ac:dyDescent="0.3">
      <c r="A2115" s="98">
        <v>1936</v>
      </c>
      <c r="B2115" s="168" t="s">
        <v>132</v>
      </c>
      <c r="C2115" s="168" t="s">
        <v>126</v>
      </c>
      <c r="D2115" s="168" t="s">
        <v>134</v>
      </c>
    </row>
    <row r="2116" spans="1:4" x14ac:dyDescent="0.3">
      <c r="A2116" s="98">
        <v>1683</v>
      </c>
      <c r="B2116" s="168" t="s">
        <v>132</v>
      </c>
      <c r="C2116" s="168" t="s">
        <v>126</v>
      </c>
      <c r="D2116" s="168" t="s">
        <v>134</v>
      </c>
    </row>
    <row r="2117" spans="1:4" x14ac:dyDescent="0.3">
      <c r="A2117" s="98">
        <v>1662</v>
      </c>
      <c r="B2117" s="168" t="s">
        <v>132</v>
      </c>
      <c r="C2117" s="168" t="s">
        <v>126</v>
      </c>
      <c r="D2117" s="168" t="s">
        <v>134</v>
      </c>
    </row>
    <row r="2118" spans="1:4" x14ac:dyDescent="0.3">
      <c r="A2118" s="98">
        <v>1520</v>
      </c>
      <c r="B2118" s="168" t="s">
        <v>132</v>
      </c>
      <c r="C2118" s="168" t="s">
        <v>126</v>
      </c>
      <c r="D2118" s="168" t="s">
        <v>134</v>
      </c>
    </row>
    <row r="2119" spans="1:4" x14ac:dyDescent="0.3">
      <c r="A2119" s="98">
        <v>1507</v>
      </c>
      <c r="B2119" s="168" t="s">
        <v>132</v>
      </c>
      <c r="C2119" s="168" t="s">
        <v>126</v>
      </c>
      <c r="D2119" s="168" t="s">
        <v>134</v>
      </c>
    </row>
    <row r="2120" spans="1:4" x14ac:dyDescent="0.3">
      <c r="A2120" s="98">
        <v>1477</v>
      </c>
      <c r="B2120" s="168" t="s">
        <v>132</v>
      </c>
      <c r="C2120" s="168" t="s">
        <v>126</v>
      </c>
      <c r="D2120" s="168" t="s">
        <v>134</v>
      </c>
    </row>
    <row r="2121" spans="1:4" x14ac:dyDescent="0.3">
      <c r="A2121" s="98">
        <v>1373</v>
      </c>
      <c r="B2121" s="168" t="s">
        <v>132</v>
      </c>
      <c r="C2121" s="168" t="s">
        <v>126</v>
      </c>
      <c r="D2121" s="168" t="s">
        <v>134</v>
      </c>
    </row>
    <row r="2122" spans="1:4" x14ac:dyDescent="0.3">
      <c r="A2122" s="98">
        <v>1355</v>
      </c>
      <c r="B2122" s="168" t="s">
        <v>132</v>
      </c>
      <c r="C2122" s="168" t="s">
        <v>126</v>
      </c>
      <c r="D2122" s="168" t="s">
        <v>134</v>
      </c>
    </row>
    <row r="2123" spans="1:4" x14ac:dyDescent="0.3">
      <c r="A2123" s="98">
        <v>1282</v>
      </c>
      <c r="B2123" s="168" t="s">
        <v>132</v>
      </c>
      <c r="C2123" s="168" t="s">
        <v>126</v>
      </c>
      <c r="D2123" s="168" t="s">
        <v>134</v>
      </c>
    </row>
    <row r="2124" spans="1:4" x14ac:dyDescent="0.3">
      <c r="A2124" s="98">
        <v>1205</v>
      </c>
      <c r="B2124" s="168" t="s">
        <v>132</v>
      </c>
      <c r="C2124" s="168" t="s">
        <v>126</v>
      </c>
      <c r="D2124" s="168" t="s">
        <v>134</v>
      </c>
    </row>
    <row r="2125" spans="1:4" x14ac:dyDescent="0.3">
      <c r="A2125" s="98">
        <v>1188</v>
      </c>
      <c r="B2125" s="168" t="s">
        <v>132</v>
      </c>
      <c r="C2125" s="168" t="s">
        <v>126</v>
      </c>
      <c r="D2125" s="168" t="s">
        <v>134</v>
      </c>
    </row>
    <row r="2126" spans="1:4" x14ac:dyDescent="0.3">
      <c r="A2126" s="98">
        <v>1143</v>
      </c>
      <c r="B2126" s="168" t="s">
        <v>132</v>
      </c>
      <c r="C2126" s="168" t="s">
        <v>126</v>
      </c>
      <c r="D2126" s="168" t="s">
        <v>134</v>
      </c>
    </row>
    <row r="2127" spans="1:4" x14ac:dyDescent="0.3">
      <c r="A2127" s="98">
        <v>1062</v>
      </c>
      <c r="B2127" s="168" t="s">
        <v>132</v>
      </c>
      <c r="C2127" s="168" t="s">
        <v>126</v>
      </c>
      <c r="D2127" s="168" t="s">
        <v>134</v>
      </c>
    </row>
    <row r="2128" spans="1:4" x14ac:dyDescent="0.3">
      <c r="A2128" s="98">
        <v>763</v>
      </c>
      <c r="B2128" s="168" t="s">
        <v>132</v>
      </c>
      <c r="C2128" s="168" t="s">
        <v>126</v>
      </c>
      <c r="D2128" s="168" t="s">
        <v>134</v>
      </c>
    </row>
    <row r="2129" spans="1:4" x14ac:dyDescent="0.3">
      <c r="A2129" s="98">
        <v>620</v>
      </c>
      <c r="B2129" s="168" t="s">
        <v>132</v>
      </c>
      <c r="C2129" s="168" t="s">
        <v>126</v>
      </c>
      <c r="D2129" s="168" t="s">
        <v>134</v>
      </c>
    </row>
    <row r="2130" spans="1:4" x14ac:dyDescent="0.3">
      <c r="A2130" s="99"/>
      <c r="B2130" s="168" t="s">
        <v>132</v>
      </c>
      <c r="C2130" s="168" t="s">
        <v>126</v>
      </c>
      <c r="D2130" s="168" t="s">
        <v>134</v>
      </c>
    </row>
    <row r="2131" spans="1:4" x14ac:dyDescent="0.3">
      <c r="A2131" s="99"/>
      <c r="B2131" s="168" t="s">
        <v>132</v>
      </c>
      <c r="C2131" s="168" t="s">
        <v>126</v>
      </c>
      <c r="D2131" s="168" t="s">
        <v>134</v>
      </c>
    </row>
    <row r="2132" spans="1:4" x14ac:dyDescent="0.3">
      <c r="A2132" s="99"/>
      <c r="B2132" s="168" t="s">
        <v>132</v>
      </c>
      <c r="C2132" s="168" t="s">
        <v>126</v>
      </c>
      <c r="D2132" s="168" t="s">
        <v>134</v>
      </c>
    </row>
    <row r="2133" spans="1:4" x14ac:dyDescent="0.3">
      <c r="A2133" s="99"/>
      <c r="B2133" s="168" t="s">
        <v>132</v>
      </c>
      <c r="C2133" s="168" t="s">
        <v>126</v>
      </c>
      <c r="D2133" s="168" t="s">
        <v>134</v>
      </c>
    </row>
    <row r="2134" spans="1:4" x14ac:dyDescent="0.3">
      <c r="A2134" s="99"/>
      <c r="B2134" s="168" t="s">
        <v>132</v>
      </c>
      <c r="C2134" s="168" t="s">
        <v>126</v>
      </c>
      <c r="D2134" s="168" t="s">
        <v>134</v>
      </c>
    </row>
    <row r="2135" spans="1:4" x14ac:dyDescent="0.3">
      <c r="A2135" s="99"/>
      <c r="B2135" s="168" t="s">
        <v>132</v>
      </c>
      <c r="C2135" s="168" t="s">
        <v>126</v>
      </c>
      <c r="D2135" s="168" t="s">
        <v>134</v>
      </c>
    </row>
    <row r="2136" spans="1:4" x14ac:dyDescent="0.3">
      <c r="A2136" s="99"/>
      <c r="B2136" s="168" t="s">
        <v>132</v>
      </c>
      <c r="C2136" s="168" t="s">
        <v>126</v>
      </c>
      <c r="D2136" s="168" t="s">
        <v>134</v>
      </c>
    </row>
    <row r="2137" spans="1:4" x14ac:dyDescent="0.3">
      <c r="A2137" s="99"/>
      <c r="B2137" s="168" t="s">
        <v>132</v>
      </c>
      <c r="C2137" s="168" t="s">
        <v>126</v>
      </c>
      <c r="D2137" s="168" t="s">
        <v>134</v>
      </c>
    </row>
    <row r="2138" spans="1:4" x14ac:dyDescent="0.3">
      <c r="A2138" s="99"/>
      <c r="B2138" s="168" t="s">
        <v>132</v>
      </c>
      <c r="C2138" s="168" t="s">
        <v>126</v>
      </c>
      <c r="D2138" s="168" t="s">
        <v>134</v>
      </c>
    </row>
    <row r="2139" spans="1:4" x14ac:dyDescent="0.3">
      <c r="A2139" s="99"/>
      <c r="B2139" s="168" t="s">
        <v>132</v>
      </c>
      <c r="C2139" s="168" t="s">
        <v>126</v>
      </c>
      <c r="D2139" s="168" t="s">
        <v>134</v>
      </c>
    </row>
    <row r="2140" spans="1:4" x14ac:dyDescent="0.3">
      <c r="A2140" s="99"/>
      <c r="B2140" s="168" t="s">
        <v>132</v>
      </c>
      <c r="C2140" s="168" t="s">
        <v>126</v>
      </c>
      <c r="D2140" s="168" t="s">
        <v>134</v>
      </c>
    </row>
    <row r="2141" spans="1:4" x14ac:dyDescent="0.3">
      <c r="A2141" s="99"/>
      <c r="B2141" s="168" t="s">
        <v>132</v>
      </c>
      <c r="C2141" s="168" t="s">
        <v>126</v>
      </c>
      <c r="D2141" s="168" t="s">
        <v>134</v>
      </c>
    </row>
    <row r="2142" spans="1:4" x14ac:dyDescent="0.3">
      <c r="A2142" s="99"/>
      <c r="B2142" s="168" t="s">
        <v>132</v>
      </c>
      <c r="C2142" s="168" t="s">
        <v>126</v>
      </c>
      <c r="D2142" s="168" t="s">
        <v>134</v>
      </c>
    </row>
    <row r="2143" spans="1:4" x14ac:dyDescent="0.3">
      <c r="A2143" s="99"/>
      <c r="B2143" s="168" t="s">
        <v>132</v>
      </c>
      <c r="C2143" s="168" t="s">
        <v>126</v>
      </c>
      <c r="D2143" s="168" t="s">
        <v>134</v>
      </c>
    </row>
    <row r="2144" spans="1:4" x14ac:dyDescent="0.3">
      <c r="A2144" s="99"/>
      <c r="B2144" s="168" t="s">
        <v>132</v>
      </c>
      <c r="C2144" s="168" t="s">
        <v>126</v>
      </c>
      <c r="D2144" s="168" t="s">
        <v>134</v>
      </c>
    </row>
    <row r="2145" spans="1:4" x14ac:dyDescent="0.3">
      <c r="A2145" s="99"/>
      <c r="B2145" s="168" t="s">
        <v>132</v>
      </c>
      <c r="C2145" s="168" t="s">
        <v>126</v>
      </c>
      <c r="D2145" s="168" t="s">
        <v>134</v>
      </c>
    </row>
    <row r="2146" spans="1:4" x14ac:dyDescent="0.3">
      <c r="A2146" s="99"/>
      <c r="B2146" s="168" t="s">
        <v>132</v>
      </c>
      <c r="C2146" s="168" t="s">
        <v>126</v>
      </c>
      <c r="D2146" s="168" t="s">
        <v>134</v>
      </c>
    </row>
    <row r="2147" spans="1:4" x14ac:dyDescent="0.3">
      <c r="A2147" s="99"/>
      <c r="B2147" s="168" t="s">
        <v>132</v>
      </c>
      <c r="C2147" s="168" t="s">
        <v>126</v>
      </c>
      <c r="D2147" s="168" t="s">
        <v>134</v>
      </c>
    </row>
    <row r="2148" spans="1:4" x14ac:dyDescent="0.3">
      <c r="A2148" s="99"/>
      <c r="B2148" s="168" t="s">
        <v>132</v>
      </c>
      <c r="C2148" s="168" t="s">
        <v>126</v>
      </c>
      <c r="D2148" s="168" t="s">
        <v>134</v>
      </c>
    </row>
    <row r="2149" spans="1:4" x14ac:dyDescent="0.3">
      <c r="A2149" s="99"/>
      <c r="B2149" s="168" t="s">
        <v>132</v>
      </c>
      <c r="C2149" s="168" t="s">
        <v>126</v>
      </c>
      <c r="D2149" s="168" t="s">
        <v>134</v>
      </c>
    </row>
    <row r="2150" spans="1:4" x14ac:dyDescent="0.3">
      <c r="A2150" s="99"/>
      <c r="B2150" s="168" t="s">
        <v>132</v>
      </c>
      <c r="C2150" s="168" t="s">
        <v>126</v>
      </c>
      <c r="D2150" s="168" t="s">
        <v>134</v>
      </c>
    </row>
    <row r="2151" spans="1:4" x14ac:dyDescent="0.3">
      <c r="A2151" s="99"/>
      <c r="B2151" s="168" t="s">
        <v>132</v>
      </c>
      <c r="C2151" s="168" t="s">
        <v>126</v>
      </c>
      <c r="D2151" s="168" t="s">
        <v>134</v>
      </c>
    </row>
    <row r="2152" spans="1:4" x14ac:dyDescent="0.3">
      <c r="A2152" s="99"/>
      <c r="B2152" s="168" t="s">
        <v>132</v>
      </c>
      <c r="C2152" s="168" t="s">
        <v>126</v>
      </c>
      <c r="D2152" s="168" t="s">
        <v>134</v>
      </c>
    </row>
    <row r="2153" spans="1:4" x14ac:dyDescent="0.3">
      <c r="A2153" s="99"/>
      <c r="B2153" s="168" t="s">
        <v>132</v>
      </c>
      <c r="C2153" s="168" t="s">
        <v>126</v>
      </c>
      <c r="D2153" s="168" t="s">
        <v>134</v>
      </c>
    </row>
    <row r="2154" spans="1:4" x14ac:dyDescent="0.3">
      <c r="A2154" s="99"/>
      <c r="B2154" s="168" t="s">
        <v>132</v>
      </c>
      <c r="C2154" s="168" t="s">
        <v>126</v>
      </c>
      <c r="D2154" s="168" t="s">
        <v>134</v>
      </c>
    </row>
    <row r="2155" spans="1:4" x14ac:dyDescent="0.3">
      <c r="A2155" s="99"/>
      <c r="B2155" s="168" t="s">
        <v>132</v>
      </c>
      <c r="C2155" s="168" t="s">
        <v>126</v>
      </c>
      <c r="D2155" s="168" t="s">
        <v>134</v>
      </c>
    </row>
    <row r="2156" spans="1:4" x14ac:dyDescent="0.3">
      <c r="A2156" s="99"/>
      <c r="B2156" s="168" t="s">
        <v>132</v>
      </c>
      <c r="C2156" s="168" t="s">
        <v>126</v>
      </c>
      <c r="D2156" s="168" t="s">
        <v>134</v>
      </c>
    </row>
    <row r="2157" spans="1:4" x14ac:dyDescent="0.3">
      <c r="A2157" s="99"/>
      <c r="B2157" s="168" t="s">
        <v>132</v>
      </c>
      <c r="C2157" s="168" t="s">
        <v>126</v>
      </c>
      <c r="D2157" s="168" t="s">
        <v>134</v>
      </c>
    </row>
    <row r="2158" spans="1:4" x14ac:dyDescent="0.3">
      <c r="A2158" s="99"/>
      <c r="B2158" s="168" t="s">
        <v>132</v>
      </c>
      <c r="C2158" s="168" t="s">
        <v>126</v>
      </c>
      <c r="D2158" s="168" t="s">
        <v>134</v>
      </c>
    </row>
    <row r="2159" spans="1:4" x14ac:dyDescent="0.3">
      <c r="A2159" s="99"/>
      <c r="B2159" s="168" t="s">
        <v>132</v>
      </c>
      <c r="C2159" s="168" t="s">
        <v>126</v>
      </c>
      <c r="D2159" s="168" t="s">
        <v>134</v>
      </c>
    </row>
    <row r="2160" spans="1:4" x14ac:dyDescent="0.3">
      <c r="A2160" s="99"/>
      <c r="B2160" s="168" t="s">
        <v>132</v>
      </c>
      <c r="C2160" s="168" t="s">
        <v>126</v>
      </c>
      <c r="D2160" s="168" t="s">
        <v>134</v>
      </c>
    </row>
    <row r="2161" spans="1:4" x14ac:dyDescent="0.3">
      <c r="A2161" s="99"/>
      <c r="B2161" s="168" t="s">
        <v>132</v>
      </c>
      <c r="C2161" s="168" t="s">
        <v>126</v>
      </c>
      <c r="D2161" s="168" t="s">
        <v>134</v>
      </c>
    </row>
    <row r="2162" spans="1:4" x14ac:dyDescent="0.3">
      <c r="A2162" s="99"/>
      <c r="B2162" s="168" t="s">
        <v>132</v>
      </c>
      <c r="C2162" s="168" t="s">
        <v>126</v>
      </c>
      <c r="D2162" s="168" t="s">
        <v>134</v>
      </c>
    </row>
    <row r="2163" spans="1:4" x14ac:dyDescent="0.3">
      <c r="A2163" s="99"/>
      <c r="B2163" s="168" t="s">
        <v>132</v>
      </c>
      <c r="C2163" s="168" t="s">
        <v>126</v>
      </c>
      <c r="D2163" s="168" t="s">
        <v>134</v>
      </c>
    </row>
    <row r="2164" spans="1:4" x14ac:dyDescent="0.3">
      <c r="A2164" s="99"/>
      <c r="B2164" s="168" t="s">
        <v>132</v>
      </c>
      <c r="C2164" s="168" t="s">
        <v>126</v>
      </c>
      <c r="D2164" s="168" t="s">
        <v>134</v>
      </c>
    </row>
    <row r="2165" spans="1:4" x14ac:dyDescent="0.3">
      <c r="A2165" s="99"/>
      <c r="B2165" s="168" t="s">
        <v>132</v>
      </c>
      <c r="C2165" s="168" t="s">
        <v>126</v>
      </c>
      <c r="D2165" s="168" t="s">
        <v>134</v>
      </c>
    </row>
    <row r="2166" spans="1:4" x14ac:dyDescent="0.3">
      <c r="A2166" s="99"/>
      <c r="B2166" s="168" t="s">
        <v>132</v>
      </c>
      <c r="C2166" s="168" t="s">
        <v>126</v>
      </c>
      <c r="D2166" s="168" t="s">
        <v>134</v>
      </c>
    </row>
    <row r="2167" spans="1:4" x14ac:dyDescent="0.3">
      <c r="A2167" s="99"/>
      <c r="B2167" s="168" t="s">
        <v>132</v>
      </c>
      <c r="C2167" s="168" t="s">
        <v>126</v>
      </c>
      <c r="D2167" s="168" t="s">
        <v>134</v>
      </c>
    </row>
    <row r="2168" spans="1:4" x14ac:dyDescent="0.3">
      <c r="A2168" s="99"/>
      <c r="B2168" s="168" t="s">
        <v>132</v>
      </c>
      <c r="C2168" s="168" t="s">
        <v>126</v>
      </c>
      <c r="D2168" s="168" t="s">
        <v>134</v>
      </c>
    </row>
    <row r="2169" spans="1:4" x14ac:dyDescent="0.3">
      <c r="A2169" s="99"/>
      <c r="B2169" s="168" t="s">
        <v>132</v>
      </c>
      <c r="C2169" s="168" t="s">
        <v>126</v>
      </c>
      <c r="D2169" s="168" t="s">
        <v>134</v>
      </c>
    </row>
    <row r="2170" spans="1:4" x14ac:dyDescent="0.3">
      <c r="A2170" s="99"/>
      <c r="B2170" s="168" t="s">
        <v>132</v>
      </c>
      <c r="C2170" s="168" t="s">
        <v>126</v>
      </c>
      <c r="D2170" s="168" t="s">
        <v>134</v>
      </c>
    </row>
    <row r="2171" spans="1:4" x14ac:dyDescent="0.3">
      <c r="A2171" s="99"/>
      <c r="B2171" s="168" t="s">
        <v>132</v>
      </c>
      <c r="C2171" s="168" t="s">
        <v>126</v>
      </c>
      <c r="D2171" s="168" t="s">
        <v>134</v>
      </c>
    </row>
    <row r="2172" spans="1:4" x14ac:dyDescent="0.3">
      <c r="A2172" s="99"/>
      <c r="B2172" s="168" t="s">
        <v>132</v>
      </c>
      <c r="C2172" s="168" t="s">
        <v>126</v>
      </c>
      <c r="D2172" s="168" t="s">
        <v>134</v>
      </c>
    </row>
    <row r="2173" spans="1:4" x14ac:dyDescent="0.3">
      <c r="A2173" s="99"/>
      <c r="B2173" s="168" t="s">
        <v>132</v>
      </c>
      <c r="C2173" s="168" t="s">
        <v>126</v>
      </c>
      <c r="D2173" s="168" t="s">
        <v>134</v>
      </c>
    </row>
    <row r="2174" spans="1:4" x14ac:dyDescent="0.3">
      <c r="B2174" s="168" t="s">
        <v>132</v>
      </c>
      <c r="C2174" s="168" t="s">
        <v>126</v>
      </c>
      <c r="D2174" s="168" t="s">
        <v>134</v>
      </c>
    </row>
    <row r="2175" spans="1:4" x14ac:dyDescent="0.3">
      <c r="B2175" s="168" t="s">
        <v>132</v>
      </c>
      <c r="C2175" s="168" t="s">
        <v>126</v>
      </c>
      <c r="D2175" s="168" t="s">
        <v>134</v>
      </c>
    </row>
    <row r="2176" spans="1:4" x14ac:dyDescent="0.3">
      <c r="B2176" s="168" t="s">
        <v>132</v>
      </c>
      <c r="C2176" s="168" t="s">
        <v>126</v>
      </c>
      <c r="D2176" s="168" t="s">
        <v>134</v>
      </c>
    </row>
    <row r="2177" spans="2:4" x14ac:dyDescent="0.3">
      <c r="B2177" s="168" t="s">
        <v>132</v>
      </c>
      <c r="C2177" s="168" t="s">
        <v>126</v>
      </c>
      <c r="D2177" s="168" t="s">
        <v>134</v>
      </c>
    </row>
    <row r="2178" spans="2:4" x14ac:dyDescent="0.3">
      <c r="B2178" s="168" t="s">
        <v>132</v>
      </c>
      <c r="C2178" s="168" t="s">
        <v>126</v>
      </c>
      <c r="D2178" s="168" t="s">
        <v>134</v>
      </c>
    </row>
    <row r="2179" spans="2:4" x14ac:dyDescent="0.3">
      <c r="B2179" s="168" t="s">
        <v>132</v>
      </c>
      <c r="C2179" s="168" t="s">
        <v>126</v>
      </c>
      <c r="D2179" s="168" t="s">
        <v>134</v>
      </c>
    </row>
    <row r="2180" spans="2:4" x14ac:dyDescent="0.3">
      <c r="B2180" s="168" t="s">
        <v>132</v>
      </c>
      <c r="C2180" s="168" t="s">
        <v>126</v>
      </c>
      <c r="D2180" s="168" t="s">
        <v>134</v>
      </c>
    </row>
    <row r="2181" spans="2:4" x14ac:dyDescent="0.3">
      <c r="B2181" s="168" t="s">
        <v>132</v>
      </c>
      <c r="C2181" s="168" t="s">
        <v>126</v>
      </c>
      <c r="D2181" s="168" t="s">
        <v>134</v>
      </c>
    </row>
    <row r="2182" spans="2:4" x14ac:dyDescent="0.3">
      <c r="B2182" s="168" t="s">
        <v>132</v>
      </c>
      <c r="C2182" s="168" t="s">
        <v>126</v>
      </c>
      <c r="D2182" s="168" t="s">
        <v>134</v>
      </c>
    </row>
    <row r="2183" spans="2:4" x14ac:dyDescent="0.3">
      <c r="B2183" s="168" t="s">
        <v>132</v>
      </c>
      <c r="C2183" s="168" t="s">
        <v>126</v>
      </c>
      <c r="D2183" s="168" t="s">
        <v>134</v>
      </c>
    </row>
    <row r="2184" spans="2:4" x14ac:dyDescent="0.3">
      <c r="B2184" s="168" t="s">
        <v>132</v>
      </c>
      <c r="C2184" s="168" t="s">
        <v>126</v>
      </c>
      <c r="D2184" s="168" t="s">
        <v>134</v>
      </c>
    </row>
    <row r="2185" spans="2:4" x14ac:dyDescent="0.3">
      <c r="B2185" s="168" t="s">
        <v>132</v>
      </c>
      <c r="C2185" s="168" t="s">
        <v>126</v>
      </c>
      <c r="D2185" s="168" t="s">
        <v>134</v>
      </c>
    </row>
    <row r="2186" spans="2:4" x14ac:dyDescent="0.3">
      <c r="B2186" s="168" t="s">
        <v>132</v>
      </c>
      <c r="C2186" s="168" t="s">
        <v>126</v>
      </c>
      <c r="D2186" s="168" t="s">
        <v>134</v>
      </c>
    </row>
    <row r="2187" spans="2:4" x14ac:dyDescent="0.3">
      <c r="B2187" s="168" t="s">
        <v>132</v>
      </c>
      <c r="C2187" s="168" t="s">
        <v>126</v>
      </c>
      <c r="D2187" s="168" t="s">
        <v>134</v>
      </c>
    </row>
    <row r="2188" spans="2:4" x14ac:dyDescent="0.3">
      <c r="B2188" s="168" t="s">
        <v>132</v>
      </c>
      <c r="C2188" s="168" t="s">
        <v>126</v>
      </c>
      <c r="D2188" s="168" t="s">
        <v>134</v>
      </c>
    </row>
    <row r="2189" spans="2:4" x14ac:dyDescent="0.3">
      <c r="B2189" s="168" t="s">
        <v>132</v>
      </c>
      <c r="C2189" s="168" t="s">
        <v>126</v>
      </c>
      <c r="D2189" s="168" t="s">
        <v>134</v>
      </c>
    </row>
    <row r="2190" spans="2:4" x14ac:dyDescent="0.3">
      <c r="B2190" s="168" t="s">
        <v>132</v>
      </c>
      <c r="C2190" s="168" t="s">
        <v>126</v>
      </c>
      <c r="D2190" s="168" t="s">
        <v>134</v>
      </c>
    </row>
    <row r="2191" spans="2:4" x14ac:dyDescent="0.3">
      <c r="B2191" s="168" t="s">
        <v>132</v>
      </c>
      <c r="C2191" s="168" t="s">
        <v>126</v>
      </c>
      <c r="D2191" s="168" t="s">
        <v>134</v>
      </c>
    </row>
    <row r="2192" spans="2:4" x14ac:dyDescent="0.3">
      <c r="B2192" s="168" t="s">
        <v>132</v>
      </c>
      <c r="C2192" s="168" t="s">
        <v>126</v>
      </c>
      <c r="D2192" s="168" t="s">
        <v>134</v>
      </c>
    </row>
    <row r="2193" spans="2:4" x14ac:dyDescent="0.3">
      <c r="B2193" s="168" t="s">
        <v>132</v>
      </c>
      <c r="C2193" s="168" t="s">
        <v>126</v>
      </c>
      <c r="D2193" s="168" t="s">
        <v>134</v>
      </c>
    </row>
    <row r="2194" spans="2:4" x14ac:dyDescent="0.3">
      <c r="B2194" s="168" t="s">
        <v>132</v>
      </c>
      <c r="C2194" s="168" t="s">
        <v>126</v>
      </c>
      <c r="D2194" s="168" t="s">
        <v>134</v>
      </c>
    </row>
    <row r="2195" spans="2:4" x14ac:dyDescent="0.3">
      <c r="B2195" s="168" t="s">
        <v>132</v>
      </c>
      <c r="C2195" s="168" t="s">
        <v>126</v>
      </c>
      <c r="D2195" s="168" t="s">
        <v>134</v>
      </c>
    </row>
    <row r="2196" spans="2:4" x14ac:dyDescent="0.3">
      <c r="B2196" s="168" t="s">
        <v>132</v>
      </c>
      <c r="C2196" s="168" t="s">
        <v>126</v>
      </c>
      <c r="D2196" s="168" t="s">
        <v>134</v>
      </c>
    </row>
    <row r="2197" spans="2:4" x14ac:dyDescent="0.3">
      <c r="B2197" s="168" t="s">
        <v>132</v>
      </c>
      <c r="C2197" s="168" t="s">
        <v>126</v>
      </c>
      <c r="D2197" s="168" t="s">
        <v>134</v>
      </c>
    </row>
    <row r="2198" spans="2:4" x14ac:dyDescent="0.3">
      <c r="B2198" s="168" t="s">
        <v>132</v>
      </c>
      <c r="C2198" s="168" t="s">
        <v>126</v>
      </c>
      <c r="D2198" s="168" t="s">
        <v>134</v>
      </c>
    </row>
    <row r="2199" spans="2:4" x14ac:dyDescent="0.3">
      <c r="B2199" s="168" t="s">
        <v>132</v>
      </c>
      <c r="C2199" s="168" t="s">
        <v>126</v>
      </c>
      <c r="D2199" s="168" t="s">
        <v>134</v>
      </c>
    </row>
    <row r="2200" spans="2:4" x14ac:dyDescent="0.3">
      <c r="B2200" s="168" t="s">
        <v>132</v>
      </c>
      <c r="C2200" s="168" t="s">
        <v>126</v>
      </c>
      <c r="D2200" s="168" t="s">
        <v>134</v>
      </c>
    </row>
    <row r="2201" spans="2:4" x14ac:dyDescent="0.3">
      <c r="B2201" s="168" t="s">
        <v>132</v>
      </c>
      <c r="C2201" s="168" t="s">
        <v>126</v>
      </c>
      <c r="D2201" s="168" t="s">
        <v>134</v>
      </c>
    </row>
    <row r="2202" spans="2:4" x14ac:dyDescent="0.3">
      <c r="B2202" s="168" t="s">
        <v>132</v>
      </c>
      <c r="C2202" s="168" t="s">
        <v>126</v>
      </c>
      <c r="D2202" s="168" t="s">
        <v>134</v>
      </c>
    </row>
    <row r="2203" spans="2:4" x14ac:dyDescent="0.3">
      <c r="B2203" s="168" t="s">
        <v>132</v>
      </c>
      <c r="C2203" s="168" t="s">
        <v>126</v>
      </c>
      <c r="D2203" s="168" t="s">
        <v>134</v>
      </c>
    </row>
    <row r="2204" spans="2:4" x14ac:dyDescent="0.3">
      <c r="B2204" s="168" t="s">
        <v>132</v>
      </c>
      <c r="C2204" s="168" t="s">
        <v>126</v>
      </c>
      <c r="D2204" s="168" t="s">
        <v>134</v>
      </c>
    </row>
    <row r="2205" spans="2:4" x14ac:dyDescent="0.3">
      <c r="B2205" s="168" t="s">
        <v>132</v>
      </c>
      <c r="C2205" s="168" t="s">
        <v>126</v>
      </c>
      <c r="D2205" s="168" t="s">
        <v>134</v>
      </c>
    </row>
    <row r="2206" spans="2:4" x14ac:dyDescent="0.3">
      <c r="B2206" s="168" t="s">
        <v>132</v>
      </c>
      <c r="C2206" s="168" t="s">
        <v>126</v>
      </c>
      <c r="D2206" s="168" t="s">
        <v>134</v>
      </c>
    </row>
    <row r="2207" spans="2:4" x14ac:dyDescent="0.3">
      <c r="B2207" s="168" t="s">
        <v>132</v>
      </c>
      <c r="C2207" s="168" t="s">
        <v>126</v>
      </c>
      <c r="D2207" s="168" t="s">
        <v>134</v>
      </c>
    </row>
    <row r="2208" spans="2:4" x14ac:dyDescent="0.3">
      <c r="B2208" s="168" t="s">
        <v>132</v>
      </c>
      <c r="C2208" s="168" t="s">
        <v>126</v>
      </c>
      <c r="D2208" s="168" t="s">
        <v>134</v>
      </c>
    </row>
    <row r="2209" spans="1:4" x14ac:dyDescent="0.3">
      <c r="B2209" s="168" t="s">
        <v>132</v>
      </c>
      <c r="C2209" s="168" t="s">
        <v>126</v>
      </c>
      <c r="D2209" s="168" t="s">
        <v>134</v>
      </c>
    </row>
    <row r="2210" spans="1:4" x14ac:dyDescent="0.3">
      <c r="B2210" s="168" t="s">
        <v>132</v>
      </c>
      <c r="C2210" s="168" t="s">
        <v>126</v>
      </c>
      <c r="D2210" s="168" t="s">
        <v>134</v>
      </c>
    </row>
    <row r="2211" spans="1:4" x14ac:dyDescent="0.3">
      <c r="B2211" s="168" t="s">
        <v>132</v>
      </c>
      <c r="C2211" s="168" t="s">
        <v>126</v>
      </c>
      <c r="D2211" s="168" t="s">
        <v>134</v>
      </c>
    </row>
    <row r="2212" spans="1:4" x14ac:dyDescent="0.3">
      <c r="B2212" s="168" t="s">
        <v>132</v>
      </c>
      <c r="C2212" s="168" t="s">
        <v>126</v>
      </c>
      <c r="D2212" s="168" t="s">
        <v>134</v>
      </c>
    </row>
    <row r="2213" spans="1:4" x14ac:dyDescent="0.3">
      <c r="B2213" s="168" t="s">
        <v>132</v>
      </c>
      <c r="C2213" s="168" t="s">
        <v>126</v>
      </c>
      <c r="D2213" s="168" t="s">
        <v>134</v>
      </c>
    </row>
    <row r="2214" spans="1:4" x14ac:dyDescent="0.3">
      <c r="B2214" s="168" t="s">
        <v>132</v>
      </c>
      <c r="C2214" s="168" t="s">
        <v>126</v>
      </c>
      <c r="D2214" s="168" t="s">
        <v>134</v>
      </c>
    </row>
    <row r="2215" spans="1:4" x14ac:dyDescent="0.3">
      <c r="B2215" s="168" t="s">
        <v>132</v>
      </c>
      <c r="C2215" s="168" t="s">
        <v>126</v>
      </c>
      <c r="D2215" s="168" t="s">
        <v>134</v>
      </c>
    </row>
    <row r="2216" spans="1:4" x14ac:dyDescent="0.3">
      <c r="B2216" s="168" t="s">
        <v>132</v>
      </c>
      <c r="C2216" s="168" t="s">
        <v>126</v>
      </c>
      <c r="D2216" s="168" t="s">
        <v>134</v>
      </c>
    </row>
    <row r="2217" spans="1:4" x14ac:dyDescent="0.3">
      <c r="B2217" s="168" t="s">
        <v>132</v>
      </c>
      <c r="C2217" s="168" t="s">
        <v>126</v>
      </c>
      <c r="D2217" s="168" t="s">
        <v>134</v>
      </c>
    </row>
    <row r="2218" spans="1:4" x14ac:dyDescent="0.3">
      <c r="B2218" s="168" t="s">
        <v>132</v>
      </c>
      <c r="C2218" s="168" t="s">
        <v>126</v>
      </c>
      <c r="D2218" s="168" t="s">
        <v>134</v>
      </c>
    </row>
    <row r="2219" spans="1:4" x14ac:dyDescent="0.3">
      <c r="B2219" s="168" t="s">
        <v>132</v>
      </c>
      <c r="C2219" s="168" t="s">
        <v>126</v>
      </c>
      <c r="D2219" s="168" t="s">
        <v>134</v>
      </c>
    </row>
    <row r="2220" spans="1:4" x14ac:dyDescent="0.3">
      <c r="B2220" s="168" t="s">
        <v>132</v>
      </c>
      <c r="C2220" s="168" t="s">
        <v>126</v>
      </c>
      <c r="D2220" s="168" t="s">
        <v>134</v>
      </c>
    </row>
    <row r="2221" spans="1:4" x14ac:dyDescent="0.3">
      <c r="B2221" s="168" t="s">
        <v>132</v>
      </c>
      <c r="C2221" s="168" t="s">
        <v>126</v>
      </c>
      <c r="D2221" s="168" t="s">
        <v>134</v>
      </c>
    </row>
    <row r="2222" spans="1:4" x14ac:dyDescent="0.3">
      <c r="B2222" s="168" t="s">
        <v>132</v>
      </c>
      <c r="C2222" s="168" t="s">
        <v>126</v>
      </c>
      <c r="D2222" s="168" t="s">
        <v>134</v>
      </c>
    </row>
    <row r="2223" spans="1:4" x14ac:dyDescent="0.3">
      <c r="A2223" s="99"/>
      <c r="B2223" s="168" t="s">
        <v>132</v>
      </c>
      <c r="C2223" s="168" t="s">
        <v>126</v>
      </c>
      <c r="D2223" s="168" t="s">
        <v>134</v>
      </c>
    </row>
    <row r="2224" spans="1:4" x14ac:dyDescent="0.3">
      <c r="A2224" s="99"/>
      <c r="B2224" s="168" t="s">
        <v>132</v>
      </c>
      <c r="C2224" s="168" t="s">
        <v>126</v>
      </c>
      <c r="D2224" s="168" t="s">
        <v>134</v>
      </c>
    </row>
    <row r="2225" spans="1:4" x14ac:dyDescent="0.3">
      <c r="A2225" s="99"/>
      <c r="B2225" s="168" t="s">
        <v>132</v>
      </c>
      <c r="C2225" s="168" t="s">
        <v>126</v>
      </c>
      <c r="D2225" s="168" t="s">
        <v>134</v>
      </c>
    </row>
    <row r="2226" spans="1:4" x14ac:dyDescent="0.3">
      <c r="A2226" s="99"/>
      <c r="B2226" s="168" t="s">
        <v>132</v>
      </c>
      <c r="C2226" s="168" t="s">
        <v>126</v>
      </c>
      <c r="D2226" s="168" t="s">
        <v>134</v>
      </c>
    </row>
    <row r="2227" spans="1:4" x14ac:dyDescent="0.3">
      <c r="A2227" s="99"/>
      <c r="B2227" s="168" t="s">
        <v>132</v>
      </c>
      <c r="C2227" s="168" t="s">
        <v>126</v>
      </c>
      <c r="D2227" s="168" t="s">
        <v>134</v>
      </c>
    </row>
    <row r="2228" spans="1:4" x14ac:dyDescent="0.3">
      <c r="A2228" s="99"/>
      <c r="B2228" s="168" t="s">
        <v>132</v>
      </c>
      <c r="C2228" s="168" t="s">
        <v>126</v>
      </c>
      <c r="D2228" s="168" t="s">
        <v>134</v>
      </c>
    </row>
    <row r="2229" spans="1:4" x14ac:dyDescent="0.3">
      <c r="A2229" s="99"/>
      <c r="B2229" s="168" t="s">
        <v>132</v>
      </c>
      <c r="C2229" s="168" t="s">
        <v>126</v>
      </c>
      <c r="D2229" s="168" t="s">
        <v>134</v>
      </c>
    </row>
    <row r="2230" spans="1:4" x14ac:dyDescent="0.3">
      <c r="B2230" s="168" t="s">
        <v>132</v>
      </c>
      <c r="C2230" s="168" t="s">
        <v>126</v>
      </c>
      <c r="D2230" s="168" t="s">
        <v>134</v>
      </c>
    </row>
    <row r="2231" spans="1:4" x14ac:dyDescent="0.3">
      <c r="B2231" s="168" t="s">
        <v>132</v>
      </c>
      <c r="C2231" s="168" t="s">
        <v>126</v>
      </c>
      <c r="D2231" s="168" t="s">
        <v>134</v>
      </c>
    </row>
    <row r="2232" spans="1:4" x14ac:dyDescent="0.3">
      <c r="B2232" s="168" t="s">
        <v>132</v>
      </c>
      <c r="C2232" s="168" t="s">
        <v>126</v>
      </c>
      <c r="D2232" s="168" t="s">
        <v>134</v>
      </c>
    </row>
    <row r="2233" spans="1:4" x14ac:dyDescent="0.3">
      <c r="B2233" s="168" t="s">
        <v>132</v>
      </c>
      <c r="C2233" s="168" t="s">
        <v>126</v>
      </c>
      <c r="D2233" s="168" t="s">
        <v>134</v>
      </c>
    </row>
    <row r="2234" spans="1:4" x14ac:dyDescent="0.3">
      <c r="B2234" s="168" t="s">
        <v>132</v>
      </c>
      <c r="C2234" s="168" t="s">
        <v>126</v>
      </c>
      <c r="D2234" s="168" t="s">
        <v>134</v>
      </c>
    </row>
    <row r="2235" spans="1:4" x14ac:dyDescent="0.3">
      <c r="B2235" s="168" t="s">
        <v>132</v>
      </c>
      <c r="C2235" s="168" t="s">
        <v>126</v>
      </c>
      <c r="D2235" s="168" t="s">
        <v>134</v>
      </c>
    </row>
    <row r="2236" spans="1:4" x14ac:dyDescent="0.3">
      <c r="B2236" s="168" t="s">
        <v>132</v>
      </c>
      <c r="C2236" s="168" t="s">
        <v>126</v>
      </c>
      <c r="D2236" s="168" t="s">
        <v>134</v>
      </c>
    </row>
    <row r="2237" spans="1:4" x14ac:dyDescent="0.3">
      <c r="B2237" s="168" t="s">
        <v>132</v>
      </c>
      <c r="C2237" s="168" t="s">
        <v>126</v>
      </c>
      <c r="D2237" s="168" t="s">
        <v>134</v>
      </c>
    </row>
    <row r="2238" spans="1:4" x14ac:dyDescent="0.3">
      <c r="B2238" s="168" t="s">
        <v>132</v>
      </c>
      <c r="C2238" s="168" t="s">
        <v>126</v>
      </c>
      <c r="D2238" s="168" t="s">
        <v>134</v>
      </c>
    </row>
    <row r="2239" spans="1:4" x14ac:dyDescent="0.3">
      <c r="B2239" s="168" t="s">
        <v>132</v>
      </c>
      <c r="C2239" s="168" t="s">
        <v>126</v>
      </c>
      <c r="D2239" s="168" t="s">
        <v>134</v>
      </c>
    </row>
    <row r="2240" spans="1:4" x14ac:dyDescent="0.3">
      <c r="A2240" s="98">
        <v>1523</v>
      </c>
      <c r="B2240" s="168" t="s">
        <v>132</v>
      </c>
      <c r="C2240" s="168" t="s">
        <v>126</v>
      </c>
      <c r="D2240" s="168" t="s">
        <v>134</v>
      </c>
    </row>
    <row r="2241" spans="1:4" x14ac:dyDescent="0.3">
      <c r="A2241" s="98">
        <v>1812</v>
      </c>
      <c r="B2241" s="168" t="s">
        <v>132</v>
      </c>
      <c r="C2241" s="168" t="s">
        <v>126</v>
      </c>
      <c r="D2241" s="168" t="s">
        <v>134</v>
      </c>
    </row>
    <row r="2242" spans="1:4" x14ac:dyDescent="0.3">
      <c r="A2242" s="98">
        <v>1386</v>
      </c>
      <c r="B2242" s="168" t="s">
        <v>132</v>
      </c>
      <c r="C2242" s="168" t="s">
        <v>126</v>
      </c>
      <c r="D2242" s="168" t="s">
        <v>134</v>
      </c>
    </row>
    <row r="2243" spans="1:4" x14ac:dyDescent="0.3">
      <c r="A2243" s="98">
        <v>1800</v>
      </c>
      <c r="B2243" s="168" t="s">
        <v>132</v>
      </c>
      <c r="C2243" s="168" t="s">
        <v>126</v>
      </c>
      <c r="D2243" s="168" t="s">
        <v>134</v>
      </c>
    </row>
    <row r="2244" spans="1:4" x14ac:dyDescent="0.3">
      <c r="A2244" s="98">
        <v>1541</v>
      </c>
      <c r="B2244" s="168" t="s">
        <v>132</v>
      </c>
      <c r="C2244" s="168" t="s">
        <v>126</v>
      </c>
      <c r="D2244" s="168" t="s">
        <v>134</v>
      </c>
    </row>
    <row r="2245" spans="1:4" x14ac:dyDescent="0.3">
      <c r="A2245" s="98">
        <v>1454</v>
      </c>
      <c r="B2245" s="168" t="s">
        <v>132</v>
      </c>
      <c r="C2245" s="168" t="s">
        <v>126</v>
      </c>
      <c r="D2245" s="168" t="s">
        <v>134</v>
      </c>
    </row>
    <row r="2246" spans="1:4" x14ac:dyDescent="0.3">
      <c r="A2246" s="98">
        <v>1973</v>
      </c>
      <c r="B2246" s="168" t="s">
        <v>132</v>
      </c>
      <c r="C2246" s="168" t="s">
        <v>126</v>
      </c>
      <c r="D2246" s="168" t="s">
        <v>134</v>
      </c>
    </row>
    <row r="2247" spans="1:4" x14ac:dyDescent="0.3">
      <c r="A2247" s="98">
        <v>1145</v>
      </c>
      <c r="B2247" s="168" t="s">
        <v>132</v>
      </c>
      <c r="C2247" s="168" t="s">
        <v>126</v>
      </c>
      <c r="D2247" s="168" t="s">
        <v>134</v>
      </c>
    </row>
    <row r="2248" spans="1:4" x14ac:dyDescent="0.3">
      <c r="A2248" s="98">
        <v>1306</v>
      </c>
      <c r="B2248" s="168" t="s">
        <v>132</v>
      </c>
      <c r="C2248" s="168" t="s">
        <v>126</v>
      </c>
      <c r="D2248" s="168" t="s">
        <v>134</v>
      </c>
    </row>
    <row r="2249" spans="1:4" x14ac:dyDescent="0.3">
      <c r="A2249" s="99"/>
      <c r="B2249" s="168" t="s">
        <v>132</v>
      </c>
      <c r="C2249" s="168" t="s">
        <v>126</v>
      </c>
      <c r="D2249" s="168" t="s">
        <v>134</v>
      </c>
    </row>
    <row r="2250" spans="1:4" x14ac:dyDescent="0.3">
      <c r="A2250" s="99"/>
      <c r="B2250" s="168" t="s">
        <v>132</v>
      </c>
      <c r="C2250" s="168" t="s">
        <v>126</v>
      </c>
      <c r="D2250" s="168" t="s">
        <v>134</v>
      </c>
    </row>
    <row r="2251" spans="1:4" x14ac:dyDescent="0.3">
      <c r="A2251" s="99"/>
      <c r="B2251" s="168" t="s">
        <v>132</v>
      </c>
      <c r="C2251" s="168" t="s">
        <v>126</v>
      </c>
      <c r="D2251" s="168" t="s">
        <v>134</v>
      </c>
    </row>
    <row r="2252" spans="1:4" x14ac:dyDescent="0.3">
      <c r="A2252" s="99"/>
      <c r="B2252" s="168" t="s">
        <v>132</v>
      </c>
      <c r="C2252" s="168" t="s">
        <v>126</v>
      </c>
      <c r="D2252" s="168" t="s">
        <v>134</v>
      </c>
    </row>
    <row r="2253" spans="1:4" x14ac:dyDescent="0.3">
      <c r="A2253" s="99"/>
      <c r="B2253" s="168" t="s">
        <v>132</v>
      </c>
      <c r="C2253" s="168" t="s">
        <v>126</v>
      </c>
      <c r="D2253" s="168" t="s">
        <v>134</v>
      </c>
    </row>
    <row r="2254" spans="1:4" x14ac:dyDescent="0.3">
      <c r="A2254" s="99"/>
      <c r="B2254" s="168" t="s">
        <v>132</v>
      </c>
      <c r="C2254" s="168" t="s">
        <v>126</v>
      </c>
      <c r="D2254" s="168" t="s">
        <v>134</v>
      </c>
    </row>
    <row r="2255" spans="1:4" x14ac:dyDescent="0.3">
      <c r="A2255" s="99"/>
      <c r="B2255" s="168" t="s">
        <v>132</v>
      </c>
      <c r="C2255" s="168" t="s">
        <v>126</v>
      </c>
      <c r="D2255" s="168" t="s">
        <v>134</v>
      </c>
    </row>
    <row r="2256" spans="1:4" x14ac:dyDescent="0.3">
      <c r="A2256" s="99"/>
      <c r="B2256" s="168" t="s">
        <v>132</v>
      </c>
      <c r="C2256" s="168" t="s">
        <v>126</v>
      </c>
      <c r="D2256" s="168" t="s">
        <v>134</v>
      </c>
    </row>
    <row r="2257" spans="1:4" x14ac:dyDescent="0.3">
      <c r="A2257" s="99"/>
      <c r="B2257" s="168" t="s">
        <v>132</v>
      </c>
      <c r="C2257" s="168" t="s">
        <v>126</v>
      </c>
      <c r="D2257" s="168" t="s">
        <v>134</v>
      </c>
    </row>
    <row r="2258" spans="1:4" x14ac:dyDescent="0.3">
      <c r="A2258" s="114"/>
      <c r="B2258" s="168" t="s">
        <v>132</v>
      </c>
      <c r="C2258" s="168" t="s">
        <v>126</v>
      </c>
      <c r="D2258" s="168" t="s">
        <v>134</v>
      </c>
    </row>
    <row r="2259" spans="1:4" x14ac:dyDescent="0.3">
      <c r="A2259" s="114"/>
      <c r="B2259" s="168" t="s">
        <v>132</v>
      </c>
      <c r="C2259" s="168" t="s">
        <v>126</v>
      </c>
      <c r="D2259" s="168" t="s">
        <v>134</v>
      </c>
    </row>
    <row r="2260" spans="1:4" x14ac:dyDescent="0.3">
      <c r="A2260" s="99"/>
      <c r="B2260" s="168" t="s">
        <v>132</v>
      </c>
      <c r="C2260" s="168" t="s">
        <v>126</v>
      </c>
      <c r="D2260" s="168" t="s">
        <v>134</v>
      </c>
    </row>
    <row r="2261" spans="1:4" x14ac:dyDescent="0.3">
      <c r="A2261" s="99"/>
      <c r="B2261" s="168" t="s">
        <v>132</v>
      </c>
      <c r="C2261" s="168" t="s">
        <v>126</v>
      </c>
      <c r="D2261" s="168" t="s">
        <v>134</v>
      </c>
    </row>
    <row r="2262" spans="1:4" x14ac:dyDescent="0.3">
      <c r="A2262" s="99"/>
      <c r="B2262" s="168" t="s">
        <v>132</v>
      </c>
      <c r="C2262" s="168" t="s">
        <v>126</v>
      </c>
      <c r="D2262" s="168" t="s">
        <v>134</v>
      </c>
    </row>
    <row r="2263" spans="1:4" x14ac:dyDescent="0.3">
      <c r="A2263" s="99"/>
      <c r="B2263" s="168" t="s">
        <v>132</v>
      </c>
      <c r="C2263" s="168" t="s">
        <v>126</v>
      </c>
      <c r="D2263" s="168" t="s">
        <v>134</v>
      </c>
    </row>
    <row r="2264" spans="1:4" x14ac:dyDescent="0.3">
      <c r="A2264" s="99"/>
      <c r="B2264" s="168" t="s">
        <v>132</v>
      </c>
      <c r="C2264" s="168" t="s">
        <v>126</v>
      </c>
      <c r="D2264" s="168" t="s">
        <v>134</v>
      </c>
    </row>
    <row r="2265" spans="1:4" x14ac:dyDescent="0.3">
      <c r="A2265" s="114"/>
      <c r="B2265" s="168" t="s">
        <v>132</v>
      </c>
      <c r="C2265" s="168" t="s">
        <v>126</v>
      </c>
      <c r="D2265" s="168" t="s">
        <v>134</v>
      </c>
    </row>
    <row r="2266" spans="1:4" x14ac:dyDescent="0.3">
      <c r="A2266" s="99"/>
      <c r="B2266" s="168" t="s">
        <v>132</v>
      </c>
      <c r="C2266" s="168" t="s">
        <v>126</v>
      </c>
      <c r="D2266" s="168" t="s">
        <v>134</v>
      </c>
    </row>
    <row r="2267" spans="1:4" x14ac:dyDescent="0.3">
      <c r="A2267" s="99"/>
      <c r="B2267" s="168" t="s">
        <v>132</v>
      </c>
      <c r="C2267" s="168" t="s">
        <v>126</v>
      </c>
      <c r="D2267" s="168" t="s">
        <v>134</v>
      </c>
    </row>
    <row r="2268" spans="1:4" x14ac:dyDescent="0.3">
      <c r="A2268" s="99"/>
      <c r="B2268" s="168" t="s">
        <v>132</v>
      </c>
      <c r="C2268" s="168" t="s">
        <v>126</v>
      </c>
      <c r="D2268" s="168" t="s">
        <v>134</v>
      </c>
    </row>
    <row r="2269" spans="1:4" x14ac:dyDescent="0.3">
      <c r="B2269" s="168" t="s">
        <v>132</v>
      </c>
      <c r="C2269" s="168" t="s">
        <v>126</v>
      </c>
      <c r="D2269" s="168" t="s">
        <v>134</v>
      </c>
    </row>
    <row r="2270" spans="1:4" x14ac:dyDescent="0.3">
      <c r="B2270" s="168" t="s">
        <v>132</v>
      </c>
      <c r="C2270" s="168" t="s">
        <v>126</v>
      </c>
      <c r="D2270" s="168" t="s">
        <v>134</v>
      </c>
    </row>
    <row r="2271" spans="1:4" x14ac:dyDescent="0.3">
      <c r="A2271" s="25"/>
      <c r="B2271" s="168" t="s">
        <v>132</v>
      </c>
      <c r="C2271" s="168" t="s">
        <v>126</v>
      </c>
      <c r="D2271" s="168" t="s">
        <v>134</v>
      </c>
    </row>
    <row r="2272" spans="1:4" x14ac:dyDescent="0.3">
      <c r="B2272" s="168" t="s">
        <v>132</v>
      </c>
      <c r="C2272" s="168" t="s">
        <v>126</v>
      </c>
      <c r="D2272" s="168" t="s">
        <v>134</v>
      </c>
    </row>
    <row r="2273" spans="2:4" x14ac:dyDescent="0.3">
      <c r="B2273" s="168" t="s">
        <v>132</v>
      </c>
      <c r="C2273" s="168" t="s">
        <v>126</v>
      </c>
      <c r="D2273" s="168" t="s">
        <v>134</v>
      </c>
    </row>
    <row r="2274" spans="2:4" x14ac:dyDescent="0.3">
      <c r="B2274" s="168" t="s">
        <v>132</v>
      </c>
      <c r="C2274" s="168" t="s">
        <v>126</v>
      </c>
      <c r="D2274" s="168" t="s">
        <v>134</v>
      </c>
    </row>
    <row r="2275" spans="2:4" x14ac:dyDescent="0.3">
      <c r="B2275" s="168" t="s">
        <v>132</v>
      </c>
      <c r="C2275" s="168" t="s">
        <v>126</v>
      </c>
      <c r="D2275" s="168" t="s">
        <v>134</v>
      </c>
    </row>
    <row r="2276" spans="2:4" x14ac:dyDescent="0.3">
      <c r="B2276" s="168" t="s">
        <v>132</v>
      </c>
      <c r="C2276" s="168" t="s">
        <v>126</v>
      </c>
      <c r="D2276" s="168" t="s">
        <v>134</v>
      </c>
    </row>
    <row r="2277" spans="2:4" x14ac:dyDescent="0.3">
      <c r="B2277" s="168" t="s">
        <v>132</v>
      </c>
      <c r="C2277" s="168" t="s">
        <v>126</v>
      </c>
      <c r="D2277" s="168" t="s">
        <v>134</v>
      </c>
    </row>
    <row r="2278" spans="2:4" x14ac:dyDescent="0.3">
      <c r="B2278" s="168" t="s">
        <v>132</v>
      </c>
      <c r="C2278" s="168" t="s">
        <v>126</v>
      </c>
      <c r="D2278" s="168" t="s">
        <v>134</v>
      </c>
    </row>
    <row r="2279" spans="2:4" x14ac:dyDescent="0.3">
      <c r="B2279" s="168" t="s">
        <v>132</v>
      </c>
      <c r="C2279" s="168" t="s">
        <v>126</v>
      </c>
      <c r="D2279" s="168" t="s">
        <v>134</v>
      </c>
    </row>
    <row r="2280" spans="2:4" x14ac:dyDescent="0.3">
      <c r="B2280" s="168" t="s">
        <v>132</v>
      </c>
      <c r="C2280" s="168" t="s">
        <v>126</v>
      </c>
      <c r="D2280" s="168" t="s">
        <v>134</v>
      </c>
    </row>
    <row r="2281" spans="2:4" x14ac:dyDescent="0.3">
      <c r="B2281" s="168" t="s">
        <v>132</v>
      </c>
      <c r="C2281" s="168" t="s">
        <v>126</v>
      </c>
      <c r="D2281" s="168" t="s">
        <v>134</v>
      </c>
    </row>
    <row r="2282" spans="2:4" x14ac:dyDescent="0.3">
      <c r="B2282" s="168" t="s">
        <v>132</v>
      </c>
      <c r="C2282" s="168" t="s">
        <v>126</v>
      </c>
      <c r="D2282" s="168" t="s">
        <v>134</v>
      </c>
    </row>
    <row r="2283" spans="2:4" x14ac:dyDescent="0.3">
      <c r="B2283" s="168" t="s">
        <v>132</v>
      </c>
      <c r="C2283" s="168" t="s">
        <v>126</v>
      </c>
      <c r="D2283" s="168" t="s">
        <v>134</v>
      </c>
    </row>
    <row r="2284" spans="2:4" x14ac:dyDescent="0.3">
      <c r="B2284" s="168" t="s">
        <v>132</v>
      </c>
      <c r="C2284" s="168" t="s">
        <v>126</v>
      </c>
      <c r="D2284" s="168" t="s">
        <v>134</v>
      </c>
    </row>
    <row r="2285" spans="2:4" x14ac:dyDescent="0.3">
      <c r="B2285" s="168" t="s">
        <v>132</v>
      </c>
      <c r="C2285" s="168" t="s">
        <v>126</v>
      </c>
      <c r="D2285" s="168" t="s">
        <v>134</v>
      </c>
    </row>
    <row r="2286" spans="2:4" x14ac:dyDescent="0.3">
      <c r="B2286" s="168" t="s">
        <v>132</v>
      </c>
      <c r="C2286" s="168" t="s">
        <v>126</v>
      </c>
      <c r="D2286" s="168" t="s">
        <v>134</v>
      </c>
    </row>
    <row r="2287" spans="2:4" x14ac:dyDescent="0.3">
      <c r="B2287" s="168" t="s">
        <v>132</v>
      </c>
      <c r="C2287" s="168" t="s">
        <v>126</v>
      </c>
      <c r="D2287" s="168" t="s">
        <v>134</v>
      </c>
    </row>
    <row r="2288" spans="2:4" x14ac:dyDescent="0.3">
      <c r="B2288" s="168" t="s">
        <v>132</v>
      </c>
      <c r="C2288" s="168" t="s">
        <v>126</v>
      </c>
      <c r="D2288" s="168" t="s">
        <v>134</v>
      </c>
    </row>
    <row r="2289" spans="1:4" x14ac:dyDescent="0.3">
      <c r="B2289" s="168" t="s">
        <v>132</v>
      </c>
      <c r="C2289" s="168" t="s">
        <v>126</v>
      </c>
      <c r="D2289" s="168" t="s">
        <v>134</v>
      </c>
    </row>
    <row r="2290" spans="1:4" x14ac:dyDescent="0.3">
      <c r="B2290" s="168" t="s">
        <v>132</v>
      </c>
      <c r="C2290" s="168" t="s">
        <v>126</v>
      </c>
      <c r="D2290" s="168" t="s">
        <v>134</v>
      </c>
    </row>
    <row r="2291" spans="1:4" x14ac:dyDescent="0.3">
      <c r="B2291" s="168" t="s">
        <v>132</v>
      </c>
      <c r="C2291" s="168" t="s">
        <v>126</v>
      </c>
      <c r="D2291" s="168" t="s">
        <v>134</v>
      </c>
    </row>
    <row r="2292" spans="1:4" x14ac:dyDescent="0.3">
      <c r="B2292" s="168" t="s">
        <v>132</v>
      </c>
      <c r="C2292" s="168" t="s">
        <v>126</v>
      </c>
      <c r="D2292" s="168" t="s">
        <v>134</v>
      </c>
    </row>
    <row r="2293" spans="1:4" x14ac:dyDescent="0.3">
      <c r="B2293" s="168" t="s">
        <v>132</v>
      </c>
      <c r="C2293" s="168" t="s">
        <v>126</v>
      </c>
      <c r="D2293" s="168" t="s">
        <v>134</v>
      </c>
    </row>
    <row r="2294" spans="1:4" x14ac:dyDescent="0.3">
      <c r="B2294" s="168" t="s">
        <v>132</v>
      </c>
      <c r="C2294" s="168" t="s">
        <v>126</v>
      </c>
      <c r="D2294" s="168" t="s">
        <v>134</v>
      </c>
    </row>
    <row r="2295" spans="1:4" x14ac:dyDescent="0.3">
      <c r="B2295" s="168" t="s">
        <v>132</v>
      </c>
      <c r="C2295" s="168" t="s">
        <v>126</v>
      </c>
      <c r="D2295" s="168" t="s">
        <v>134</v>
      </c>
    </row>
    <row r="2296" spans="1:4" x14ac:dyDescent="0.3">
      <c r="A2296" s="98">
        <v>5711</v>
      </c>
      <c r="B2296" s="168" t="s">
        <v>132</v>
      </c>
      <c r="C2296" s="168" t="s">
        <v>126</v>
      </c>
      <c r="D2296" s="168" t="s">
        <v>134</v>
      </c>
    </row>
    <row r="2297" spans="1:4" x14ac:dyDescent="0.3">
      <c r="A2297" s="98">
        <v>5468</v>
      </c>
      <c r="B2297" s="168" t="s">
        <v>132</v>
      </c>
      <c r="C2297" s="168" t="s">
        <v>126</v>
      </c>
      <c r="D2297" s="168" t="s">
        <v>134</v>
      </c>
    </row>
    <row r="2298" spans="1:4" x14ac:dyDescent="0.3">
      <c r="A2298" s="98">
        <v>4948</v>
      </c>
      <c r="B2298" s="168" t="s">
        <v>132</v>
      </c>
      <c r="C2298" s="168" t="s">
        <v>126</v>
      </c>
      <c r="D2298" s="168" t="s">
        <v>134</v>
      </c>
    </row>
    <row r="2299" spans="1:4" x14ac:dyDescent="0.3">
      <c r="A2299" s="98">
        <v>4901</v>
      </c>
      <c r="B2299" s="168" t="s">
        <v>132</v>
      </c>
      <c r="C2299" s="168" t="s">
        <v>126</v>
      </c>
      <c r="D2299" s="168" t="s">
        <v>134</v>
      </c>
    </row>
    <row r="2300" spans="1:4" x14ac:dyDescent="0.3">
      <c r="A2300" s="98">
        <v>4878</v>
      </c>
      <c r="B2300" s="168" t="s">
        <v>132</v>
      </c>
      <c r="C2300" s="168" t="s">
        <v>126</v>
      </c>
      <c r="D2300" s="168" t="s">
        <v>134</v>
      </c>
    </row>
    <row r="2301" spans="1:4" x14ac:dyDescent="0.3">
      <c r="A2301" s="98">
        <v>4846</v>
      </c>
      <c r="B2301" s="168" t="s">
        <v>132</v>
      </c>
      <c r="C2301" s="168" t="s">
        <v>126</v>
      </c>
      <c r="D2301" s="168" t="s">
        <v>134</v>
      </c>
    </row>
    <row r="2302" spans="1:4" x14ac:dyDescent="0.3">
      <c r="A2302" s="98">
        <v>4754</v>
      </c>
      <c r="B2302" s="168" t="s">
        <v>132</v>
      </c>
      <c r="C2302" s="168" t="s">
        <v>126</v>
      </c>
      <c r="D2302" s="168" t="s">
        <v>134</v>
      </c>
    </row>
    <row r="2303" spans="1:4" x14ac:dyDescent="0.3">
      <c r="A2303" s="98">
        <v>4326</v>
      </c>
      <c r="B2303" s="168" t="s">
        <v>132</v>
      </c>
      <c r="C2303" s="168" t="s">
        <v>126</v>
      </c>
      <c r="D2303" s="168" t="s">
        <v>134</v>
      </c>
    </row>
    <row r="2304" spans="1:4" x14ac:dyDescent="0.3">
      <c r="A2304" s="98">
        <v>4319</v>
      </c>
      <c r="B2304" s="168" t="s">
        <v>132</v>
      </c>
      <c r="C2304" s="168" t="s">
        <v>126</v>
      </c>
      <c r="D2304" s="168" t="s">
        <v>134</v>
      </c>
    </row>
    <row r="2305" spans="1:4" x14ac:dyDescent="0.3">
      <c r="A2305" s="98">
        <v>4238</v>
      </c>
      <c r="B2305" s="168" t="s">
        <v>132</v>
      </c>
      <c r="C2305" s="168" t="s">
        <v>126</v>
      </c>
      <c r="D2305" s="168" t="s">
        <v>134</v>
      </c>
    </row>
    <row r="2306" spans="1:4" x14ac:dyDescent="0.3">
      <c r="A2306" s="98">
        <v>3429</v>
      </c>
      <c r="B2306" s="168" t="s">
        <v>132</v>
      </c>
      <c r="C2306" s="168" t="s">
        <v>126</v>
      </c>
      <c r="D2306" s="168" t="s">
        <v>134</v>
      </c>
    </row>
    <row r="2307" spans="1:4" x14ac:dyDescent="0.3">
      <c r="A2307" s="98">
        <v>3406</v>
      </c>
      <c r="B2307" s="168" t="s">
        <v>132</v>
      </c>
      <c r="C2307" s="168" t="s">
        <v>126</v>
      </c>
      <c r="D2307" s="168" t="s">
        <v>134</v>
      </c>
    </row>
    <row r="2308" spans="1:4" x14ac:dyDescent="0.3">
      <c r="A2308" s="98">
        <v>3263</v>
      </c>
      <c r="B2308" s="168" t="s">
        <v>132</v>
      </c>
      <c r="C2308" s="168" t="s">
        <v>126</v>
      </c>
      <c r="D2308" s="168" t="s">
        <v>134</v>
      </c>
    </row>
    <row r="2309" spans="1:4" x14ac:dyDescent="0.3">
      <c r="A2309" s="98">
        <v>3193</v>
      </c>
      <c r="B2309" s="168" t="s">
        <v>132</v>
      </c>
      <c r="C2309" s="168" t="s">
        <v>126</v>
      </c>
      <c r="D2309" s="168" t="s">
        <v>134</v>
      </c>
    </row>
    <row r="2310" spans="1:4" x14ac:dyDescent="0.3">
      <c r="A2310" s="98">
        <v>3189</v>
      </c>
      <c r="B2310" s="168" t="s">
        <v>132</v>
      </c>
      <c r="C2310" s="168" t="s">
        <v>126</v>
      </c>
      <c r="D2310" s="168" t="s">
        <v>134</v>
      </c>
    </row>
    <row r="2311" spans="1:4" x14ac:dyDescent="0.3">
      <c r="A2311" s="98">
        <v>2959</v>
      </c>
      <c r="B2311" s="168" t="s">
        <v>132</v>
      </c>
      <c r="C2311" s="168" t="s">
        <v>126</v>
      </c>
      <c r="D2311" s="168" t="s">
        <v>134</v>
      </c>
    </row>
    <row r="2312" spans="1:4" x14ac:dyDescent="0.3">
      <c r="A2312" s="98">
        <v>2927</v>
      </c>
      <c r="B2312" s="168" t="s">
        <v>132</v>
      </c>
      <c r="C2312" s="168" t="s">
        <v>126</v>
      </c>
      <c r="D2312" s="168" t="s">
        <v>134</v>
      </c>
    </row>
    <row r="2313" spans="1:4" x14ac:dyDescent="0.3">
      <c r="A2313" s="98">
        <v>2893</v>
      </c>
      <c r="B2313" s="168" t="s">
        <v>132</v>
      </c>
      <c r="C2313" s="168" t="s">
        <v>126</v>
      </c>
      <c r="D2313" s="168" t="s">
        <v>134</v>
      </c>
    </row>
    <row r="2314" spans="1:4" x14ac:dyDescent="0.3">
      <c r="A2314" s="113">
        <v>2860</v>
      </c>
      <c r="B2314" s="168" t="s">
        <v>132</v>
      </c>
      <c r="C2314" s="168" t="s">
        <v>126</v>
      </c>
      <c r="D2314" s="168" t="s">
        <v>134</v>
      </c>
    </row>
    <row r="2315" spans="1:4" x14ac:dyDescent="0.3">
      <c r="A2315" s="113">
        <v>2816</v>
      </c>
      <c r="B2315" s="168" t="s">
        <v>132</v>
      </c>
      <c r="C2315" s="168" t="s">
        <v>126</v>
      </c>
      <c r="D2315" s="168" t="s">
        <v>134</v>
      </c>
    </row>
    <row r="2316" spans="1:4" x14ac:dyDescent="0.3">
      <c r="A2316" s="98">
        <v>2682</v>
      </c>
      <c r="B2316" s="168" t="s">
        <v>132</v>
      </c>
      <c r="C2316" s="168" t="s">
        <v>126</v>
      </c>
      <c r="D2316" s="168" t="s">
        <v>134</v>
      </c>
    </row>
    <row r="2317" spans="1:4" x14ac:dyDescent="0.3">
      <c r="A2317" s="98">
        <v>2658</v>
      </c>
      <c r="B2317" s="168" t="s">
        <v>132</v>
      </c>
      <c r="C2317" s="168" t="s">
        <v>126</v>
      </c>
      <c r="D2317" s="168" t="s">
        <v>134</v>
      </c>
    </row>
    <row r="2318" spans="1:4" x14ac:dyDescent="0.3">
      <c r="A2318" s="98">
        <v>2612</v>
      </c>
      <c r="B2318" s="168" t="s">
        <v>132</v>
      </c>
      <c r="C2318" s="168" t="s">
        <v>126</v>
      </c>
      <c r="D2318" s="168" t="s">
        <v>134</v>
      </c>
    </row>
    <row r="2319" spans="1:4" x14ac:dyDescent="0.3">
      <c r="A2319" s="98">
        <v>2564</v>
      </c>
      <c r="B2319" s="168" t="s">
        <v>132</v>
      </c>
      <c r="C2319" s="168" t="s">
        <v>126</v>
      </c>
      <c r="D2319" s="168" t="s">
        <v>134</v>
      </c>
    </row>
    <row r="2320" spans="1:4" x14ac:dyDescent="0.3">
      <c r="A2320" s="98">
        <v>2521</v>
      </c>
      <c r="B2320" s="168" t="s">
        <v>132</v>
      </c>
      <c r="C2320" s="168" t="s">
        <v>126</v>
      </c>
      <c r="D2320" s="168" t="s">
        <v>134</v>
      </c>
    </row>
    <row r="2321" spans="1:4" x14ac:dyDescent="0.3">
      <c r="A2321" s="113">
        <v>2334</v>
      </c>
      <c r="B2321" s="168" t="s">
        <v>132</v>
      </c>
      <c r="C2321" s="168" t="s">
        <v>126</v>
      </c>
      <c r="D2321" s="168" t="s">
        <v>134</v>
      </c>
    </row>
    <row r="2322" spans="1:4" x14ac:dyDescent="0.3">
      <c r="A2322" s="98">
        <v>2294</v>
      </c>
      <c r="B2322" s="168" t="s">
        <v>132</v>
      </c>
      <c r="C2322" s="168" t="s">
        <v>126</v>
      </c>
      <c r="D2322" s="168" t="s">
        <v>134</v>
      </c>
    </row>
    <row r="2323" spans="1:4" x14ac:dyDescent="0.3">
      <c r="A2323" s="98">
        <v>2003</v>
      </c>
      <c r="B2323" s="168" t="s">
        <v>132</v>
      </c>
      <c r="C2323" s="168" t="s">
        <v>126</v>
      </c>
      <c r="D2323" s="168" t="s">
        <v>134</v>
      </c>
    </row>
    <row r="2324" spans="1:4" x14ac:dyDescent="0.3">
      <c r="A2324" s="98">
        <v>2001</v>
      </c>
      <c r="B2324" s="168" t="s">
        <v>132</v>
      </c>
      <c r="C2324" s="168" t="s">
        <v>126</v>
      </c>
      <c r="D2324" s="168" t="s">
        <v>134</v>
      </c>
    </row>
    <row r="2325" spans="1:4" x14ac:dyDescent="0.3">
      <c r="A2325" s="98">
        <v>1953</v>
      </c>
      <c r="B2325" s="168" t="s">
        <v>132</v>
      </c>
      <c r="C2325" s="168" t="s">
        <v>126</v>
      </c>
      <c r="D2325" s="168" t="s">
        <v>134</v>
      </c>
    </row>
    <row r="2326" spans="1:4" x14ac:dyDescent="0.3">
      <c r="A2326" s="98">
        <v>1941</v>
      </c>
      <c r="B2326" s="168" t="s">
        <v>132</v>
      </c>
      <c r="C2326" s="168" t="s">
        <v>126</v>
      </c>
      <c r="D2326" s="168" t="s">
        <v>134</v>
      </c>
    </row>
    <row r="2327" spans="1:4" x14ac:dyDescent="0.3">
      <c r="A2327" s="113">
        <v>1798</v>
      </c>
      <c r="B2327" s="168" t="s">
        <v>132</v>
      </c>
      <c r="C2327" s="168" t="s">
        <v>126</v>
      </c>
      <c r="D2327" s="168" t="s">
        <v>134</v>
      </c>
    </row>
    <row r="2328" spans="1:4" x14ac:dyDescent="0.3">
      <c r="A2328" s="98">
        <v>1729</v>
      </c>
      <c r="B2328" s="168" t="s">
        <v>132</v>
      </c>
      <c r="C2328" s="168" t="s">
        <v>126</v>
      </c>
      <c r="D2328" s="168" t="s">
        <v>134</v>
      </c>
    </row>
    <row r="2329" spans="1:4" x14ac:dyDescent="0.3">
      <c r="A2329" s="98">
        <v>1605</v>
      </c>
      <c r="B2329" s="168" t="s">
        <v>132</v>
      </c>
      <c r="C2329" s="168" t="s">
        <v>126</v>
      </c>
      <c r="D2329" s="168" t="s">
        <v>134</v>
      </c>
    </row>
    <row r="2330" spans="1:4" x14ac:dyDescent="0.3">
      <c r="A2330" s="98">
        <v>1476</v>
      </c>
      <c r="B2330" s="168" t="s">
        <v>132</v>
      </c>
      <c r="C2330" s="168" t="s">
        <v>126</v>
      </c>
      <c r="D2330" s="168" t="s">
        <v>134</v>
      </c>
    </row>
    <row r="2331" spans="1:4" x14ac:dyDescent="0.3">
      <c r="A2331" s="98">
        <v>1470</v>
      </c>
      <c r="B2331" s="168" t="s">
        <v>132</v>
      </c>
      <c r="C2331" s="168" t="s">
        <v>126</v>
      </c>
      <c r="D2331" s="168" t="s">
        <v>134</v>
      </c>
    </row>
    <row r="2332" spans="1:4" x14ac:dyDescent="0.3">
      <c r="A2332" s="98">
        <v>1462</v>
      </c>
      <c r="B2332" s="168" t="s">
        <v>132</v>
      </c>
      <c r="C2332" s="168" t="s">
        <v>126</v>
      </c>
      <c r="D2332" s="168" t="s">
        <v>134</v>
      </c>
    </row>
    <row r="2333" spans="1:4" x14ac:dyDescent="0.3">
      <c r="A2333" s="98">
        <v>1460</v>
      </c>
      <c r="B2333" s="168" t="s">
        <v>132</v>
      </c>
      <c r="C2333" s="168" t="s">
        <v>126</v>
      </c>
      <c r="D2333" s="168" t="s">
        <v>134</v>
      </c>
    </row>
    <row r="2334" spans="1:4" x14ac:dyDescent="0.3">
      <c r="A2334" s="98">
        <v>1357</v>
      </c>
      <c r="B2334" s="168" t="s">
        <v>132</v>
      </c>
      <c r="C2334" s="168" t="s">
        <v>126</v>
      </c>
      <c r="D2334" s="168" t="s">
        <v>134</v>
      </c>
    </row>
    <row r="2335" spans="1:4" x14ac:dyDescent="0.3">
      <c r="A2335" s="98">
        <v>1214</v>
      </c>
      <c r="B2335" s="168" t="s">
        <v>132</v>
      </c>
      <c r="C2335" s="168" t="s">
        <v>126</v>
      </c>
      <c r="D2335" s="168" t="s">
        <v>134</v>
      </c>
    </row>
    <row r="2336" spans="1:4" x14ac:dyDescent="0.3">
      <c r="A2336" s="98">
        <v>979</v>
      </c>
      <c r="B2336" s="168" t="s">
        <v>132</v>
      </c>
      <c r="C2336" s="168" t="s">
        <v>126</v>
      </c>
      <c r="D2336" s="168" t="s">
        <v>134</v>
      </c>
    </row>
    <row r="2337" spans="1:4" x14ac:dyDescent="0.3">
      <c r="A2337" s="98">
        <v>793</v>
      </c>
      <c r="B2337" s="168" t="s">
        <v>132</v>
      </c>
      <c r="C2337" s="168" t="s">
        <v>126</v>
      </c>
      <c r="D2337" s="168" t="s">
        <v>134</v>
      </c>
    </row>
    <row r="2338" spans="1:4" x14ac:dyDescent="0.3">
      <c r="A2338" s="98">
        <v>710</v>
      </c>
      <c r="B2338" s="168" t="s">
        <v>132</v>
      </c>
      <c r="C2338" s="168" t="s">
        <v>126</v>
      </c>
      <c r="D2338" s="168" t="s">
        <v>134</v>
      </c>
    </row>
    <row r="2339" spans="1:4" x14ac:dyDescent="0.3">
      <c r="A2339" s="98">
        <v>547</v>
      </c>
      <c r="B2339" s="168" t="s">
        <v>132</v>
      </c>
      <c r="C2339" s="168" t="s">
        <v>126</v>
      </c>
      <c r="D2339" s="168" t="s">
        <v>134</v>
      </c>
    </row>
    <row r="2340" spans="1:4" x14ac:dyDescent="0.3">
      <c r="A2340" s="98">
        <v>539</v>
      </c>
      <c r="B2340" s="168" t="s">
        <v>132</v>
      </c>
      <c r="C2340" s="168" t="s">
        <v>126</v>
      </c>
      <c r="D2340" s="168" t="s">
        <v>134</v>
      </c>
    </row>
    <row r="2341" spans="1:4" x14ac:dyDescent="0.3">
      <c r="A2341" s="98">
        <v>527</v>
      </c>
      <c r="B2341" s="168" t="s">
        <v>132</v>
      </c>
      <c r="C2341" s="168" t="s">
        <v>126</v>
      </c>
      <c r="D2341" s="168" t="s">
        <v>134</v>
      </c>
    </row>
    <row r="2342" spans="1:4" x14ac:dyDescent="0.3">
      <c r="A2342" s="98">
        <v>513</v>
      </c>
      <c r="B2342" s="168" t="s">
        <v>132</v>
      </c>
      <c r="C2342" s="168" t="s">
        <v>126</v>
      </c>
      <c r="D2342" s="168" t="s">
        <v>134</v>
      </c>
    </row>
    <row r="2343" spans="1:4" x14ac:dyDescent="0.3">
      <c r="A2343" s="99"/>
      <c r="B2343" s="168" t="s">
        <v>132</v>
      </c>
      <c r="C2343" s="168" t="s">
        <v>126</v>
      </c>
      <c r="D2343" s="168" t="s">
        <v>134</v>
      </c>
    </row>
    <row r="2344" spans="1:4" x14ac:dyDescent="0.3">
      <c r="A2344" s="99"/>
      <c r="B2344" s="168" t="s">
        <v>132</v>
      </c>
      <c r="C2344" s="168" t="s">
        <v>126</v>
      </c>
      <c r="D2344" s="168" t="s">
        <v>134</v>
      </c>
    </row>
    <row r="2345" spans="1:4" x14ac:dyDescent="0.3">
      <c r="A2345" s="99"/>
      <c r="B2345" s="168" t="s">
        <v>132</v>
      </c>
      <c r="C2345" s="168" t="s">
        <v>126</v>
      </c>
      <c r="D2345" s="168" t="s">
        <v>134</v>
      </c>
    </row>
    <row r="2346" spans="1:4" x14ac:dyDescent="0.3">
      <c r="A2346" s="99"/>
      <c r="B2346" s="168" t="s">
        <v>132</v>
      </c>
      <c r="C2346" s="168" t="s">
        <v>126</v>
      </c>
      <c r="D2346" s="168" t="s">
        <v>134</v>
      </c>
    </row>
    <row r="2347" spans="1:4" x14ac:dyDescent="0.3">
      <c r="A2347" s="99"/>
      <c r="B2347" s="168" t="s">
        <v>132</v>
      </c>
      <c r="C2347" s="168" t="s">
        <v>126</v>
      </c>
      <c r="D2347" s="168" t="s">
        <v>134</v>
      </c>
    </row>
    <row r="2348" spans="1:4" x14ac:dyDescent="0.3">
      <c r="A2348" s="99"/>
      <c r="B2348" s="168" t="s">
        <v>132</v>
      </c>
      <c r="C2348" s="168" t="s">
        <v>126</v>
      </c>
      <c r="D2348" s="168" t="s">
        <v>134</v>
      </c>
    </row>
    <row r="2349" spans="1:4" x14ac:dyDescent="0.3">
      <c r="A2349" s="99"/>
      <c r="B2349" s="168" t="s">
        <v>132</v>
      </c>
      <c r="C2349" s="168" t="s">
        <v>126</v>
      </c>
      <c r="D2349" s="168" t="s">
        <v>134</v>
      </c>
    </row>
    <row r="2350" spans="1:4" x14ac:dyDescent="0.3">
      <c r="A2350" s="99"/>
      <c r="B2350" s="168" t="s">
        <v>132</v>
      </c>
      <c r="C2350" s="168" t="s">
        <v>126</v>
      </c>
      <c r="D2350" s="168" t="s">
        <v>134</v>
      </c>
    </row>
    <row r="2351" spans="1:4" x14ac:dyDescent="0.3">
      <c r="A2351" s="99"/>
      <c r="B2351" s="168" t="s">
        <v>132</v>
      </c>
      <c r="C2351" s="168" t="s">
        <v>126</v>
      </c>
      <c r="D2351" s="168" t="s">
        <v>134</v>
      </c>
    </row>
    <row r="2352" spans="1:4" x14ac:dyDescent="0.3">
      <c r="A2352" s="99"/>
      <c r="B2352" s="168" t="s">
        <v>132</v>
      </c>
      <c r="C2352" s="168" t="s">
        <v>126</v>
      </c>
      <c r="D2352" s="168" t="s">
        <v>134</v>
      </c>
    </row>
    <row r="2353" spans="1:4" x14ac:dyDescent="0.3">
      <c r="A2353" s="99"/>
      <c r="B2353" s="168" t="s">
        <v>132</v>
      </c>
      <c r="C2353" s="168" t="s">
        <v>126</v>
      </c>
      <c r="D2353" s="168" t="s">
        <v>134</v>
      </c>
    </row>
    <row r="2354" spans="1:4" x14ac:dyDescent="0.3">
      <c r="A2354" s="99"/>
      <c r="B2354" s="168" t="s">
        <v>132</v>
      </c>
      <c r="C2354" s="168" t="s">
        <v>126</v>
      </c>
      <c r="D2354" s="168" t="s">
        <v>134</v>
      </c>
    </row>
    <row r="2355" spans="1:4" x14ac:dyDescent="0.3">
      <c r="A2355" s="99"/>
      <c r="B2355" s="168" t="s">
        <v>132</v>
      </c>
      <c r="C2355" s="168" t="s">
        <v>126</v>
      </c>
      <c r="D2355" s="168" t="s">
        <v>134</v>
      </c>
    </row>
    <row r="2356" spans="1:4" x14ac:dyDescent="0.3">
      <c r="A2356" s="99"/>
      <c r="B2356" s="168" t="s">
        <v>132</v>
      </c>
      <c r="C2356" s="168" t="s">
        <v>126</v>
      </c>
      <c r="D2356" s="168" t="s">
        <v>134</v>
      </c>
    </row>
    <row r="2357" spans="1:4" x14ac:dyDescent="0.3">
      <c r="A2357" s="99"/>
      <c r="B2357" s="168" t="s">
        <v>132</v>
      </c>
      <c r="C2357" s="168" t="s">
        <v>126</v>
      </c>
      <c r="D2357" s="168" t="s">
        <v>134</v>
      </c>
    </row>
    <row r="2358" spans="1:4" x14ac:dyDescent="0.3">
      <c r="A2358" s="99"/>
      <c r="B2358" s="168" t="s">
        <v>132</v>
      </c>
      <c r="C2358" s="168" t="s">
        <v>126</v>
      </c>
      <c r="D2358" s="168" t="s">
        <v>134</v>
      </c>
    </row>
    <row r="2359" spans="1:4" x14ac:dyDescent="0.3">
      <c r="A2359" s="99"/>
      <c r="B2359" s="168" t="s">
        <v>132</v>
      </c>
      <c r="C2359" s="168" t="s">
        <v>126</v>
      </c>
      <c r="D2359" s="168" t="s">
        <v>134</v>
      </c>
    </row>
    <row r="2360" spans="1:4" x14ac:dyDescent="0.3">
      <c r="A2360" s="99"/>
      <c r="B2360" s="168" t="s">
        <v>132</v>
      </c>
      <c r="C2360" s="168" t="s">
        <v>126</v>
      </c>
      <c r="D2360" s="168" t="s">
        <v>134</v>
      </c>
    </row>
    <row r="2361" spans="1:4" x14ac:dyDescent="0.3">
      <c r="A2361" s="99"/>
      <c r="B2361" s="168" t="s">
        <v>132</v>
      </c>
      <c r="C2361" s="168" t="s">
        <v>126</v>
      </c>
      <c r="D2361" s="168" t="s">
        <v>134</v>
      </c>
    </row>
    <row r="2362" spans="1:4" x14ac:dyDescent="0.3">
      <c r="A2362" s="99"/>
      <c r="B2362" s="168" t="s">
        <v>132</v>
      </c>
      <c r="C2362" s="168" t="s">
        <v>126</v>
      </c>
      <c r="D2362" s="168" t="s">
        <v>134</v>
      </c>
    </row>
    <row r="2363" spans="1:4" x14ac:dyDescent="0.3">
      <c r="A2363" s="99"/>
      <c r="B2363" s="168" t="s">
        <v>132</v>
      </c>
      <c r="C2363" s="168" t="s">
        <v>126</v>
      </c>
      <c r="D2363" s="168" t="s">
        <v>134</v>
      </c>
    </row>
    <row r="2364" spans="1:4" x14ac:dyDescent="0.3">
      <c r="A2364" s="99"/>
      <c r="B2364" s="168" t="s">
        <v>132</v>
      </c>
      <c r="C2364" s="168" t="s">
        <v>126</v>
      </c>
      <c r="D2364" s="168" t="s">
        <v>134</v>
      </c>
    </row>
    <row r="2365" spans="1:4" x14ac:dyDescent="0.3">
      <c r="A2365" s="99"/>
      <c r="B2365" s="168" t="s">
        <v>132</v>
      </c>
      <c r="C2365" s="168" t="s">
        <v>126</v>
      </c>
      <c r="D2365" s="168" t="s">
        <v>134</v>
      </c>
    </row>
    <row r="2366" spans="1:4" x14ac:dyDescent="0.3">
      <c r="A2366" s="99"/>
      <c r="B2366" s="168" t="s">
        <v>132</v>
      </c>
      <c r="C2366" s="168" t="s">
        <v>126</v>
      </c>
      <c r="D2366" s="168" t="s">
        <v>134</v>
      </c>
    </row>
    <row r="2367" spans="1:4" x14ac:dyDescent="0.3">
      <c r="A2367" s="99"/>
      <c r="B2367" s="168" t="s">
        <v>132</v>
      </c>
      <c r="C2367" s="168" t="s">
        <v>126</v>
      </c>
      <c r="D2367" s="168" t="s">
        <v>134</v>
      </c>
    </row>
    <row r="2368" spans="1:4" x14ac:dyDescent="0.3">
      <c r="A2368" s="99"/>
      <c r="B2368" s="168" t="s">
        <v>132</v>
      </c>
      <c r="C2368" s="168" t="s">
        <v>126</v>
      </c>
      <c r="D2368" s="168" t="s">
        <v>134</v>
      </c>
    </row>
    <row r="2369" spans="1:4" x14ac:dyDescent="0.3">
      <c r="A2369" s="99"/>
      <c r="B2369" s="168" t="s">
        <v>132</v>
      </c>
      <c r="C2369" s="168" t="s">
        <v>126</v>
      </c>
      <c r="D2369" s="168" t="s">
        <v>134</v>
      </c>
    </row>
    <row r="2370" spans="1:4" x14ac:dyDescent="0.3">
      <c r="A2370" s="99"/>
      <c r="B2370" s="168" t="s">
        <v>132</v>
      </c>
      <c r="C2370" s="168" t="s">
        <v>126</v>
      </c>
      <c r="D2370" s="168" t="s">
        <v>134</v>
      </c>
    </row>
    <row r="2371" spans="1:4" x14ac:dyDescent="0.3">
      <c r="A2371" s="99"/>
      <c r="B2371" s="168" t="s">
        <v>132</v>
      </c>
      <c r="C2371" s="168" t="s">
        <v>126</v>
      </c>
      <c r="D2371" s="168" t="s">
        <v>134</v>
      </c>
    </row>
    <row r="2372" spans="1:4" x14ac:dyDescent="0.3">
      <c r="A2372" s="99"/>
      <c r="B2372" s="168" t="s">
        <v>132</v>
      </c>
      <c r="C2372" s="168" t="s">
        <v>126</v>
      </c>
      <c r="D2372" s="168" t="s">
        <v>134</v>
      </c>
    </row>
    <row r="2373" spans="1:4" x14ac:dyDescent="0.3">
      <c r="A2373" s="99"/>
      <c r="B2373" s="168" t="s">
        <v>132</v>
      </c>
      <c r="C2373" s="168" t="s">
        <v>126</v>
      </c>
      <c r="D2373" s="168" t="s">
        <v>134</v>
      </c>
    </row>
    <row r="2374" spans="1:4" x14ac:dyDescent="0.3">
      <c r="A2374" s="99"/>
      <c r="B2374" s="168" t="s">
        <v>132</v>
      </c>
      <c r="C2374" s="168" t="s">
        <v>126</v>
      </c>
      <c r="D2374" s="168" t="s">
        <v>134</v>
      </c>
    </row>
    <row r="2375" spans="1:4" x14ac:dyDescent="0.3">
      <c r="A2375" s="99"/>
      <c r="B2375" s="168" t="s">
        <v>132</v>
      </c>
      <c r="C2375" s="168" t="s">
        <v>126</v>
      </c>
      <c r="D2375" s="168" t="s">
        <v>134</v>
      </c>
    </row>
    <row r="2376" spans="1:4" x14ac:dyDescent="0.3">
      <c r="A2376" s="99"/>
      <c r="B2376" s="168" t="s">
        <v>132</v>
      </c>
      <c r="C2376" s="168" t="s">
        <v>126</v>
      </c>
      <c r="D2376" s="168" t="s">
        <v>134</v>
      </c>
    </row>
    <row r="2377" spans="1:4" x14ac:dyDescent="0.3">
      <c r="A2377" s="99"/>
      <c r="B2377" s="168" t="s">
        <v>132</v>
      </c>
      <c r="C2377" s="168" t="s">
        <v>126</v>
      </c>
      <c r="D2377" s="168" t="s">
        <v>134</v>
      </c>
    </row>
    <row r="2378" spans="1:4" x14ac:dyDescent="0.3">
      <c r="A2378" s="99"/>
      <c r="B2378" s="168" t="s">
        <v>132</v>
      </c>
      <c r="C2378" s="168" t="s">
        <v>126</v>
      </c>
      <c r="D2378" s="168" t="s">
        <v>134</v>
      </c>
    </row>
    <row r="2379" spans="1:4" x14ac:dyDescent="0.3">
      <c r="A2379" s="99"/>
      <c r="B2379" s="168" t="s">
        <v>132</v>
      </c>
      <c r="C2379" s="168" t="s">
        <v>126</v>
      </c>
      <c r="D2379" s="168" t="s">
        <v>134</v>
      </c>
    </row>
    <row r="2380" spans="1:4" x14ac:dyDescent="0.3">
      <c r="A2380" s="99"/>
      <c r="B2380" s="168" t="s">
        <v>132</v>
      </c>
      <c r="C2380" s="168" t="s">
        <v>126</v>
      </c>
      <c r="D2380" s="168" t="s">
        <v>134</v>
      </c>
    </row>
    <row r="2381" spans="1:4" x14ac:dyDescent="0.3">
      <c r="B2381" s="168" t="s">
        <v>132</v>
      </c>
      <c r="C2381" s="168" t="s">
        <v>126</v>
      </c>
      <c r="D2381" s="168" t="s">
        <v>134</v>
      </c>
    </row>
    <row r="2382" spans="1:4" x14ac:dyDescent="0.3">
      <c r="B2382" s="168" t="s">
        <v>132</v>
      </c>
      <c r="C2382" s="168" t="s">
        <v>126</v>
      </c>
      <c r="D2382" s="168" t="s">
        <v>134</v>
      </c>
    </row>
    <row r="2383" spans="1:4" x14ac:dyDescent="0.3">
      <c r="B2383" s="168" t="s">
        <v>132</v>
      </c>
      <c r="C2383" s="168" t="s">
        <v>126</v>
      </c>
      <c r="D2383" s="168" t="s">
        <v>134</v>
      </c>
    </row>
    <row r="2384" spans="1:4" x14ac:dyDescent="0.3">
      <c r="B2384" s="168" t="s">
        <v>132</v>
      </c>
      <c r="C2384" s="168" t="s">
        <v>126</v>
      </c>
      <c r="D2384" s="168" t="s">
        <v>134</v>
      </c>
    </row>
    <row r="2385" spans="2:4" x14ac:dyDescent="0.3">
      <c r="B2385" s="168" t="s">
        <v>132</v>
      </c>
      <c r="C2385" s="168" t="s">
        <v>126</v>
      </c>
      <c r="D2385" s="168" t="s">
        <v>134</v>
      </c>
    </row>
    <row r="2386" spans="2:4" x14ac:dyDescent="0.3">
      <c r="B2386" s="168" t="s">
        <v>132</v>
      </c>
      <c r="C2386" s="168" t="s">
        <v>126</v>
      </c>
      <c r="D2386" s="168" t="s">
        <v>134</v>
      </c>
    </row>
    <row r="2387" spans="2:4" x14ac:dyDescent="0.3">
      <c r="B2387" s="168" t="s">
        <v>132</v>
      </c>
      <c r="C2387" s="168" t="s">
        <v>126</v>
      </c>
      <c r="D2387" s="168" t="s">
        <v>134</v>
      </c>
    </row>
    <row r="2388" spans="2:4" x14ac:dyDescent="0.3">
      <c r="B2388" s="168" t="s">
        <v>132</v>
      </c>
      <c r="C2388" s="168" t="s">
        <v>126</v>
      </c>
      <c r="D2388" s="168" t="s">
        <v>134</v>
      </c>
    </row>
    <row r="2389" spans="2:4" x14ac:dyDescent="0.3">
      <c r="B2389" s="168" t="s">
        <v>132</v>
      </c>
      <c r="C2389" s="168" t="s">
        <v>126</v>
      </c>
      <c r="D2389" s="168" t="s">
        <v>134</v>
      </c>
    </row>
    <row r="2390" spans="2:4" x14ac:dyDescent="0.3">
      <c r="B2390" s="168" t="s">
        <v>132</v>
      </c>
      <c r="C2390" s="168" t="s">
        <v>126</v>
      </c>
      <c r="D2390" s="168" t="s">
        <v>134</v>
      </c>
    </row>
    <row r="2391" spans="2:4" x14ac:dyDescent="0.3">
      <c r="B2391" s="168" t="s">
        <v>132</v>
      </c>
      <c r="C2391" s="168" t="s">
        <v>126</v>
      </c>
      <c r="D2391" s="168" t="s">
        <v>134</v>
      </c>
    </row>
    <row r="2392" spans="2:4" x14ac:dyDescent="0.3">
      <c r="B2392" s="168" t="s">
        <v>132</v>
      </c>
      <c r="C2392" s="168" t="s">
        <v>126</v>
      </c>
      <c r="D2392" s="168" t="s">
        <v>134</v>
      </c>
    </row>
    <row r="2393" spans="2:4" x14ac:dyDescent="0.3">
      <c r="B2393" s="168" t="s">
        <v>132</v>
      </c>
      <c r="C2393" s="168" t="s">
        <v>126</v>
      </c>
      <c r="D2393" s="168" t="s">
        <v>134</v>
      </c>
    </row>
    <row r="2394" spans="2:4" x14ac:dyDescent="0.3">
      <c r="B2394" s="168" t="s">
        <v>132</v>
      </c>
      <c r="C2394" s="168" t="s">
        <v>126</v>
      </c>
      <c r="D2394" s="168" t="s">
        <v>134</v>
      </c>
    </row>
    <row r="2395" spans="2:4" x14ac:dyDescent="0.3">
      <c r="B2395" s="168" t="s">
        <v>132</v>
      </c>
      <c r="C2395" s="168" t="s">
        <v>126</v>
      </c>
      <c r="D2395" s="168" t="s">
        <v>134</v>
      </c>
    </row>
    <row r="2396" spans="2:4" x14ac:dyDescent="0.3">
      <c r="B2396" s="168" t="s">
        <v>132</v>
      </c>
      <c r="C2396" s="168" t="s">
        <v>126</v>
      </c>
      <c r="D2396" s="168" t="s">
        <v>134</v>
      </c>
    </row>
    <row r="2397" spans="2:4" x14ac:dyDescent="0.3">
      <c r="B2397" s="168" t="s">
        <v>132</v>
      </c>
      <c r="C2397" s="168" t="s">
        <v>126</v>
      </c>
      <c r="D2397" s="168" t="s">
        <v>134</v>
      </c>
    </row>
    <row r="2398" spans="2:4" x14ac:dyDescent="0.3">
      <c r="B2398" s="168" t="s">
        <v>132</v>
      </c>
      <c r="C2398" s="168" t="s">
        <v>126</v>
      </c>
      <c r="D2398" s="168" t="s">
        <v>134</v>
      </c>
    </row>
    <row r="2399" spans="2:4" x14ac:dyDescent="0.3">
      <c r="B2399" s="168" t="s">
        <v>132</v>
      </c>
      <c r="C2399" s="168" t="s">
        <v>126</v>
      </c>
      <c r="D2399" s="168" t="s">
        <v>134</v>
      </c>
    </row>
    <row r="2400" spans="2:4" x14ac:dyDescent="0.3">
      <c r="B2400" s="168" t="s">
        <v>132</v>
      </c>
      <c r="C2400" s="168" t="s">
        <v>126</v>
      </c>
      <c r="D2400" s="168" t="s">
        <v>134</v>
      </c>
    </row>
    <row r="2401" spans="1:4" x14ac:dyDescent="0.3">
      <c r="B2401" s="168" t="s">
        <v>132</v>
      </c>
      <c r="C2401" s="168" t="s">
        <v>126</v>
      </c>
      <c r="D2401" s="168" t="s">
        <v>134</v>
      </c>
    </row>
    <row r="2402" spans="1:4" x14ac:dyDescent="0.3">
      <c r="B2402" s="168" t="s">
        <v>132</v>
      </c>
      <c r="C2402" s="168" t="s">
        <v>126</v>
      </c>
      <c r="D2402" s="168" t="s">
        <v>134</v>
      </c>
    </row>
    <row r="2403" spans="1:4" x14ac:dyDescent="0.3">
      <c r="B2403" s="168" t="s">
        <v>132</v>
      </c>
      <c r="C2403" s="168" t="s">
        <v>126</v>
      </c>
      <c r="D2403" s="168" t="s">
        <v>134</v>
      </c>
    </row>
    <row r="2404" spans="1:4" x14ac:dyDescent="0.3">
      <c r="B2404" s="168" t="s">
        <v>132</v>
      </c>
      <c r="C2404" s="168" t="s">
        <v>126</v>
      </c>
      <c r="D2404" s="168" t="s">
        <v>134</v>
      </c>
    </row>
    <row r="2405" spans="1:4" x14ac:dyDescent="0.3">
      <c r="B2405" s="168" t="s">
        <v>132</v>
      </c>
      <c r="C2405" s="168" t="s">
        <v>126</v>
      </c>
      <c r="D2405" s="168" t="s">
        <v>134</v>
      </c>
    </row>
    <row r="2406" spans="1:4" x14ac:dyDescent="0.3">
      <c r="B2406" s="168" t="s">
        <v>132</v>
      </c>
      <c r="C2406" s="168" t="s">
        <v>126</v>
      </c>
      <c r="D2406" s="168" t="s">
        <v>134</v>
      </c>
    </row>
    <row r="2407" spans="1:4" x14ac:dyDescent="0.3">
      <c r="B2407" s="168" t="s">
        <v>132</v>
      </c>
      <c r="C2407" s="168" t="s">
        <v>126</v>
      </c>
      <c r="D2407" s="168" t="s">
        <v>134</v>
      </c>
    </row>
    <row r="2408" spans="1:4" x14ac:dyDescent="0.3">
      <c r="B2408" s="168" t="s">
        <v>132</v>
      </c>
      <c r="C2408" s="168" t="s">
        <v>126</v>
      </c>
      <c r="D2408" s="168" t="s">
        <v>134</v>
      </c>
    </row>
    <row r="2409" spans="1:4" x14ac:dyDescent="0.3">
      <c r="B2409" s="168" t="s">
        <v>132</v>
      </c>
      <c r="C2409" s="168" t="s">
        <v>126</v>
      </c>
      <c r="D2409" s="168" t="s">
        <v>134</v>
      </c>
    </row>
    <row r="2410" spans="1:4" x14ac:dyDescent="0.3">
      <c r="A2410" s="98">
        <v>1423</v>
      </c>
      <c r="B2410" s="168" t="s">
        <v>132</v>
      </c>
      <c r="C2410" s="168" t="s">
        <v>126</v>
      </c>
      <c r="D2410" s="168" t="s">
        <v>134</v>
      </c>
    </row>
    <row r="2411" spans="1:4" x14ac:dyDescent="0.3">
      <c r="B2411" s="168" t="s">
        <v>132</v>
      </c>
      <c r="C2411" s="168" t="s">
        <v>126</v>
      </c>
      <c r="D2411" s="168" t="s">
        <v>134</v>
      </c>
    </row>
    <row r="2412" spans="1:4" x14ac:dyDescent="0.3">
      <c r="B2412" s="168" t="s">
        <v>132</v>
      </c>
      <c r="C2412" s="168" t="s">
        <v>126</v>
      </c>
      <c r="D2412" s="168" t="s">
        <v>134</v>
      </c>
    </row>
    <row r="2413" spans="1:4" x14ac:dyDescent="0.3">
      <c r="A2413" s="98">
        <v>625</v>
      </c>
      <c r="B2413" s="168" t="s">
        <v>132</v>
      </c>
      <c r="C2413" s="168" t="s">
        <v>126</v>
      </c>
      <c r="D2413" s="168" t="s">
        <v>134</v>
      </c>
    </row>
    <row r="2414" spans="1:4" x14ac:dyDescent="0.3">
      <c r="A2414" s="98">
        <v>969</v>
      </c>
      <c r="B2414" s="168" t="s">
        <v>132</v>
      </c>
      <c r="C2414" s="168" t="s">
        <v>126</v>
      </c>
      <c r="D2414" s="168" t="s">
        <v>134</v>
      </c>
    </row>
    <row r="2415" spans="1:4" x14ac:dyDescent="0.3">
      <c r="A2415" s="98">
        <v>2455</v>
      </c>
      <c r="B2415" s="168" t="s">
        <v>132</v>
      </c>
      <c r="C2415" s="168" t="s">
        <v>126</v>
      </c>
      <c r="D2415" s="168" t="s">
        <v>134</v>
      </c>
    </row>
    <row r="2416" spans="1:4" x14ac:dyDescent="0.3">
      <c r="A2416" s="98">
        <v>1645</v>
      </c>
      <c r="B2416" s="168" t="s">
        <v>132</v>
      </c>
      <c r="C2416" s="168" t="s">
        <v>126</v>
      </c>
      <c r="D2416" s="168" t="s">
        <v>134</v>
      </c>
    </row>
    <row r="2417" spans="1:4" x14ac:dyDescent="0.3">
      <c r="A2417" s="98">
        <v>1857</v>
      </c>
      <c r="B2417" s="168" t="s">
        <v>132</v>
      </c>
      <c r="C2417" s="168" t="s">
        <v>126</v>
      </c>
      <c r="D2417" s="168" t="s">
        <v>134</v>
      </c>
    </row>
    <row r="2418" spans="1:4" x14ac:dyDescent="0.3">
      <c r="A2418" s="99"/>
      <c r="B2418" s="168" t="s">
        <v>132</v>
      </c>
      <c r="C2418" s="168" t="s">
        <v>126</v>
      </c>
      <c r="D2418" s="168" t="s">
        <v>134</v>
      </c>
    </row>
    <row r="2419" spans="1:4" x14ac:dyDescent="0.3">
      <c r="A2419" s="99"/>
      <c r="B2419" s="168" t="s">
        <v>132</v>
      </c>
      <c r="C2419" s="168" t="s">
        <v>126</v>
      </c>
      <c r="D2419" s="168" t="s">
        <v>134</v>
      </c>
    </row>
    <row r="2420" spans="1:4" x14ac:dyDescent="0.3">
      <c r="A2420" s="99"/>
      <c r="B2420" s="168" t="s">
        <v>132</v>
      </c>
      <c r="C2420" s="168" t="s">
        <v>126</v>
      </c>
      <c r="D2420" s="168" t="s">
        <v>134</v>
      </c>
    </row>
    <row r="2421" spans="1:4" x14ac:dyDescent="0.3">
      <c r="A2421" s="99"/>
      <c r="B2421" s="168" t="s">
        <v>132</v>
      </c>
      <c r="C2421" s="168" t="s">
        <v>126</v>
      </c>
      <c r="D2421" s="168" t="s">
        <v>134</v>
      </c>
    </row>
    <row r="2422" spans="1:4" x14ac:dyDescent="0.3">
      <c r="A2422" s="99"/>
      <c r="B2422" s="168" t="s">
        <v>132</v>
      </c>
      <c r="C2422" s="168" t="s">
        <v>126</v>
      </c>
      <c r="D2422" s="168" t="s">
        <v>134</v>
      </c>
    </row>
    <row r="2423" spans="1:4" x14ac:dyDescent="0.3">
      <c r="A2423" s="99"/>
      <c r="B2423" s="168" t="s">
        <v>132</v>
      </c>
      <c r="C2423" s="168" t="s">
        <v>126</v>
      </c>
      <c r="D2423" s="168" t="s">
        <v>134</v>
      </c>
    </row>
    <row r="2424" spans="1:4" x14ac:dyDescent="0.3">
      <c r="A2424" s="99"/>
      <c r="B2424" s="168" t="s">
        <v>132</v>
      </c>
      <c r="C2424" s="168" t="s">
        <v>126</v>
      </c>
      <c r="D2424" s="168" t="s">
        <v>134</v>
      </c>
    </row>
    <row r="2425" spans="1:4" x14ac:dyDescent="0.3">
      <c r="A2425" s="99"/>
      <c r="B2425" s="168" t="s">
        <v>132</v>
      </c>
      <c r="C2425" s="168" t="s">
        <v>126</v>
      </c>
      <c r="D2425" s="168" t="s">
        <v>134</v>
      </c>
    </row>
    <row r="2426" spans="1:4" x14ac:dyDescent="0.3">
      <c r="A2426" s="99"/>
      <c r="B2426" s="168" t="s">
        <v>132</v>
      </c>
      <c r="C2426" s="168" t="s">
        <v>126</v>
      </c>
      <c r="D2426" s="168" t="s">
        <v>134</v>
      </c>
    </row>
    <row r="2427" spans="1:4" x14ac:dyDescent="0.3">
      <c r="A2427" s="99"/>
      <c r="B2427" s="168" t="s">
        <v>132</v>
      </c>
      <c r="C2427" s="168" t="s">
        <v>126</v>
      </c>
      <c r="D2427" s="168" t="s">
        <v>134</v>
      </c>
    </row>
    <row r="2428" spans="1:4" x14ac:dyDescent="0.3">
      <c r="A2428" s="99"/>
      <c r="B2428" s="168" t="s">
        <v>132</v>
      </c>
      <c r="C2428" s="168" t="s">
        <v>126</v>
      </c>
      <c r="D2428" s="168" t="s">
        <v>134</v>
      </c>
    </row>
    <row r="2429" spans="1:4" x14ac:dyDescent="0.3">
      <c r="A2429" s="99"/>
      <c r="B2429" s="168" t="s">
        <v>132</v>
      </c>
      <c r="C2429" s="168" t="s">
        <v>126</v>
      </c>
      <c r="D2429" s="168" t="s">
        <v>134</v>
      </c>
    </row>
    <row r="2430" spans="1:4" x14ac:dyDescent="0.3">
      <c r="A2430" s="99"/>
      <c r="B2430" s="168" t="s">
        <v>132</v>
      </c>
      <c r="C2430" s="168" t="s">
        <v>126</v>
      </c>
      <c r="D2430" s="168" t="s">
        <v>134</v>
      </c>
    </row>
    <row r="2431" spans="1:4" x14ac:dyDescent="0.3">
      <c r="A2431" s="114"/>
      <c r="B2431" s="168" t="s">
        <v>132</v>
      </c>
      <c r="C2431" s="168" t="s">
        <v>126</v>
      </c>
      <c r="D2431" s="168" t="s">
        <v>134</v>
      </c>
    </row>
    <row r="2432" spans="1:4" x14ac:dyDescent="0.3">
      <c r="A2432" s="114"/>
      <c r="B2432" s="168" t="s">
        <v>132</v>
      </c>
      <c r="C2432" s="168" t="s">
        <v>126</v>
      </c>
      <c r="D2432" s="168" t="s">
        <v>134</v>
      </c>
    </row>
    <row r="2433" spans="1:4" x14ac:dyDescent="0.3">
      <c r="A2433" s="99"/>
      <c r="B2433" s="168" t="s">
        <v>132</v>
      </c>
      <c r="C2433" s="168" t="s">
        <v>126</v>
      </c>
      <c r="D2433" s="168" t="s">
        <v>134</v>
      </c>
    </row>
    <row r="2434" spans="1:4" x14ac:dyDescent="0.3">
      <c r="A2434" s="99"/>
      <c r="B2434" s="168" t="s">
        <v>132</v>
      </c>
      <c r="C2434" s="168" t="s">
        <v>126</v>
      </c>
      <c r="D2434" s="168" t="s">
        <v>134</v>
      </c>
    </row>
    <row r="2435" spans="1:4" x14ac:dyDescent="0.3">
      <c r="B2435" s="168" t="s">
        <v>132</v>
      </c>
      <c r="C2435" s="168" t="s">
        <v>126</v>
      </c>
      <c r="D2435" s="168" t="s">
        <v>134</v>
      </c>
    </row>
    <row r="2436" spans="1:4" x14ac:dyDescent="0.3">
      <c r="B2436" s="168" t="s">
        <v>132</v>
      </c>
      <c r="C2436" s="168" t="s">
        <v>126</v>
      </c>
      <c r="D2436" s="168" t="s">
        <v>134</v>
      </c>
    </row>
    <row r="2437" spans="1:4" x14ac:dyDescent="0.3">
      <c r="B2437" s="168" t="s">
        <v>132</v>
      </c>
      <c r="C2437" s="168" t="s">
        <v>126</v>
      </c>
      <c r="D2437" s="168" t="s">
        <v>134</v>
      </c>
    </row>
    <row r="2438" spans="1:4" x14ac:dyDescent="0.3">
      <c r="A2438" s="25"/>
      <c r="B2438" s="168" t="s">
        <v>132</v>
      </c>
      <c r="C2438" s="168" t="s">
        <v>126</v>
      </c>
      <c r="D2438" s="168" t="s">
        <v>134</v>
      </c>
    </row>
    <row r="2439" spans="1:4" x14ac:dyDescent="0.3">
      <c r="B2439" s="168" t="s">
        <v>132</v>
      </c>
      <c r="C2439" s="168" t="s">
        <v>126</v>
      </c>
      <c r="D2439" s="168" t="s">
        <v>134</v>
      </c>
    </row>
    <row r="2440" spans="1:4" x14ac:dyDescent="0.3">
      <c r="B2440" s="168" t="s">
        <v>132</v>
      </c>
      <c r="C2440" s="168" t="s">
        <v>126</v>
      </c>
      <c r="D2440" s="168" t="s">
        <v>134</v>
      </c>
    </row>
    <row r="2441" spans="1:4" x14ac:dyDescent="0.3">
      <c r="B2441" s="168" t="s">
        <v>132</v>
      </c>
      <c r="C2441" s="168" t="s">
        <v>126</v>
      </c>
      <c r="D2441" s="168" t="s">
        <v>134</v>
      </c>
    </row>
    <row r="2442" spans="1:4" x14ac:dyDescent="0.3">
      <c r="B2442" s="168" t="s">
        <v>132</v>
      </c>
      <c r="C2442" s="168" t="s">
        <v>126</v>
      </c>
      <c r="D2442" s="168" t="s">
        <v>134</v>
      </c>
    </row>
    <row r="2443" spans="1:4" x14ac:dyDescent="0.3">
      <c r="B2443" s="168" t="s">
        <v>132</v>
      </c>
      <c r="C2443" s="168" t="s">
        <v>126</v>
      </c>
      <c r="D2443" s="168" t="s">
        <v>134</v>
      </c>
    </row>
    <row r="2444" spans="1:4" x14ac:dyDescent="0.3">
      <c r="A2444" s="98">
        <v>7605</v>
      </c>
      <c r="B2444" s="168" t="s">
        <v>132</v>
      </c>
      <c r="C2444" s="168" t="s">
        <v>126</v>
      </c>
      <c r="D2444" s="168" t="s">
        <v>134</v>
      </c>
    </row>
    <row r="2445" spans="1:4" x14ac:dyDescent="0.3">
      <c r="A2445" s="98">
        <v>6966</v>
      </c>
      <c r="B2445" s="168" t="s">
        <v>132</v>
      </c>
      <c r="C2445" s="168" t="s">
        <v>126</v>
      </c>
      <c r="D2445" s="168" t="s">
        <v>134</v>
      </c>
    </row>
    <row r="2446" spans="1:4" x14ac:dyDescent="0.3">
      <c r="A2446" s="98">
        <v>6823</v>
      </c>
      <c r="B2446" s="168" t="s">
        <v>132</v>
      </c>
      <c r="C2446" s="168" t="s">
        <v>126</v>
      </c>
      <c r="D2446" s="168" t="s">
        <v>134</v>
      </c>
    </row>
    <row r="2447" spans="1:4" x14ac:dyDescent="0.3">
      <c r="A2447" s="98">
        <v>6764</v>
      </c>
      <c r="B2447" s="168" t="s">
        <v>132</v>
      </c>
      <c r="C2447" s="168" t="s">
        <v>126</v>
      </c>
      <c r="D2447" s="168" t="s">
        <v>134</v>
      </c>
    </row>
    <row r="2448" spans="1:4" x14ac:dyDescent="0.3">
      <c r="A2448" s="98">
        <v>6681</v>
      </c>
      <c r="B2448" s="168" t="s">
        <v>132</v>
      </c>
      <c r="C2448" s="168" t="s">
        <v>126</v>
      </c>
      <c r="D2448" s="168" t="s">
        <v>134</v>
      </c>
    </row>
    <row r="2449" spans="1:4" x14ac:dyDescent="0.3">
      <c r="A2449" s="98">
        <v>6571</v>
      </c>
      <c r="B2449" s="168" t="s">
        <v>132</v>
      </c>
      <c r="C2449" s="168" t="s">
        <v>126</v>
      </c>
      <c r="D2449" s="168" t="s">
        <v>134</v>
      </c>
    </row>
    <row r="2450" spans="1:4" x14ac:dyDescent="0.3">
      <c r="A2450" s="98">
        <v>6498</v>
      </c>
      <c r="B2450" s="168" t="s">
        <v>132</v>
      </c>
      <c r="C2450" s="168" t="s">
        <v>126</v>
      </c>
      <c r="D2450" s="168" t="s">
        <v>134</v>
      </c>
    </row>
    <row r="2451" spans="1:4" x14ac:dyDescent="0.3">
      <c r="A2451" s="98">
        <v>6447</v>
      </c>
      <c r="B2451" s="168" t="s">
        <v>132</v>
      </c>
      <c r="C2451" s="168" t="s">
        <v>126</v>
      </c>
      <c r="D2451" s="168" t="s">
        <v>134</v>
      </c>
    </row>
    <row r="2452" spans="1:4" x14ac:dyDescent="0.3">
      <c r="A2452" s="98">
        <v>5671</v>
      </c>
      <c r="B2452" s="168" t="s">
        <v>132</v>
      </c>
      <c r="C2452" s="168" t="s">
        <v>126</v>
      </c>
      <c r="D2452" s="168" t="s">
        <v>134</v>
      </c>
    </row>
    <row r="2453" spans="1:4" x14ac:dyDescent="0.3">
      <c r="A2453" s="98">
        <v>5503</v>
      </c>
      <c r="B2453" s="168" t="s">
        <v>132</v>
      </c>
      <c r="C2453" s="168" t="s">
        <v>126</v>
      </c>
      <c r="D2453" s="168" t="s">
        <v>134</v>
      </c>
    </row>
    <row r="2454" spans="1:4" x14ac:dyDescent="0.3">
      <c r="A2454" s="98">
        <v>5502</v>
      </c>
      <c r="B2454" s="168" t="s">
        <v>132</v>
      </c>
      <c r="C2454" s="168" t="s">
        <v>126</v>
      </c>
      <c r="D2454" s="168" t="s">
        <v>134</v>
      </c>
    </row>
    <row r="2455" spans="1:4" x14ac:dyDescent="0.3">
      <c r="A2455" s="98">
        <v>4705</v>
      </c>
      <c r="B2455" s="168" t="s">
        <v>132</v>
      </c>
      <c r="C2455" s="168" t="s">
        <v>126</v>
      </c>
      <c r="D2455" s="168" t="s">
        <v>134</v>
      </c>
    </row>
    <row r="2456" spans="1:4" x14ac:dyDescent="0.3">
      <c r="A2456" s="98">
        <v>4454</v>
      </c>
      <c r="B2456" s="168" t="s">
        <v>132</v>
      </c>
      <c r="C2456" s="168" t="s">
        <v>126</v>
      </c>
      <c r="D2456" s="168" t="s">
        <v>134</v>
      </c>
    </row>
    <row r="2457" spans="1:4" x14ac:dyDescent="0.3">
      <c r="A2457" s="98">
        <v>4192</v>
      </c>
      <c r="B2457" s="168" t="s">
        <v>132</v>
      </c>
      <c r="C2457" s="168" t="s">
        <v>126</v>
      </c>
      <c r="D2457" s="168" t="s">
        <v>134</v>
      </c>
    </row>
    <row r="2458" spans="1:4" x14ac:dyDescent="0.3">
      <c r="A2458" s="98">
        <v>4042</v>
      </c>
      <c r="B2458" s="168" t="s">
        <v>132</v>
      </c>
      <c r="C2458" s="168" t="s">
        <v>126</v>
      </c>
      <c r="D2458" s="168" t="s">
        <v>134</v>
      </c>
    </row>
    <row r="2459" spans="1:4" x14ac:dyDescent="0.3">
      <c r="A2459" s="98">
        <v>3960</v>
      </c>
      <c r="B2459" s="168" t="s">
        <v>132</v>
      </c>
      <c r="C2459" s="168" t="s">
        <v>126</v>
      </c>
      <c r="D2459" s="168" t="s">
        <v>134</v>
      </c>
    </row>
    <row r="2460" spans="1:4" x14ac:dyDescent="0.3">
      <c r="A2460" s="98">
        <v>3799</v>
      </c>
      <c r="B2460" s="168" t="s">
        <v>132</v>
      </c>
      <c r="C2460" s="168" t="s">
        <v>126</v>
      </c>
      <c r="D2460" s="168" t="s">
        <v>134</v>
      </c>
    </row>
    <row r="2461" spans="1:4" x14ac:dyDescent="0.3">
      <c r="A2461" s="98">
        <v>3289</v>
      </c>
      <c r="B2461" s="168" t="s">
        <v>132</v>
      </c>
      <c r="C2461" s="168" t="s">
        <v>126</v>
      </c>
      <c r="D2461" s="168" t="s">
        <v>134</v>
      </c>
    </row>
    <row r="2462" spans="1:4" x14ac:dyDescent="0.3">
      <c r="A2462" s="113">
        <v>3105</v>
      </c>
      <c r="B2462" s="168" t="s">
        <v>132</v>
      </c>
      <c r="C2462" s="168" t="s">
        <v>126</v>
      </c>
      <c r="D2462" s="168" t="s">
        <v>134</v>
      </c>
    </row>
    <row r="2463" spans="1:4" x14ac:dyDescent="0.3">
      <c r="A2463" s="113">
        <v>3080</v>
      </c>
      <c r="B2463" s="168" t="s">
        <v>132</v>
      </c>
      <c r="C2463" s="168" t="s">
        <v>126</v>
      </c>
      <c r="D2463" s="168" t="s">
        <v>134</v>
      </c>
    </row>
    <row r="2464" spans="1:4" x14ac:dyDescent="0.3">
      <c r="A2464" s="98">
        <v>2842</v>
      </c>
      <c r="B2464" s="168" t="s">
        <v>132</v>
      </c>
      <c r="C2464" s="168" t="s">
        <v>126</v>
      </c>
      <c r="D2464" s="168" t="s">
        <v>134</v>
      </c>
    </row>
    <row r="2465" spans="1:4" x14ac:dyDescent="0.3">
      <c r="A2465" s="98">
        <v>2609</v>
      </c>
      <c r="B2465" s="168" t="s">
        <v>132</v>
      </c>
      <c r="C2465" s="168" t="s">
        <v>126</v>
      </c>
      <c r="D2465" s="168" t="s">
        <v>134</v>
      </c>
    </row>
    <row r="2466" spans="1:4" x14ac:dyDescent="0.3">
      <c r="A2466" s="98">
        <v>2571</v>
      </c>
      <c r="B2466" s="168" t="s">
        <v>132</v>
      </c>
      <c r="C2466" s="168" t="s">
        <v>126</v>
      </c>
      <c r="D2466" s="168" t="s">
        <v>134</v>
      </c>
    </row>
    <row r="2467" spans="1:4" x14ac:dyDescent="0.3">
      <c r="A2467" s="98">
        <v>2343</v>
      </c>
      <c r="B2467" s="168" t="s">
        <v>132</v>
      </c>
      <c r="C2467" s="168" t="s">
        <v>126</v>
      </c>
      <c r="D2467" s="168" t="s">
        <v>134</v>
      </c>
    </row>
    <row r="2468" spans="1:4" x14ac:dyDescent="0.3">
      <c r="A2468" s="98">
        <v>1919</v>
      </c>
      <c r="B2468" s="168" t="s">
        <v>132</v>
      </c>
      <c r="C2468" s="168" t="s">
        <v>126</v>
      </c>
      <c r="D2468" s="168" t="s">
        <v>134</v>
      </c>
    </row>
    <row r="2469" spans="1:4" x14ac:dyDescent="0.3">
      <c r="A2469" s="113">
        <v>1808</v>
      </c>
      <c r="B2469" s="168" t="s">
        <v>132</v>
      </c>
      <c r="C2469" s="168" t="s">
        <v>126</v>
      </c>
      <c r="D2469" s="168" t="s">
        <v>134</v>
      </c>
    </row>
    <row r="2470" spans="1:4" x14ac:dyDescent="0.3">
      <c r="A2470" s="98">
        <v>1804</v>
      </c>
      <c r="B2470" s="168" t="s">
        <v>132</v>
      </c>
      <c r="C2470" s="168" t="s">
        <v>126</v>
      </c>
      <c r="D2470" s="168" t="s">
        <v>134</v>
      </c>
    </row>
    <row r="2471" spans="1:4" x14ac:dyDescent="0.3">
      <c r="A2471" s="98">
        <v>1777</v>
      </c>
      <c r="B2471" s="168" t="s">
        <v>132</v>
      </c>
      <c r="C2471" s="168" t="s">
        <v>126</v>
      </c>
      <c r="D2471" s="168" t="s">
        <v>134</v>
      </c>
    </row>
    <row r="2472" spans="1:4" x14ac:dyDescent="0.3">
      <c r="A2472" s="98">
        <v>1598</v>
      </c>
      <c r="B2472" s="168" t="s">
        <v>132</v>
      </c>
      <c r="C2472" s="168" t="s">
        <v>126</v>
      </c>
      <c r="D2472" s="168" t="s">
        <v>134</v>
      </c>
    </row>
    <row r="2473" spans="1:4" x14ac:dyDescent="0.3">
      <c r="A2473" s="98">
        <v>1076</v>
      </c>
      <c r="B2473" s="168" t="s">
        <v>132</v>
      </c>
      <c r="C2473" s="168" t="s">
        <v>126</v>
      </c>
      <c r="D2473" s="168" t="s">
        <v>134</v>
      </c>
    </row>
    <row r="2474" spans="1:4" x14ac:dyDescent="0.3">
      <c r="A2474" s="98">
        <v>951</v>
      </c>
      <c r="B2474" s="168" t="s">
        <v>132</v>
      </c>
      <c r="C2474" s="168" t="s">
        <v>126</v>
      </c>
      <c r="D2474" s="168" t="s">
        <v>134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16"/>
  <sheetViews>
    <sheetView zoomScale="108" workbookViewId="0">
      <selection activeCell="F29" sqref="F29"/>
    </sheetView>
  </sheetViews>
  <sheetFormatPr defaultColWidth="11.19921875" defaultRowHeight="15.6" x14ac:dyDescent="0.3"/>
  <cols>
    <col min="2" max="3" width="13.296875" bestFit="1" customWidth="1"/>
    <col min="5" max="6" width="13.296875" bestFit="1" customWidth="1"/>
  </cols>
  <sheetData>
    <row r="1" spans="1:8" ht="24.6" x14ac:dyDescent="0.3">
      <c r="A1" s="34" t="s">
        <v>35</v>
      </c>
    </row>
    <row r="4" spans="1:8" ht="16.2" thickBot="1" x14ac:dyDescent="0.35">
      <c r="B4" s="62" t="s">
        <v>28</v>
      </c>
      <c r="C4" s="6"/>
      <c r="E4" s="51" t="s">
        <v>20</v>
      </c>
      <c r="F4" s="6"/>
    </row>
    <row r="5" spans="1:8" ht="16.2" thickBot="1" x14ac:dyDescent="0.35">
      <c r="B5" s="17" t="s">
        <v>0</v>
      </c>
      <c r="C5" s="56" t="s">
        <v>21</v>
      </c>
      <c r="E5" s="17" t="s">
        <v>0</v>
      </c>
      <c r="F5" s="56" t="s">
        <v>21</v>
      </c>
      <c r="H5" s="71"/>
    </row>
    <row r="6" spans="1:8" x14ac:dyDescent="0.3">
      <c r="B6" s="63" t="s">
        <v>29</v>
      </c>
      <c r="C6" s="57">
        <v>1.6854931895557457</v>
      </c>
      <c r="E6" s="65" t="s">
        <v>22</v>
      </c>
      <c r="F6" s="57">
        <v>0.44627943571474094</v>
      </c>
      <c r="H6" s="86"/>
    </row>
    <row r="7" spans="1:8" x14ac:dyDescent="0.3">
      <c r="B7" s="64" t="s">
        <v>30</v>
      </c>
      <c r="C7" s="57">
        <v>1.1833640811610564</v>
      </c>
      <c r="E7" s="66" t="s">
        <v>23</v>
      </c>
      <c r="F7" s="57">
        <v>0.46975903645014144</v>
      </c>
      <c r="H7" s="86"/>
    </row>
    <row r="8" spans="1:8" x14ac:dyDescent="0.3">
      <c r="B8" s="64" t="s">
        <v>31</v>
      </c>
      <c r="C8" s="57">
        <v>1.5797035312679673</v>
      </c>
      <c r="E8" s="66" t="s">
        <v>24</v>
      </c>
      <c r="F8" s="57">
        <v>1.0221558359360985</v>
      </c>
    </row>
    <row r="9" spans="1:8" x14ac:dyDescent="0.3">
      <c r="B9" s="64" t="s">
        <v>32</v>
      </c>
      <c r="C9" s="57">
        <v>1.2939342849649</v>
      </c>
      <c r="E9" s="66" t="s">
        <v>25</v>
      </c>
      <c r="F9" s="57">
        <v>0.9597444707819005</v>
      </c>
    </row>
    <row r="10" spans="1:8" x14ac:dyDescent="0.3">
      <c r="B10" s="64" t="s">
        <v>33</v>
      </c>
      <c r="C10" s="57">
        <v>1.7692609149789198</v>
      </c>
      <c r="E10" s="66" t="s">
        <v>26</v>
      </c>
      <c r="F10" s="57">
        <v>0.78606014309412309</v>
      </c>
    </row>
    <row r="11" spans="1:8" x14ac:dyDescent="0.3">
      <c r="B11" s="64" t="s">
        <v>34</v>
      </c>
      <c r="C11" s="57">
        <v>2.2728261387993647</v>
      </c>
      <c r="E11" s="66" t="s">
        <v>27</v>
      </c>
      <c r="F11" s="57">
        <v>0.42910550129045361</v>
      </c>
    </row>
    <row r="12" spans="1:8" ht="16.2" thickBot="1" x14ac:dyDescent="0.35">
      <c r="B12" s="58"/>
      <c r="C12" s="57"/>
      <c r="E12" s="58"/>
      <c r="F12" s="57"/>
    </row>
    <row r="13" spans="1:8" x14ac:dyDescent="0.3">
      <c r="B13" s="35" t="s">
        <v>12</v>
      </c>
      <c r="C13" s="59">
        <v>1.6307636901213256</v>
      </c>
      <c r="E13" s="35" t="s">
        <v>12</v>
      </c>
      <c r="F13" s="59">
        <v>0.68551740387790971</v>
      </c>
    </row>
    <row r="14" spans="1:8" x14ac:dyDescent="0.3">
      <c r="B14" s="24" t="s">
        <v>13</v>
      </c>
      <c r="C14" s="60">
        <v>0.38746576248799131</v>
      </c>
      <c r="E14" s="24" t="s">
        <v>13</v>
      </c>
      <c r="F14" s="60">
        <v>0.27135522949997387</v>
      </c>
    </row>
    <row r="15" spans="1:8" ht="16.2" thickBot="1" x14ac:dyDescent="0.35">
      <c r="B15" s="27" t="s">
        <v>14</v>
      </c>
      <c r="C15" s="61">
        <v>0.15818223514899965</v>
      </c>
      <c r="E15" s="27" t="s">
        <v>14</v>
      </c>
      <c r="F15" s="61">
        <v>0.11078030855179355</v>
      </c>
    </row>
    <row r="16" spans="1:8" x14ac:dyDescent="0.3">
      <c r="C16" s="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28"/>
  <sheetViews>
    <sheetView zoomScale="91" workbookViewId="0">
      <selection activeCell="M31" sqref="M31"/>
    </sheetView>
  </sheetViews>
  <sheetFormatPr defaultColWidth="11.19921875" defaultRowHeight="15.6" x14ac:dyDescent="0.3"/>
  <cols>
    <col min="2" max="2" width="13.296875" bestFit="1" customWidth="1"/>
    <col min="3" max="4" width="15.296875" bestFit="1" customWidth="1"/>
    <col min="5" max="5" width="15.19921875" bestFit="1" customWidth="1"/>
    <col min="7" max="7" width="13.296875" bestFit="1" customWidth="1"/>
    <col min="8" max="8" width="14.796875" bestFit="1" customWidth="1"/>
    <col min="9" max="9" width="15.296875" bestFit="1" customWidth="1"/>
    <col min="10" max="10" width="15.19921875" bestFit="1" customWidth="1"/>
  </cols>
  <sheetData>
    <row r="1" spans="1:16" ht="24.6" x14ac:dyDescent="0.3">
      <c r="A1" s="34" t="s">
        <v>36</v>
      </c>
    </row>
    <row r="4" spans="1:16" ht="16.2" thickBot="1" x14ac:dyDescent="0.35">
      <c r="B4" s="70" t="s">
        <v>44</v>
      </c>
      <c r="C4" s="6"/>
      <c r="D4" s="6"/>
      <c r="E4" s="6"/>
      <c r="G4" s="51" t="s">
        <v>45</v>
      </c>
      <c r="H4" s="6"/>
    </row>
    <row r="5" spans="1:16" ht="16.2" thickBot="1" x14ac:dyDescent="0.35">
      <c r="B5" s="17" t="s">
        <v>0</v>
      </c>
      <c r="C5" s="75" t="s">
        <v>56</v>
      </c>
      <c r="D5" s="75" t="s">
        <v>55</v>
      </c>
      <c r="E5" s="75" t="s">
        <v>57</v>
      </c>
      <c r="G5" s="17" t="s">
        <v>0</v>
      </c>
      <c r="H5" s="78" t="s">
        <v>56</v>
      </c>
      <c r="I5" s="78" t="s">
        <v>55</v>
      </c>
      <c r="J5" s="78" t="s">
        <v>57</v>
      </c>
      <c r="K5" s="83"/>
    </row>
    <row r="6" spans="1:16" x14ac:dyDescent="0.3">
      <c r="B6" s="63" t="s">
        <v>29</v>
      </c>
      <c r="C6" s="57">
        <v>259</v>
      </c>
      <c r="D6" s="57">
        <v>0.1789</v>
      </c>
      <c r="E6" s="57">
        <f>D6/C6*100</f>
        <v>6.907335907335907E-2</v>
      </c>
      <c r="G6" s="65" t="s">
        <v>22</v>
      </c>
      <c r="H6" s="57">
        <v>284</v>
      </c>
      <c r="I6" s="57">
        <v>0.27839999999999998</v>
      </c>
      <c r="J6" s="57">
        <f>I6/H6*100</f>
        <v>9.802816901408451E-2</v>
      </c>
      <c r="K6" s="84"/>
      <c r="P6" s="71" t="s">
        <v>60</v>
      </c>
    </row>
    <row r="7" spans="1:16" x14ac:dyDescent="0.3">
      <c r="B7" s="64" t="s">
        <v>30</v>
      </c>
      <c r="C7" s="57">
        <v>220</v>
      </c>
      <c r="D7" s="57">
        <v>0.13689999999999999</v>
      </c>
      <c r="E7" s="57">
        <f t="shared" ref="E7:E12" si="0">D7/C7*100</f>
        <v>6.2227272727272728E-2</v>
      </c>
      <c r="G7" s="66" t="s">
        <v>23</v>
      </c>
      <c r="H7" s="57">
        <v>280</v>
      </c>
      <c r="I7" s="57">
        <v>0.22550000000000001</v>
      </c>
      <c r="J7" s="57">
        <f t="shared" ref="J7:J12" si="1">I7/H7*100</f>
        <v>8.0535714285714294E-2</v>
      </c>
      <c r="K7" s="84"/>
      <c r="P7" s="71" t="s">
        <v>67</v>
      </c>
    </row>
    <row r="8" spans="1:16" x14ac:dyDescent="0.3">
      <c r="B8" s="64" t="s">
        <v>31</v>
      </c>
      <c r="C8" s="57">
        <v>275</v>
      </c>
      <c r="D8" s="57">
        <v>0.18140000000000001</v>
      </c>
      <c r="E8" s="57">
        <f t="shared" si="0"/>
        <v>6.5963636363636363E-2</v>
      </c>
      <c r="G8" s="66" t="s">
        <v>24</v>
      </c>
      <c r="H8" s="57">
        <v>320</v>
      </c>
      <c r="I8" s="57">
        <v>0.25459999999999999</v>
      </c>
      <c r="J8" s="57">
        <f t="shared" si="1"/>
        <v>7.9562499999999994E-2</v>
      </c>
      <c r="K8" s="84"/>
      <c r="P8" s="86"/>
    </row>
    <row r="9" spans="1:16" x14ac:dyDescent="0.3">
      <c r="B9" s="64" t="s">
        <v>32</v>
      </c>
      <c r="C9" s="57">
        <v>280</v>
      </c>
      <c r="D9" s="57">
        <v>0.1598</v>
      </c>
      <c r="E9" s="57">
        <f t="shared" si="0"/>
        <v>5.7071428571428572E-2</v>
      </c>
      <c r="G9" s="66" t="s">
        <v>25</v>
      </c>
      <c r="H9" s="57">
        <v>307</v>
      </c>
      <c r="I9" s="57">
        <v>0.34320000000000001</v>
      </c>
      <c r="J9" s="57">
        <f t="shared" si="1"/>
        <v>0.11179153094462542</v>
      </c>
      <c r="K9" s="84"/>
    </row>
    <row r="10" spans="1:16" x14ac:dyDescent="0.3">
      <c r="B10" s="64" t="s">
        <v>33</v>
      </c>
      <c r="C10" s="57">
        <v>269</v>
      </c>
      <c r="D10" s="57">
        <v>0.17530000000000001</v>
      </c>
      <c r="E10" s="57">
        <f t="shared" si="0"/>
        <v>6.5167286245353159E-2</v>
      </c>
      <c r="G10" s="66" t="s">
        <v>26</v>
      </c>
      <c r="H10" s="57">
        <v>328</v>
      </c>
      <c r="I10" s="57">
        <v>0.22439999999999999</v>
      </c>
      <c r="J10" s="57">
        <f t="shared" si="1"/>
        <v>6.8414634146341455E-2</v>
      </c>
      <c r="K10" s="84"/>
    </row>
    <row r="11" spans="1:16" x14ac:dyDescent="0.3">
      <c r="B11" s="64" t="s">
        <v>34</v>
      </c>
      <c r="C11" s="57">
        <v>254</v>
      </c>
      <c r="D11" s="57">
        <v>0.14299999999999999</v>
      </c>
      <c r="E11" s="57">
        <f t="shared" si="0"/>
        <v>5.6299212598425193E-2</v>
      </c>
      <c r="G11" s="66" t="s">
        <v>27</v>
      </c>
      <c r="H11" s="57">
        <v>297</v>
      </c>
      <c r="I11" s="57">
        <v>0.31319999999999998</v>
      </c>
      <c r="J11" s="57">
        <f t="shared" si="1"/>
        <v>0.10545454545454545</v>
      </c>
      <c r="K11" s="84"/>
    </row>
    <row r="12" spans="1:16" ht="16.2" thickBot="1" x14ac:dyDescent="0.35">
      <c r="B12" s="80" t="s">
        <v>52</v>
      </c>
      <c r="C12" s="57">
        <v>267</v>
      </c>
      <c r="D12" s="57">
        <v>0.14599999999999999</v>
      </c>
      <c r="E12" s="57">
        <f t="shared" si="0"/>
        <v>5.46816479400749E-2</v>
      </c>
      <c r="G12" s="79" t="s">
        <v>53</v>
      </c>
      <c r="H12" s="57">
        <v>317</v>
      </c>
      <c r="I12" s="57">
        <v>0.22420000000000001</v>
      </c>
      <c r="J12" s="57">
        <f t="shared" si="1"/>
        <v>7.0725552050473192E-2</v>
      </c>
      <c r="K12" s="84"/>
    </row>
    <row r="13" spans="1:16" x14ac:dyDescent="0.3">
      <c r="B13" s="35" t="s">
        <v>12</v>
      </c>
      <c r="C13" s="37">
        <f>AVERAGE(C6:C12)</f>
        <v>260.57142857142856</v>
      </c>
      <c r="D13" s="37">
        <f>AVERAGE(D6:D12)</f>
        <v>0.16018571428571429</v>
      </c>
      <c r="E13" s="37">
        <f>AVERAGE(E6:E12)</f>
        <v>6.1497691931364284E-2</v>
      </c>
      <c r="G13" s="35" t="s">
        <v>12</v>
      </c>
      <c r="H13" s="37">
        <f>AVERAGE(H6:H12)</f>
        <v>304.71428571428572</v>
      </c>
      <c r="I13" s="37">
        <f>AVERAGE(I6:I12)</f>
        <v>0.26621428571428568</v>
      </c>
      <c r="J13" s="37">
        <f>AVERAGE(J6:J12)</f>
        <v>8.7787520842254899E-2</v>
      </c>
      <c r="K13" s="85"/>
    </row>
    <row r="14" spans="1:16" x14ac:dyDescent="0.3">
      <c r="B14" s="24" t="s">
        <v>13</v>
      </c>
      <c r="C14" s="26">
        <f>STDEVA(C6:C12)</f>
        <v>19.957096840114652</v>
      </c>
      <c r="D14" s="26">
        <f>STDEVA(D6:D12)</f>
        <v>1.856371268285071E-2</v>
      </c>
      <c r="E14" s="26">
        <f>STDEVA(E6:E12)</f>
        <v>5.543886321633283E-3</v>
      </c>
      <c r="G14" s="24" t="s">
        <v>13</v>
      </c>
      <c r="H14" s="26">
        <f>STDEVA(H6:H12)</f>
        <v>18.400310556385413</v>
      </c>
      <c r="I14" s="26">
        <f>STDEVA(I6:I12)</f>
        <v>4.7590490246527097E-2</v>
      </c>
      <c r="J14" s="26">
        <f>STDEVA(J6:J12)</f>
        <v>1.7223270686286821E-2</v>
      </c>
      <c r="K14" s="25"/>
    </row>
    <row r="15" spans="1:16" ht="16.2" thickBot="1" x14ac:dyDescent="0.35">
      <c r="B15" s="27" t="s">
        <v>14</v>
      </c>
      <c r="C15" s="29">
        <f>C14/SQRT(COUNT(C6:C12))</f>
        <v>7.5430735899680474</v>
      </c>
      <c r="D15" s="29">
        <f>D14/SQRT(COUNT(D6:D12))</f>
        <v>7.0164238812683759E-3</v>
      </c>
      <c r="E15" s="29">
        <f>E14/SQRT(COUNT(E6:E12))</f>
        <v>2.0953920719791871E-3</v>
      </c>
      <c r="G15" s="27" t="s">
        <v>14</v>
      </c>
      <c r="H15" s="29">
        <f>H14/SQRT(COUNT(H6:H12))</f>
        <v>6.9546636826503327</v>
      </c>
      <c r="I15" s="29">
        <f>I14/SQRT(COUNT(I6:I12))</f>
        <v>1.7987514566279381E-2</v>
      </c>
      <c r="J15" s="29">
        <f>J14/SQRT(COUNT(J6:J12))</f>
        <v>6.5097844284376693E-3</v>
      </c>
      <c r="K15" s="25"/>
    </row>
    <row r="16" spans="1:16" x14ac:dyDescent="0.3">
      <c r="C16" s="6"/>
      <c r="D16" s="6"/>
      <c r="E16" s="6"/>
    </row>
    <row r="17" spans="2:8" ht="16.2" thickBot="1" x14ac:dyDescent="0.35">
      <c r="B17" s="70" t="s">
        <v>42</v>
      </c>
      <c r="C17" s="6"/>
      <c r="D17" s="6"/>
      <c r="E17" s="6"/>
      <c r="G17" s="51" t="s">
        <v>43</v>
      </c>
      <c r="H17" s="6"/>
    </row>
    <row r="18" spans="2:8" ht="16.2" thickBot="1" x14ac:dyDescent="0.35">
      <c r="B18" s="17" t="s">
        <v>0</v>
      </c>
      <c r="C18" s="56"/>
      <c r="D18" s="83"/>
      <c r="E18" s="83"/>
      <c r="G18" s="17" t="s">
        <v>0</v>
      </c>
      <c r="H18" s="56"/>
    </row>
    <row r="19" spans="2:8" x14ac:dyDescent="0.3">
      <c r="B19" s="63" t="s">
        <v>29</v>
      </c>
      <c r="C19" s="57">
        <v>26.92</v>
      </c>
      <c r="D19" s="84"/>
      <c r="E19" s="84"/>
      <c r="G19" s="65" t="s">
        <v>22</v>
      </c>
      <c r="H19" s="57">
        <v>29.27</v>
      </c>
    </row>
    <row r="20" spans="2:8" x14ac:dyDescent="0.3">
      <c r="B20" s="64" t="s">
        <v>30</v>
      </c>
      <c r="C20" s="57">
        <v>27.37</v>
      </c>
      <c r="D20" s="84"/>
      <c r="E20" s="84"/>
      <c r="G20" s="66" t="s">
        <v>23</v>
      </c>
      <c r="H20" s="57">
        <v>27.57</v>
      </c>
    </row>
    <row r="21" spans="2:8" x14ac:dyDescent="0.3">
      <c r="B21" s="64" t="s">
        <v>31</v>
      </c>
      <c r="C21" s="57">
        <v>27.45</v>
      </c>
      <c r="D21" s="84"/>
      <c r="E21" s="84"/>
      <c r="G21" s="66" t="s">
        <v>24</v>
      </c>
      <c r="H21" s="57">
        <v>28.45</v>
      </c>
    </row>
    <row r="22" spans="2:8" x14ac:dyDescent="0.3">
      <c r="B22" s="64" t="s">
        <v>32</v>
      </c>
      <c r="C22" s="57">
        <v>27.49</v>
      </c>
      <c r="D22" s="84"/>
      <c r="E22" s="84"/>
      <c r="G22" s="66" t="s">
        <v>25</v>
      </c>
      <c r="H22" s="57">
        <v>29.98</v>
      </c>
    </row>
    <row r="23" spans="2:8" x14ac:dyDescent="0.3">
      <c r="B23" s="64" t="s">
        <v>33</v>
      </c>
      <c r="C23" s="57">
        <v>27.59</v>
      </c>
      <c r="D23" s="84"/>
      <c r="E23" s="84"/>
      <c r="G23" s="66" t="s">
        <v>26</v>
      </c>
      <c r="H23" s="57">
        <v>28.77</v>
      </c>
    </row>
    <row r="24" spans="2:8" x14ac:dyDescent="0.3">
      <c r="B24" s="64" t="s">
        <v>34</v>
      </c>
      <c r="C24" s="57"/>
      <c r="D24" s="84"/>
      <c r="E24" s="84"/>
      <c r="G24" s="66" t="s">
        <v>27</v>
      </c>
      <c r="H24" s="57">
        <v>27.88</v>
      </c>
    </row>
    <row r="25" spans="2:8" ht="16.2" thickBot="1" x14ac:dyDescent="0.35">
      <c r="B25" s="80" t="s">
        <v>52</v>
      </c>
      <c r="C25" s="57"/>
      <c r="D25" s="84"/>
      <c r="E25" s="84"/>
      <c r="G25" s="79" t="s">
        <v>53</v>
      </c>
      <c r="H25" s="57">
        <v>26.12</v>
      </c>
    </row>
    <row r="26" spans="2:8" x14ac:dyDescent="0.3">
      <c r="B26" s="35" t="s">
        <v>12</v>
      </c>
      <c r="C26" s="37">
        <f>AVERAGE(C19:C25)</f>
        <v>27.363999999999997</v>
      </c>
      <c r="D26" s="85"/>
      <c r="E26" s="85"/>
      <c r="G26" s="35" t="s">
        <v>12</v>
      </c>
      <c r="H26" s="37">
        <f>AVERAGE(H19:H25)</f>
        <v>28.291428571428575</v>
      </c>
    </row>
    <row r="27" spans="2:8" x14ac:dyDescent="0.3">
      <c r="B27" s="24" t="s">
        <v>13</v>
      </c>
      <c r="C27" s="26">
        <f>STDEVA(C19:C25)</f>
        <v>0.26053790511171204</v>
      </c>
      <c r="D27" s="25"/>
      <c r="E27" s="25"/>
      <c r="G27" s="24" t="s">
        <v>13</v>
      </c>
      <c r="H27" s="26">
        <f>STDEVA(H19:H25)</f>
        <v>1.2561771182364976</v>
      </c>
    </row>
    <row r="28" spans="2:8" ht="16.2" thickBot="1" x14ac:dyDescent="0.35">
      <c r="B28" s="27" t="s">
        <v>14</v>
      </c>
      <c r="C28" s="29">
        <f>C27/SQRT(COUNT(C19:C25))</f>
        <v>0.1165160933090356</v>
      </c>
      <c r="D28" s="25"/>
      <c r="E28" s="25"/>
      <c r="G28" s="27" t="s">
        <v>14</v>
      </c>
      <c r="H28" s="29">
        <f>H27/SQRT(COUNT(H19:H25))</f>
        <v>0.47479032250050751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A71"/>
  <sheetViews>
    <sheetView topLeftCell="F6" zoomScale="85" zoomScaleNormal="85" workbookViewId="0">
      <selection activeCell="W41" sqref="W41"/>
    </sheetView>
  </sheetViews>
  <sheetFormatPr defaultColWidth="11.19921875" defaultRowHeight="15.6" x14ac:dyDescent="0.3"/>
  <cols>
    <col min="2" max="2" width="13.296875" bestFit="1" customWidth="1"/>
    <col min="3" max="3" width="13.296875" customWidth="1"/>
    <col min="4" max="4" width="15.5" bestFit="1" customWidth="1"/>
    <col min="6" max="6" width="13.296875" bestFit="1" customWidth="1"/>
    <col min="7" max="7" width="13.296875" customWidth="1"/>
    <col min="8" max="8" width="15.69921875" bestFit="1" customWidth="1"/>
    <col min="12" max="22" width="11" bestFit="1" customWidth="1"/>
    <col min="23" max="24" width="12.296875" bestFit="1" customWidth="1"/>
    <col min="25" max="25" width="12.19921875" bestFit="1" customWidth="1"/>
    <col min="26" max="26" width="11.69921875" bestFit="1" customWidth="1"/>
  </cols>
  <sheetData>
    <row r="1" spans="1:27" ht="24.6" x14ac:dyDescent="0.3">
      <c r="A1" s="34" t="s">
        <v>37</v>
      </c>
    </row>
    <row r="4" spans="1:27" ht="16.2" thickBot="1" x14ac:dyDescent="0.35">
      <c r="B4" s="70" t="s">
        <v>38</v>
      </c>
      <c r="C4" s="74"/>
      <c r="D4" s="76"/>
      <c r="F4" s="51" t="s">
        <v>39</v>
      </c>
      <c r="G4" s="51"/>
      <c r="H4" s="6"/>
    </row>
    <row r="5" spans="1:27" ht="16.2" thickBot="1" x14ac:dyDescent="0.35">
      <c r="B5" s="17" t="s">
        <v>0</v>
      </c>
      <c r="C5" s="17" t="s">
        <v>62</v>
      </c>
      <c r="D5" s="75" t="s">
        <v>63</v>
      </c>
      <c r="F5" s="17" t="s">
        <v>0</v>
      </c>
      <c r="G5" s="77" t="s">
        <v>49</v>
      </c>
      <c r="H5" s="78" t="s">
        <v>63</v>
      </c>
      <c r="K5" s="71" t="s">
        <v>61</v>
      </c>
    </row>
    <row r="6" spans="1:27" x14ac:dyDescent="0.3">
      <c r="B6" s="63" t="s">
        <v>29</v>
      </c>
      <c r="C6" s="72">
        <v>57.583387990195362</v>
      </c>
      <c r="D6" s="57">
        <f>C6/M12*1000</f>
        <v>321.8747232543061</v>
      </c>
      <c r="F6" s="65" t="s">
        <v>22</v>
      </c>
      <c r="G6" s="73">
        <v>50.414141414141504</v>
      </c>
      <c r="H6" s="164">
        <f>G6/M19*1000</f>
        <v>181.08527806803704</v>
      </c>
      <c r="K6" s="71" t="s">
        <v>64</v>
      </c>
    </row>
    <row r="7" spans="1:27" x14ac:dyDescent="0.3">
      <c r="B7" s="64" t="s">
        <v>30</v>
      </c>
      <c r="C7" s="72">
        <v>40.448329448329446</v>
      </c>
      <c r="D7" s="57">
        <f t="shared" ref="D7:D12" si="0">C7/M13*1000</f>
        <v>295.45894410759269</v>
      </c>
      <c r="F7" s="66" t="s">
        <v>23</v>
      </c>
      <c r="G7" s="73">
        <v>44.737373737373737</v>
      </c>
      <c r="H7" s="164">
        <f t="shared" ref="H7:H12" si="1">G7/M20*1000</f>
        <v>198.39190127438462</v>
      </c>
      <c r="K7" s="71" t="s">
        <v>65</v>
      </c>
    </row>
    <row r="8" spans="1:27" x14ac:dyDescent="0.3">
      <c r="B8" s="64" t="s">
        <v>31</v>
      </c>
      <c r="C8" s="72">
        <v>42.767516218576581</v>
      </c>
      <c r="D8" s="57">
        <f t="shared" si="0"/>
        <v>235.76359547175625</v>
      </c>
      <c r="F8" s="66" t="s">
        <v>24</v>
      </c>
      <c r="G8" s="73">
        <v>64.111111111111114</v>
      </c>
      <c r="H8" s="164">
        <f t="shared" si="1"/>
        <v>251.81111983939951</v>
      </c>
      <c r="K8" s="71" t="s">
        <v>66</v>
      </c>
    </row>
    <row r="9" spans="1:27" x14ac:dyDescent="0.3">
      <c r="B9" s="64" t="s">
        <v>32</v>
      </c>
      <c r="C9" s="72">
        <v>45.932139095229225</v>
      </c>
      <c r="D9" s="57">
        <f t="shared" si="0"/>
        <v>287.43516329930679</v>
      </c>
      <c r="F9" s="66" t="s">
        <v>25</v>
      </c>
      <c r="G9" s="73">
        <v>58.878787878787875</v>
      </c>
      <c r="H9" s="164">
        <f t="shared" si="1"/>
        <v>171.5582397400579</v>
      </c>
    </row>
    <row r="10" spans="1:27" ht="16.2" thickBot="1" x14ac:dyDescent="0.35">
      <c r="B10" s="64" t="s">
        <v>33</v>
      </c>
      <c r="C10" s="72">
        <v>58.231384122772681</v>
      </c>
      <c r="D10" s="57">
        <f t="shared" si="0"/>
        <v>332.1813127368664</v>
      </c>
      <c r="F10" s="66" t="s">
        <v>26</v>
      </c>
      <c r="G10" s="73">
        <v>71.62626262626263</v>
      </c>
      <c r="H10" s="164">
        <f t="shared" si="1"/>
        <v>319.1901186553593</v>
      </c>
      <c r="Z10" t="s">
        <v>96</v>
      </c>
      <c r="AA10" t="s">
        <v>97</v>
      </c>
    </row>
    <row r="11" spans="1:27" ht="21" thickBot="1" x14ac:dyDescent="0.35">
      <c r="B11" s="64" t="s">
        <v>34</v>
      </c>
      <c r="C11" s="72">
        <v>47.577657569593057</v>
      </c>
      <c r="D11" s="57">
        <f t="shared" si="0"/>
        <v>332.71089209505635</v>
      </c>
      <c r="F11" s="66" t="s">
        <v>27</v>
      </c>
      <c r="G11" s="73">
        <v>60.828282828282831</v>
      </c>
      <c r="H11" s="164">
        <f t="shared" si="1"/>
        <v>194.21546241469613</v>
      </c>
      <c r="K11" s="124" t="s">
        <v>80</v>
      </c>
      <c r="L11" s="125" t="s">
        <v>81</v>
      </c>
      <c r="M11" s="126" t="s">
        <v>82</v>
      </c>
      <c r="N11" s="127" t="s">
        <v>83</v>
      </c>
      <c r="O11" s="128" t="s">
        <v>84</v>
      </c>
      <c r="P11" s="129" t="s">
        <v>85</v>
      </c>
      <c r="Q11" s="130" t="s">
        <v>86</v>
      </c>
      <c r="R11" s="131" t="s">
        <v>87</v>
      </c>
      <c r="S11" s="132" t="s">
        <v>88</v>
      </c>
      <c r="T11" s="133" t="s">
        <v>89</v>
      </c>
      <c r="U11" s="134" t="s">
        <v>90</v>
      </c>
      <c r="V11" s="130" t="s">
        <v>91</v>
      </c>
      <c r="W11" s="130" t="s">
        <v>92</v>
      </c>
      <c r="X11" s="135" t="s">
        <v>93</v>
      </c>
      <c r="Y11" s="127" t="s">
        <v>94</v>
      </c>
      <c r="Z11" s="136" t="s">
        <v>95</v>
      </c>
      <c r="AA11" s="136" t="s">
        <v>95</v>
      </c>
    </row>
    <row r="12" spans="1:27" ht="16.2" thickBot="1" x14ac:dyDescent="0.35">
      <c r="B12" s="80" t="s">
        <v>52</v>
      </c>
      <c r="C12" s="26">
        <v>38.922356240538058</v>
      </c>
      <c r="D12" s="57">
        <f t="shared" si="0"/>
        <v>266.59148109957573</v>
      </c>
      <c r="F12" s="79" t="s">
        <v>53</v>
      </c>
      <c r="G12" s="26">
        <v>61.272727272727266</v>
      </c>
      <c r="H12" s="164">
        <f t="shared" si="1"/>
        <v>273.29494769280672</v>
      </c>
      <c r="K12" s="143" t="s">
        <v>29</v>
      </c>
      <c r="L12" s="144">
        <v>259</v>
      </c>
      <c r="M12" s="145">
        <v>178.9</v>
      </c>
      <c r="N12" s="145">
        <f>M12/1000000</f>
        <v>1.7890000000000001E-4</v>
      </c>
      <c r="O12" s="146">
        <v>26.92</v>
      </c>
      <c r="P12" s="147">
        <f>O12/1000</f>
        <v>2.6920000000000003E-2</v>
      </c>
      <c r="Q12" s="145">
        <v>1060</v>
      </c>
      <c r="R12" s="148">
        <f>C6*10</f>
        <v>575.83387990195365</v>
      </c>
      <c r="S12" s="149">
        <f t="shared" ref="S12:S18" si="2">R12/1000</f>
        <v>0.57583387990195367</v>
      </c>
      <c r="T12" s="150">
        <f>C20*10</f>
        <v>1685.4604543611013</v>
      </c>
      <c r="U12" s="151">
        <f t="shared" ref="U12:U18" si="3">T12/1000</f>
        <v>1.6854604543611011</v>
      </c>
      <c r="V12" s="145">
        <f t="shared" ref="V12:V18" si="4">S12/U12</f>
        <v>0.34164781405104638</v>
      </c>
      <c r="W12" s="145">
        <f>N12/Q12</f>
        <v>1.6877358490566039E-7</v>
      </c>
      <c r="X12" s="145">
        <f>W12/P12</f>
        <v>6.269449662171633E-6</v>
      </c>
      <c r="Y12" s="145">
        <f>U12/X12</f>
        <v>268837.06627884234</v>
      </c>
      <c r="Z12" s="152">
        <f>Y12/1000</f>
        <v>268.83706627884231</v>
      </c>
      <c r="AA12">
        <f>(S12/X12)/1000</f>
        <v>91.847596030062775</v>
      </c>
    </row>
    <row r="13" spans="1:27" ht="16.2" thickBot="1" x14ac:dyDescent="0.35">
      <c r="B13" s="35" t="s">
        <v>12</v>
      </c>
      <c r="C13" s="37">
        <f>AVERAGE(C6:C12)</f>
        <v>47.351824383604921</v>
      </c>
      <c r="D13" s="37">
        <f>AVERAGE(D6:D12)</f>
        <v>296.00230172349433</v>
      </c>
      <c r="F13" s="35" t="s">
        <v>12</v>
      </c>
      <c r="G13" s="37">
        <f>AVERAGE(G6:G12)</f>
        <v>58.838383838383848</v>
      </c>
      <c r="H13" s="37">
        <f>AVERAGE(H6:H12)</f>
        <v>227.07815252639162</v>
      </c>
      <c r="K13" s="153" t="s">
        <v>30</v>
      </c>
      <c r="L13" s="138">
        <v>220</v>
      </c>
      <c r="M13" s="137">
        <v>136.9</v>
      </c>
      <c r="N13" s="137">
        <f t="shared" ref="N13:N18" si="5">M13/1000000</f>
        <v>1.3689999999999999E-4</v>
      </c>
      <c r="O13" s="139">
        <v>27.37</v>
      </c>
      <c r="P13" s="140">
        <f t="shared" ref="P13:P18" si="6">O13/1000</f>
        <v>2.7370000000000002E-2</v>
      </c>
      <c r="Q13" s="137">
        <v>1060</v>
      </c>
      <c r="R13" s="148">
        <f t="shared" ref="R13:R18" si="7">C7*10</f>
        <v>404.48329448329446</v>
      </c>
      <c r="S13" s="141">
        <f t="shared" si="2"/>
        <v>0.40448329448329445</v>
      </c>
      <c r="T13" s="150">
        <f t="shared" ref="T13:T18" si="8">C21*10</f>
        <v>1648.7265800865796</v>
      </c>
      <c r="U13" s="142">
        <f t="shared" si="3"/>
        <v>1.6487265800865796</v>
      </c>
      <c r="V13" s="137">
        <f t="shared" si="4"/>
        <v>0.24533072940575376</v>
      </c>
      <c r="W13" s="137">
        <f t="shared" ref="W13:W18" si="9">N13/Q13</f>
        <v>1.2915094339622642E-7</v>
      </c>
      <c r="X13" s="137">
        <f t="shared" ref="X13:X18" si="10">W13/P13</f>
        <v>4.7187045449845231E-6</v>
      </c>
      <c r="Y13" s="137">
        <f t="shared" ref="Y13:Y18" si="11">U13/X13</f>
        <v>349402.37609048845</v>
      </c>
      <c r="Z13" s="154">
        <f t="shared" ref="Z13:Z18" si="12">Y13/1000</f>
        <v>349.40237609048847</v>
      </c>
      <c r="AA13">
        <f t="shared" ref="AA13:AA25" si="13">(S13/X13)/1000</f>
        <v>85.719139782383039</v>
      </c>
    </row>
    <row r="14" spans="1:27" ht="16.2" thickBot="1" x14ac:dyDescent="0.35">
      <c r="B14" s="24" t="s">
        <v>13</v>
      </c>
      <c r="C14" s="26">
        <f>STDEVA(C6:C12)</f>
        <v>7.7979300431593943</v>
      </c>
      <c r="D14" s="26">
        <f>STDEVA(D6:D12)</f>
        <v>36.270311182780333</v>
      </c>
      <c r="F14" s="24" t="s">
        <v>13</v>
      </c>
      <c r="G14" s="26">
        <f>STDEVA(G6:G12)</f>
        <v>8.8602596040790012</v>
      </c>
      <c r="H14" s="26">
        <f>STDEVA(H6:H12)</f>
        <v>55.276560374055215</v>
      </c>
      <c r="K14" s="153" t="s">
        <v>31</v>
      </c>
      <c r="L14" s="138">
        <v>275</v>
      </c>
      <c r="M14" s="137">
        <v>181.4</v>
      </c>
      <c r="N14" s="137">
        <f t="shared" si="5"/>
        <v>1.8140000000000002E-4</v>
      </c>
      <c r="O14" s="139">
        <v>27.45</v>
      </c>
      <c r="P14" s="140">
        <f t="shared" si="6"/>
        <v>2.7449999999999999E-2</v>
      </c>
      <c r="Q14" s="137">
        <v>1060</v>
      </c>
      <c r="R14" s="148">
        <f t="shared" si="7"/>
        <v>427.67516218576583</v>
      </c>
      <c r="S14" s="141">
        <f t="shared" si="2"/>
        <v>0.42767516218576584</v>
      </c>
      <c r="T14" s="150">
        <f t="shared" si="8"/>
        <v>1964.4285727322781</v>
      </c>
      <c r="U14" s="142">
        <f t="shared" si="3"/>
        <v>1.9644285727322781</v>
      </c>
      <c r="V14" s="137">
        <f t="shared" si="4"/>
        <v>0.21770970353527408</v>
      </c>
      <c r="W14" s="137">
        <f t="shared" si="9"/>
        <v>1.7113207547169812E-7</v>
      </c>
      <c r="X14" s="137">
        <f t="shared" si="10"/>
        <v>6.23431968931505E-6</v>
      </c>
      <c r="Y14" s="137">
        <f t="shared" si="11"/>
        <v>315099.10794261901</v>
      </c>
      <c r="Z14" s="154">
        <f t="shared" si="12"/>
        <v>315.09910794261901</v>
      </c>
      <c r="AA14">
        <f t="shared" si="13"/>
        <v>68.600133374416913</v>
      </c>
    </row>
    <row r="15" spans="1:27" ht="16.2" thickBot="1" x14ac:dyDescent="0.35">
      <c r="B15" s="27" t="s">
        <v>14</v>
      </c>
      <c r="C15" s="29">
        <f>C14/SQRT(COUNT(C6:C12))</f>
        <v>2.9473405193255608</v>
      </c>
      <c r="D15" s="29">
        <f>D14/SQRT(COUNT(D6:D12))</f>
        <v>13.708889052080249</v>
      </c>
      <c r="F15" s="27" t="s">
        <v>14</v>
      </c>
      <c r="G15" s="29">
        <f>G14/SQRT(COUNT(G6:G12))</f>
        <v>3.3488633519806639</v>
      </c>
      <c r="H15" s="29">
        <f>H14/SQRT(COUNT(H6:H12))</f>
        <v>20.892576011542509</v>
      </c>
      <c r="K15" s="155" t="s">
        <v>32</v>
      </c>
      <c r="L15" s="138">
        <v>280</v>
      </c>
      <c r="M15" s="137">
        <v>159.80000000000001</v>
      </c>
      <c r="N15" s="137">
        <f t="shared" si="5"/>
        <v>1.5980000000000001E-4</v>
      </c>
      <c r="O15" s="139">
        <v>27.49</v>
      </c>
      <c r="P15" s="140">
        <f t="shared" si="6"/>
        <v>2.7489999999999997E-2</v>
      </c>
      <c r="Q15" s="137">
        <v>1060</v>
      </c>
      <c r="R15" s="148">
        <f t="shared" si="7"/>
        <v>459.32139095229223</v>
      </c>
      <c r="S15" s="141">
        <f t="shared" si="2"/>
        <v>0.45932139095229224</v>
      </c>
      <c r="T15" s="150">
        <f t="shared" si="8"/>
        <v>2318.395588779571</v>
      </c>
      <c r="U15" s="142">
        <f t="shared" si="3"/>
        <v>2.3183955887795711</v>
      </c>
      <c r="V15" s="137">
        <f t="shared" si="4"/>
        <v>0.19812036961047017</v>
      </c>
      <c r="W15" s="137">
        <f t="shared" si="9"/>
        <v>1.5075471698113208E-7</v>
      </c>
      <c r="X15" s="137">
        <f t="shared" si="10"/>
        <v>5.4839838843627536E-6</v>
      </c>
      <c r="Y15" s="137">
        <f t="shared" si="11"/>
        <v>422757.54955997138</v>
      </c>
      <c r="Z15" s="154">
        <f t="shared" si="12"/>
        <v>422.75754955997138</v>
      </c>
      <c r="AA15">
        <f t="shared" si="13"/>
        <v>83.756881974438187</v>
      </c>
    </row>
    <row r="16" spans="1:27" ht="16.2" thickBot="1" x14ac:dyDescent="0.35">
      <c r="D16" s="6"/>
      <c r="K16" s="155" t="s">
        <v>33</v>
      </c>
      <c r="L16" s="138">
        <v>269</v>
      </c>
      <c r="M16" s="137">
        <v>175.3</v>
      </c>
      <c r="N16" s="137">
        <f t="shared" si="5"/>
        <v>1.7530000000000001E-4</v>
      </c>
      <c r="O16" s="139">
        <v>27.59</v>
      </c>
      <c r="P16" s="140">
        <f t="shared" si="6"/>
        <v>2.759E-2</v>
      </c>
      <c r="Q16" s="137">
        <v>1060</v>
      </c>
      <c r="R16" s="148">
        <f t="shared" si="7"/>
        <v>582.31384122772681</v>
      </c>
      <c r="S16" s="141">
        <f t="shared" si="2"/>
        <v>0.58231384122772678</v>
      </c>
      <c r="T16" s="150">
        <f t="shared" si="8"/>
        <v>2175.2537812515861</v>
      </c>
      <c r="U16" s="142">
        <f t="shared" si="3"/>
        <v>2.1752537812515862</v>
      </c>
      <c r="V16" s="137">
        <f t="shared" si="4"/>
        <v>0.26769926628638158</v>
      </c>
      <c r="W16" s="137">
        <f t="shared" si="9"/>
        <v>1.6537735849056605E-7</v>
      </c>
      <c r="X16" s="137">
        <f t="shared" si="10"/>
        <v>5.9941050558378419E-6</v>
      </c>
      <c r="Y16" s="137">
        <f t="shared" si="11"/>
        <v>362898.84160989808</v>
      </c>
      <c r="Z16" s="154">
        <f>Y16/1000</f>
        <v>362.89884160989806</v>
      </c>
      <c r="AA16">
        <f t="shared" si="13"/>
        <v>97.147753635147509</v>
      </c>
    </row>
    <row r="17" spans="2:27" ht="16.2" thickBot="1" x14ac:dyDescent="0.35">
      <c r="K17" s="155" t="s">
        <v>34</v>
      </c>
      <c r="L17" s="138">
        <v>254</v>
      </c>
      <c r="M17" s="137">
        <v>143</v>
      </c>
      <c r="N17" s="137">
        <f>M17/1000000</f>
        <v>1.4300000000000001E-4</v>
      </c>
      <c r="O17" s="139"/>
      <c r="P17" s="140">
        <f t="shared" si="6"/>
        <v>0</v>
      </c>
      <c r="Q17" s="137">
        <v>1060</v>
      </c>
      <c r="R17" s="148">
        <f t="shared" si="7"/>
        <v>475.77657569593055</v>
      </c>
      <c r="S17" s="141">
        <f t="shared" si="2"/>
        <v>0.47577657569593057</v>
      </c>
      <c r="T17" s="150">
        <f t="shared" si="8"/>
        <v>0</v>
      </c>
      <c r="U17" s="142">
        <f t="shared" si="3"/>
        <v>0</v>
      </c>
      <c r="V17" s="137" t="e">
        <f t="shared" si="4"/>
        <v>#DIV/0!</v>
      </c>
      <c r="W17" s="137">
        <f t="shared" si="9"/>
        <v>1.3490566037735849E-7</v>
      </c>
      <c r="X17" s="137" t="e">
        <f>W17/P17</f>
        <v>#DIV/0!</v>
      </c>
      <c r="Y17" s="137" t="e">
        <f>U17/X17</f>
        <v>#DIV/0!</v>
      </c>
      <c r="Z17" s="154" t="e">
        <f>Y17/1000</f>
        <v>#DIV/0!</v>
      </c>
      <c r="AA17" t="e">
        <f t="shared" si="13"/>
        <v>#DIV/0!</v>
      </c>
    </row>
    <row r="18" spans="2:27" ht="16.2" thickBot="1" x14ac:dyDescent="0.35">
      <c r="B18" s="70" t="s">
        <v>40</v>
      </c>
      <c r="C18" s="70"/>
      <c r="D18" s="6"/>
      <c r="F18" s="51" t="s">
        <v>41</v>
      </c>
      <c r="G18" s="51"/>
      <c r="H18" s="6"/>
      <c r="K18" s="156" t="s">
        <v>52</v>
      </c>
      <c r="L18" s="157">
        <v>267</v>
      </c>
      <c r="M18" s="158">
        <v>146</v>
      </c>
      <c r="N18" s="158">
        <f t="shared" si="5"/>
        <v>1.46E-4</v>
      </c>
      <c r="O18" s="139"/>
      <c r="P18" s="160">
        <f t="shared" si="6"/>
        <v>0</v>
      </c>
      <c r="Q18" s="158">
        <v>1060</v>
      </c>
      <c r="R18" s="148">
        <f t="shared" si="7"/>
        <v>389.22356240538056</v>
      </c>
      <c r="S18" s="161">
        <f t="shared" si="2"/>
        <v>0.38922356240538059</v>
      </c>
      <c r="T18" s="150">
        <f t="shared" si="8"/>
        <v>0</v>
      </c>
      <c r="U18" s="162">
        <f t="shared" si="3"/>
        <v>0</v>
      </c>
      <c r="V18" s="158" t="e">
        <f t="shared" si="4"/>
        <v>#DIV/0!</v>
      </c>
      <c r="W18" s="158">
        <f t="shared" si="9"/>
        <v>1.3773584905660376E-7</v>
      </c>
      <c r="X18" s="158" t="e">
        <f t="shared" si="10"/>
        <v>#DIV/0!</v>
      </c>
      <c r="Y18" s="158" t="e">
        <f t="shared" si="11"/>
        <v>#DIV/0!</v>
      </c>
      <c r="Z18" s="163" t="e">
        <f t="shared" si="12"/>
        <v>#DIV/0!</v>
      </c>
      <c r="AA18" t="e">
        <f t="shared" si="13"/>
        <v>#DIV/0!</v>
      </c>
    </row>
    <row r="19" spans="2:27" ht="16.2" thickBot="1" x14ac:dyDescent="0.35">
      <c r="B19" s="17" t="s">
        <v>0</v>
      </c>
      <c r="C19" s="17" t="s">
        <v>49</v>
      </c>
      <c r="D19" s="75" t="s">
        <v>63</v>
      </c>
      <c r="F19" s="17" t="s">
        <v>0</v>
      </c>
      <c r="G19" s="77" t="s">
        <v>49</v>
      </c>
      <c r="H19" s="78" t="s">
        <v>63</v>
      </c>
      <c r="K19" s="143" t="s">
        <v>22</v>
      </c>
      <c r="L19" s="144">
        <v>284</v>
      </c>
      <c r="M19" s="145">
        <v>278.39999999999998</v>
      </c>
      <c r="N19" s="145">
        <f>M19/1000000</f>
        <v>2.7839999999999999E-4</v>
      </c>
      <c r="O19" s="146">
        <v>29.27</v>
      </c>
      <c r="P19" s="147">
        <f>O19/1000</f>
        <v>2.9270000000000001E-2</v>
      </c>
      <c r="Q19" s="145">
        <v>1060</v>
      </c>
      <c r="R19" s="148">
        <f>G6*10</f>
        <v>504.14141414141505</v>
      </c>
      <c r="S19" s="149">
        <f t="shared" ref="S19:S25" si="14">R19/1000</f>
        <v>0.504141414141415</v>
      </c>
      <c r="T19" s="150">
        <f>G20*10</f>
        <v>1730.9598983850478</v>
      </c>
      <c r="U19" s="151">
        <f t="shared" ref="U19:U25" si="15">T19/1000</f>
        <v>1.7309598983850478</v>
      </c>
      <c r="V19" s="145">
        <f t="shared" ref="V19:V25" si="16">S19/U19</f>
        <v>0.29124962086745582</v>
      </c>
      <c r="W19" s="145">
        <f>N19/Q19</f>
        <v>2.6264150943396224E-7</v>
      </c>
      <c r="X19" s="145">
        <f>W19/P19</f>
        <v>8.9730614770742132E-6</v>
      </c>
      <c r="Y19" s="145">
        <f>U19/X19</f>
        <v>192906.27873302507</v>
      </c>
      <c r="Z19" s="152">
        <f>Y19/1000</f>
        <v>192.90627873302506</v>
      </c>
      <c r="AA19">
        <f t="shared" si="13"/>
        <v>56.183880543945307</v>
      </c>
    </row>
    <row r="20" spans="2:27" ht="16.2" thickBot="1" x14ac:dyDescent="0.35">
      <c r="B20" s="63" t="s">
        <v>29</v>
      </c>
      <c r="C20" s="72">
        <v>168.54604543611012</v>
      </c>
      <c r="D20" s="57">
        <f>C20/M12*1000</f>
        <v>942.12434564622765</v>
      </c>
      <c r="F20" s="65" t="s">
        <v>22</v>
      </c>
      <c r="G20" s="73">
        <v>173.09598983850478</v>
      </c>
      <c r="H20" s="164">
        <f>G20/M19*1000</f>
        <v>621.75283706359482</v>
      </c>
      <c r="K20" s="153" t="s">
        <v>23</v>
      </c>
      <c r="L20" s="138">
        <v>280</v>
      </c>
      <c r="M20" s="137">
        <v>225.5</v>
      </c>
      <c r="N20" s="137">
        <f t="shared" ref="N20:N23" si="17">M20/1000000</f>
        <v>2.2550000000000001E-4</v>
      </c>
      <c r="O20" s="139">
        <v>27.57</v>
      </c>
      <c r="P20" s="140">
        <f t="shared" ref="P20:P25" si="18">O20/1000</f>
        <v>2.7570000000000001E-2</v>
      </c>
      <c r="Q20" s="137">
        <v>1060</v>
      </c>
      <c r="R20" s="148">
        <f t="shared" ref="R20:R25" si="19">G7*10</f>
        <v>447.37373737373736</v>
      </c>
      <c r="S20" s="141">
        <f t="shared" si="14"/>
        <v>0.44737373737373737</v>
      </c>
      <c r="T20" s="150">
        <f t="shared" ref="T20:T25" si="20">G21*10</f>
        <v>1986.5197067752979</v>
      </c>
      <c r="U20" s="142">
        <f t="shared" si="15"/>
        <v>1.986519706775298</v>
      </c>
      <c r="V20" s="137">
        <f t="shared" si="16"/>
        <v>0.22520478193491253</v>
      </c>
      <c r="W20" s="137">
        <f t="shared" ref="W20:W25" si="21">N20/Q20</f>
        <v>2.1273584905660379E-7</v>
      </c>
      <c r="X20" s="137">
        <f t="shared" ref="X20:X23" si="22">W20/P20</f>
        <v>7.7162078003846134E-6</v>
      </c>
      <c r="Y20" s="137">
        <f t="shared" ref="Y20:Y23" si="23">U20/X20</f>
        <v>257447.66835806056</v>
      </c>
      <c r="Z20" s="154">
        <f t="shared" ref="Z20:Z22" si="24">Y20/1000</f>
        <v>257.44766835806058</v>
      </c>
      <c r="AA20">
        <f t="shared" si="13"/>
        <v>57.978446012228716</v>
      </c>
    </row>
    <row r="21" spans="2:27" ht="16.2" thickBot="1" x14ac:dyDescent="0.35">
      <c r="B21" s="64" t="s">
        <v>30</v>
      </c>
      <c r="C21" s="72">
        <v>164.87265800865796</v>
      </c>
      <c r="D21" s="57">
        <f t="shared" ref="D21:D24" si="25">C21/M13*1000</f>
        <v>1204.329130815617</v>
      </c>
      <c r="F21" s="66" t="s">
        <v>23</v>
      </c>
      <c r="G21" s="73">
        <v>198.65197067752979</v>
      </c>
      <c r="H21" s="164">
        <f t="shared" ref="H21:H26" si="26">G21/M20*1000</f>
        <v>880.94000300456662</v>
      </c>
      <c r="K21" s="153" t="s">
        <v>24</v>
      </c>
      <c r="L21" s="138">
        <v>320</v>
      </c>
      <c r="M21" s="137">
        <v>254.6</v>
      </c>
      <c r="N21" s="137">
        <f t="shared" si="17"/>
        <v>2.5460000000000001E-4</v>
      </c>
      <c r="O21" s="139">
        <v>28.45</v>
      </c>
      <c r="P21" s="140">
        <f t="shared" si="18"/>
        <v>2.845E-2</v>
      </c>
      <c r="Q21" s="137">
        <v>1060</v>
      </c>
      <c r="R21" s="148">
        <f t="shared" si="19"/>
        <v>641.11111111111109</v>
      </c>
      <c r="S21" s="141">
        <f t="shared" si="14"/>
        <v>0.64111111111111108</v>
      </c>
      <c r="T21" s="150">
        <f t="shared" si="20"/>
        <v>2264.3392041748207</v>
      </c>
      <c r="U21" s="142">
        <f t="shared" si="15"/>
        <v>2.2643392041748207</v>
      </c>
      <c r="V21" s="137">
        <f t="shared" si="16"/>
        <v>0.28313386524822692</v>
      </c>
      <c r="W21" s="137">
        <f t="shared" si="21"/>
        <v>2.4018867924528301E-7</v>
      </c>
      <c r="X21" s="137">
        <f t="shared" si="22"/>
        <v>8.4424843319958889E-6</v>
      </c>
      <c r="Y21" s="137">
        <f t="shared" si="23"/>
        <v>268207.68806088006</v>
      </c>
      <c r="Z21" s="154">
        <f t="shared" si="24"/>
        <v>268.20768806088006</v>
      </c>
      <c r="AA21">
        <f t="shared" si="13"/>
        <v>75.938679409967691</v>
      </c>
    </row>
    <row r="22" spans="2:27" ht="16.2" thickBot="1" x14ac:dyDescent="0.35">
      <c r="B22" s="64" t="s">
        <v>31</v>
      </c>
      <c r="C22" s="72">
        <v>196.44285727322782</v>
      </c>
      <c r="D22" s="57">
        <f t="shared" si="25"/>
        <v>1082.9264458281577</v>
      </c>
      <c r="F22" s="66" t="s">
        <v>24</v>
      </c>
      <c r="G22" s="73">
        <v>226.43392041748206</v>
      </c>
      <c r="H22" s="164">
        <f t="shared" si="26"/>
        <v>889.37125065782425</v>
      </c>
      <c r="K22" s="155" t="s">
        <v>25</v>
      </c>
      <c r="L22" s="138">
        <v>307</v>
      </c>
      <c r="M22" s="137">
        <v>343.2</v>
      </c>
      <c r="N22" s="137">
        <f t="shared" si="17"/>
        <v>3.4319999999999999E-4</v>
      </c>
      <c r="O22" s="139">
        <v>29.98</v>
      </c>
      <c r="P22" s="140">
        <f t="shared" si="18"/>
        <v>2.998E-2</v>
      </c>
      <c r="Q22" s="137">
        <v>1060</v>
      </c>
      <c r="R22" s="148">
        <f t="shared" si="19"/>
        <v>588.78787878787875</v>
      </c>
      <c r="S22" s="141">
        <f t="shared" si="14"/>
        <v>0.58878787878787875</v>
      </c>
      <c r="T22" s="150">
        <f t="shared" si="20"/>
        <v>2538.072949709031</v>
      </c>
      <c r="U22" s="142">
        <f t="shared" si="15"/>
        <v>2.5380729497090311</v>
      </c>
      <c r="V22" s="137">
        <f t="shared" si="16"/>
        <v>0.23198225206859338</v>
      </c>
      <c r="W22" s="137">
        <f t="shared" si="21"/>
        <v>3.2377358490566036E-7</v>
      </c>
      <c r="X22" s="137">
        <f t="shared" si="22"/>
        <v>1.0799652598587738E-5</v>
      </c>
      <c r="Y22" s="137">
        <f t="shared" si="23"/>
        <v>235014.31426052842</v>
      </c>
      <c r="Z22" s="154">
        <f t="shared" si="24"/>
        <v>235.01431426052844</v>
      </c>
      <c r="AA22">
        <f t="shared" si="13"/>
        <v>54.519149890513525</v>
      </c>
    </row>
    <row r="23" spans="2:27" ht="16.2" thickBot="1" x14ac:dyDescent="0.35">
      <c r="B23" s="64" t="s">
        <v>32</v>
      </c>
      <c r="C23" s="72">
        <v>231.8395588779571</v>
      </c>
      <c r="D23" s="57">
        <f t="shared" si="25"/>
        <v>1450.8107564327729</v>
      </c>
      <c r="F23" s="66" t="s">
        <v>25</v>
      </c>
      <c r="G23" s="73">
        <v>253.80729497090309</v>
      </c>
      <c r="H23" s="164">
        <f t="shared" si="26"/>
        <v>739.53174525321424</v>
      </c>
      <c r="K23" s="155" t="s">
        <v>26</v>
      </c>
      <c r="L23" s="138">
        <v>328</v>
      </c>
      <c r="M23" s="137">
        <v>224.4</v>
      </c>
      <c r="N23" s="137">
        <f t="shared" si="17"/>
        <v>2.2440000000000001E-4</v>
      </c>
      <c r="O23" s="139">
        <v>28.77</v>
      </c>
      <c r="P23" s="140">
        <f t="shared" si="18"/>
        <v>2.877E-2</v>
      </c>
      <c r="Q23" s="137">
        <v>1060</v>
      </c>
      <c r="R23" s="148">
        <f t="shared" si="19"/>
        <v>716.26262626262633</v>
      </c>
      <c r="S23" s="141">
        <f t="shared" si="14"/>
        <v>0.71626262626262638</v>
      </c>
      <c r="T23" s="150">
        <f t="shared" si="20"/>
        <v>2493.7651677597723</v>
      </c>
      <c r="U23" s="142">
        <f t="shared" si="15"/>
        <v>2.4937651677597725</v>
      </c>
      <c r="V23" s="137">
        <f t="shared" si="16"/>
        <v>0.2872213613064728</v>
      </c>
      <c r="W23" s="137">
        <f t="shared" si="21"/>
        <v>2.1169811320754717E-7</v>
      </c>
      <c r="X23" s="137">
        <f t="shared" si="22"/>
        <v>7.3582938202136661E-6</v>
      </c>
      <c r="Y23" s="137">
        <f t="shared" si="23"/>
        <v>338905.35342707473</v>
      </c>
      <c r="Z23" s="154">
        <f>Y23/1000</f>
        <v>338.90535342707472</v>
      </c>
      <c r="AA23">
        <f t="shared" si="13"/>
        <v>97.340856965375707</v>
      </c>
    </row>
    <row r="24" spans="2:27" ht="16.2" thickBot="1" x14ac:dyDescent="0.35">
      <c r="B24" s="64" t="s">
        <v>33</v>
      </c>
      <c r="C24" s="72">
        <v>217.5253781251586</v>
      </c>
      <c r="D24" s="57">
        <f t="shared" si="25"/>
        <v>1240.8749465211556</v>
      </c>
      <c r="F24" s="66" t="s">
        <v>26</v>
      </c>
      <c r="G24" s="73">
        <v>249.37651677597722</v>
      </c>
      <c r="H24" s="164">
        <f t="shared" si="26"/>
        <v>1111.3035506950857</v>
      </c>
      <c r="K24" s="155" t="s">
        <v>27</v>
      </c>
      <c r="L24" s="138">
        <v>297</v>
      </c>
      <c r="M24" s="137">
        <v>313.2</v>
      </c>
      <c r="N24" s="137">
        <f>M24/1000000</f>
        <v>3.1319999999999997E-4</v>
      </c>
      <c r="O24" s="139">
        <v>27.88</v>
      </c>
      <c r="P24" s="140">
        <f t="shared" si="18"/>
        <v>2.7879999999999999E-2</v>
      </c>
      <c r="Q24" s="137">
        <v>1060</v>
      </c>
      <c r="R24" s="148">
        <f t="shared" si="19"/>
        <v>608.28282828282829</v>
      </c>
      <c r="S24" s="141">
        <f t="shared" si="14"/>
        <v>0.60828282828282831</v>
      </c>
      <c r="T24" s="150">
        <f t="shared" si="20"/>
        <v>2658.965850062772</v>
      </c>
      <c r="U24" s="142">
        <f t="shared" si="15"/>
        <v>2.658965850062772</v>
      </c>
      <c r="V24" s="137">
        <f t="shared" si="16"/>
        <v>0.22876669449081799</v>
      </c>
      <c r="W24" s="137">
        <f t="shared" si="21"/>
        <v>2.9547169811320749E-7</v>
      </c>
      <c r="X24" s="137">
        <f>W24/P24</f>
        <v>1.0597980563601418E-5</v>
      </c>
      <c r="Y24" s="137">
        <f>U24/X24</f>
        <v>250893.63337718739</v>
      </c>
      <c r="Z24" s="154">
        <f>Y24/1000</f>
        <v>250.8936333771874</v>
      </c>
      <c r="AA24">
        <f t="shared" si="13"/>
        <v>57.396107176490325</v>
      </c>
    </row>
    <row r="25" spans="2:27" ht="16.2" thickBot="1" x14ac:dyDescent="0.35">
      <c r="B25" s="64" t="s">
        <v>34</v>
      </c>
      <c r="C25" s="72"/>
      <c r="D25" s="57"/>
      <c r="F25" s="66" t="s">
        <v>27</v>
      </c>
      <c r="G25" s="73">
        <v>265.89658500627718</v>
      </c>
      <c r="H25" s="164">
        <f t="shared" si="26"/>
        <v>848.96738507751331</v>
      </c>
      <c r="K25" s="156" t="s">
        <v>53</v>
      </c>
      <c r="L25" s="157">
        <v>317</v>
      </c>
      <c r="M25" s="158">
        <v>224.2</v>
      </c>
      <c r="N25" s="158">
        <f t="shared" ref="N25" si="27">M25/1000000</f>
        <v>2.242E-4</v>
      </c>
      <c r="O25" s="159">
        <v>26.12</v>
      </c>
      <c r="P25" s="160">
        <f t="shared" si="18"/>
        <v>2.6120000000000001E-2</v>
      </c>
      <c r="Q25" s="158">
        <v>1060</v>
      </c>
      <c r="R25" s="148">
        <f t="shared" si="19"/>
        <v>612.72727272727263</v>
      </c>
      <c r="S25" s="161">
        <f t="shared" si="14"/>
        <v>0.61272727272727268</v>
      </c>
      <c r="T25" s="150">
        <f t="shared" si="20"/>
        <v>2145.2481234361967</v>
      </c>
      <c r="U25" s="162">
        <f t="shared" si="15"/>
        <v>2.1452481234361969</v>
      </c>
      <c r="V25" s="158">
        <f t="shared" si="16"/>
        <v>0.28562070094988534</v>
      </c>
      <c r="W25" s="158">
        <f t="shared" si="21"/>
        <v>2.1150943396226416E-7</v>
      </c>
      <c r="X25" s="158">
        <f t="shared" ref="X25" si="28">W25/P25</f>
        <v>8.0976046693056714E-6</v>
      </c>
      <c r="Y25" s="158">
        <f t="shared" ref="Y25" si="29">U25/X25</f>
        <v>264923.79055844189</v>
      </c>
      <c r="Z25" s="163">
        <f t="shared" ref="Z25" si="30">Y25/1000</f>
        <v>264.92379055844191</v>
      </c>
      <c r="AA25">
        <f t="shared" si="13"/>
        <v>75.667718757602799</v>
      </c>
    </row>
    <row r="26" spans="2:27" ht="16.2" thickBot="1" x14ac:dyDescent="0.35">
      <c r="B26" s="80" t="s">
        <v>52</v>
      </c>
      <c r="C26" s="26"/>
      <c r="D26" s="57"/>
      <c r="F26" s="79" t="s">
        <v>53</v>
      </c>
      <c r="G26" s="81">
        <v>214.52481234361966</v>
      </c>
      <c r="H26" s="164">
        <f t="shared" si="26"/>
        <v>956.84572856208592</v>
      </c>
    </row>
    <row r="27" spans="2:27" x14ac:dyDescent="0.3">
      <c r="B27" s="35" t="s">
        <v>12</v>
      </c>
      <c r="C27" s="37">
        <f>AVERAGE(C20:C26)</f>
        <v>195.84529954422231</v>
      </c>
      <c r="D27" s="37">
        <f>AVERAGE(D20:D26)</f>
        <v>1184.2131250487862</v>
      </c>
      <c r="F27" s="35" t="s">
        <v>12</v>
      </c>
      <c r="G27" s="37">
        <f>AVERAGE(G20:G26)</f>
        <v>225.96958429004198</v>
      </c>
      <c r="H27" s="37">
        <f>AVERAGE(H20:H26)</f>
        <v>864.10178575912653</v>
      </c>
      <c r="Y27" s="7"/>
      <c r="Z27" s="7"/>
    </row>
    <row r="28" spans="2:27" x14ac:dyDescent="0.3">
      <c r="B28" s="24" t="s">
        <v>13</v>
      </c>
      <c r="C28" s="26">
        <f>STDEVA(C20:C26)</f>
        <v>29.455574116154501</v>
      </c>
      <c r="D28" s="26">
        <f>STDEVA(D20:D26)</f>
        <v>189.44358082308585</v>
      </c>
      <c r="F28" s="24" t="s">
        <v>13</v>
      </c>
      <c r="G28" s="26">
        <f>STDEVA(G20:G26)</f>
        <v>33.141251804962494</v>
      </c>
      <c r="H28" s="26">
        <f>STDEVA(H20:H26)</f>
        <v>155.51633405092255</v>
      </c>
      <c r="Y28" s="7"/>
      <c r="Z28" s="7"/>
    </row>
    <row r="29" spans="2:27" ht="16.2" thickBot="1" x14ac:dyDescent="0.35">
      <c r="B29" s="27" t="s">
        <v>14</v>
      </c>
      <c r="C29" s="29">
        <f>C28/SQRT(COUNT(C20:C26))</f>
        <v>13.17293320800095</v>
      </c>
      <c r="D29" s="29">
        <f>D28/SQRT(COUNT(D20:D26))</f>
        <v>84.721744924279108</v>
      </c>
      <c r="F29" s="27" t="s">
        <v>14</v>
      </c>
      <c r="G29" s="29">
        <f>G28/SQRT(COUNT(G20:G26))</f>
        <v>12.526215773328749</v>
      </c>
      <c r="H29" s="29">
        <f>H28/SQRT(COUNT(H20:H26))</f>
        <v>58.779649243883881</v>
      </c>
    </row>
    <row r="32" spans="2:27" ht="16.2" thickBot="1" x14ac:dyDescent="0.35">
      <c r="B32" s="70" t="s">
        <v>58</v>
      </c>
      <c r="C32" s="70"/>
      <c r="D32" s="6"/>
      <c r="F32" s="51" t="s">
        <v>59</v>
      </c>
      <c r="G32" s="51"/>
      <c r="H32" s="6"/>
    </row>
    <row r="33" spans="2:8" ht="16.2" thickBot="1" x14ac:dyDescent="0.35">
      <c r="B33" s="17" t="s">
        <v>0</v>
      </c>
      <c r="C33" s="17" t="s">
        <v>54</v>
      </c>
      <c r="D33" s="75"/>
      <c r="F33" s="17" t="s">
        <v>0</v>
      </c>
      <c r="G33" s="77" t="s">
        <v>54</v>
      </c>
      <c r="H33" s="78"/>
    </row>
    <row r="34" spans="2:8" x14ac:dyDescent="0.3">
      <c r="B34" s="63" t="s">
        <v>29</v>
      </c>
      <c r="C34" s="72">
        <f>C6/C20</f>
        <v>0.34164781405104638</v>
      </c>
      <c r="D34" s="57"/>
      <c r="F34" s="65" t="s">
        <v>22</v>
      </c>
      <c r="G34" s="73">
        <f>G6/G20</f>
        <v>0.29124962086745582</v>
      </c>
      <c r="H34" s="57"/>
    </row>
    <row r="35" spans="2:8" x14ac:dyDescent="0.3">
      <c r="B35" s="64" t="s">
        <v>30</v>
      </c>
      <c r="C35" s="72">
        <f t="shared" ref="C35:C38" si="31">C7/C21</f>
        <v>0.24533072940575376</v>
      </c>
      <c r="D35" s="57"/>
      <c r="F35" s="66" t="s">
        <v>23</v>
      </c>
      <c r="G35" s="73">
        <f t="shared" ref="G35:G40" si="32">G7/G21</f>
        <v>0.22520478193491256</v>
      </c>
      <c r="H35" s="57"/>
    </row>
    <row r="36" spans="2:8" x14ac:dyDescent="0.3">
      <c r="B36" s="64" t="s">
        <v>31</v>
      </c>
      <c r="C36" s="72">
        <f t="shared" si="31"/>
        <v>0.21770970353527405</v>
      </c>
      <c r="D36" s="57"/>
      <c r="F36" s="66" t="s">
        <v>24</v>
      </c>
      <c r="G36" s="73">
        <f t="shared" si="32"/>
        <v>0.28313386524822698</v>
      </c>
      <c r="H36" s="57"/>
    </row>
    <row r="37" spans="2:8" x14ac:dyDescent="0.3">
      <c r="B37" s="64" t="s">
        <v>32</v>
      </c>
      <c r="C37" s="72">
        <f t="shared" si="31"/>
        <v>0.19812036961047019</v>
      </c>
      <c r="D37" s="57"/>
      <c r="F37" s="66" t="s">
        <v>25</v>
      </c>
      <c r="G37" s="73">
        <f t="shared" si="32"/>
        <v>0.23198225206859338</v>
      </c>
      <c r="H37" s="57"/>
    </row>
    <row r="38" spans="2:8" x14ac:dyDescent="0.3">
      <c r="B38" s="64" t="s">
        <v>33</v>
      </c>
      <c r="C38" s="72">
        <f t="shared" si="31"/>
        <v>0.26769926628638163</v>
      </c>
      <c r="D38" s="57"/>
      <c r="F38" s="66" t="s">
        <v>26</v>
      </c>
      <c r="G38" s="73">
        <f t="shared" si="32"/>
        <v>0.2872213613064728</v>
      </c>
      <c r="H38" s="57"/>
    </row>
    <row r="39" spans="2:8" x14ac:dyDescent="0.3">
      <c r="B39" s="64" t="s">
        <v>34</v>
      </c>
      <c r="C39" s="72"/>
      <c r="D39" s="57"/>
      <c r="F39" s="66" t="s">
        <v>27</v>
      </c>
      <c r="G39" s="73">
        <f t="shared" si="32"/>
        <v>0.22876669449081802</v>
      </c>
      <c r="H39" s="57"/>
    </row>
    <row r="40" spans="2:8" ht="16.2" thickBot="1" x14ac:dyDescent="0.35">
      <c r="B40" s="80" t="s">
        <v>52</v>
      </c>
      <c r="C40" s="82"/>
      <c r="D40" s="57"/>
      <c r="F40" s="79" t="s">
        <v>53</v>
      </c>
      <c r="G40" s="73">
        <f t="shared" si="32"/>
        <v>0.28562070094988534</v>
      </c>
      <c r="H40" s="57"/>
    </row>
    <row r="41" spans="2:8" x14ac:dyDescent="0.3">
      <c r="B41" s="35" t="s">
        <v>12</v>
      </c>
      <c r="C41" s="37">
        <f>AVERAGE(C34:C40)</f>
        <v>0.25410157657778526</v>
      </c>
      <c r="D41" s="37"/>
      <c r="F41" s="35" t="s">
        <v>12</v>
      </c>
      <c r="G41" s="37">
        <f>AVERAGE(G34:G40)</f>
        <v>0.2618827538380521</v>
      </c>
      <c r="H41" s="37"/>
    </row>
    <row r="42" spans="2:8" x14ac:dyDescent="0.3">
      <c r="B42" s="24" t="s">
        <v>13</v>
      </c>
      <c r="C42" s="26">
        <f>STDEVA(C34:C40)</f>
        <v>5.5642682758630789E-2</v>
      </c>
      <c r="D42" s="26"/>
      <c r="F42" s="24" t="s">
        <v>13</v>
      </c>
      <c r="G42" s="26">
        <f>STDEVA(G34:G40)</f>
        <v>3.1239784443600305E-2</v>
      </c>
      <c r="H42" s="26"/>
    </row>
    <row r="43" spans="2:8" ht="16.2" thickBot="1" x14ac:dyDescent="0.35">
      <c r="B43" s="27" t="s">
        <v>14</v>
      </c>
      <c r="C43" s="29">
        <f>C42/SQRT(COUNT(C34:C40))</f>
        <v>2.4884164219750791E-2</v>
      </c>
      <c r="D43" s="29"/>
      <c r="F43" s="27" t="s">
        <v>14</v>
      </c>
      <c r="G43" s="29">
        <f>G42/SQRT(COUNT(G34:G40))</f>
        <v>1.1807528664147244E-2</v>
      </c>
      <c r="H43" s="29"/>
    </row>
    <row r="46" spans="2:8" ht="16.2" thickBot="1" x14ac:dyDescent="0.35">
      <c r="B46" s="70" t="s">
        <v>50</v>
      </c>
      <c r="C46" s="70"/>
      <c r="D46" s="6"/>
      <c r="F46" s="51" t="s">
        <v>51</v>
      </c>
      <c r="G46" s="51"/>
      <c r="H46" s="6"/>
    </row>
    <row r="47" spans="2:8" ht="16.2" thickBot="1" x14ac:dyDescent="0.35">
      <c r="B47" s="17" t="s">
        <v>0</v>
      </c>
      <c r="C47" s="17" t="s">
        <v>54</v>
      </c>
      <c r="D47" s="75"/>
      <c r="F47" s="17" t="s">
        <v>0</v>
      </c>
      <c r="G47" s="77" t="s">
        <v>54</v>
      </c>
      <c r="H47" s="78"/>
    </row>
    <row r="48" spans="2:8" x14ac:dyDescent="0.3">
      <c r="B48" s="63" t="s">
        <v>29</v>
      </c>
      <c r="C48" s="72">
        <v>0.48751098235552953</v>
      </c>
      <c r="D48" s="57"/>
      <c r="F48" s="65" t="s">
        <v>22</v>
      </c>
      <c r="G48" s="73">
        <v>0.6232822305187069</v>
      </c>
      <c r="H48" s="57"/>
    </row>
    <row r="49" spans="2:8" x14ac:dyDescent="0.3">
      <c r="B49" s="64" t="s">
        <v>30</v>
      </c>
      <c r="C49" s="72">
        <v>0.49529906876790825</v>
      </c>
      <c r="D49" s="57"/>
      <c r="F49" s="66" t="s">
        <v>23</v>
      </c>
      <c r="G49" s="73">
        <v>0.71332059202631226</v>
      </c>
      <c r="H49" s="57"/>
    </row>
    <row r="50" spans="2:8" x14ac:dyDescent="0.3">
      <c r="B50" s="64" t="s">
        <v>31</v>
      </c>
      <c r="C50" s="72">
        <v>0.62569748974737871</v>
      </c>
      <c r="D50" s="57"/>
      <c r="F50" s="66" t="s">
        <v>24</v>
      </c>
      <c r="G50" s="73">
        <v>0.59256777133666194</v>
      </c>
      <c r="H50" s="57"/>
    </row>
    <row r="51" spans="2:8" x14ac:dyDescent="0.3">
      <c r="B51" s="64" t="s">
        <v>32</v>
      </c>
      <c r="C51" s="72">
        <v>0.44766594344661093</v>
      </c>
      <c r="D51" s="57"/>
      <c r="F51" s="66" t="s">
        <v>25</v>
      </c>
      <c r="G51" s="73">
        <v>0.66909477497342185</v>
      </c>
      <c r="H51" s="57"/>
    </row>
    <row r="52" spans="2:8" x14ac:dyDescent="0.3">
      <c r="B52" s="64" t="s">
        <v>33</v>
      </c>
      <c r="C52" s="72">
        <v>0.43624886896955128</v>
      </c>
      <c r="D52" s="57"/>
      <c r="F52" s="66" t="s">
        <v>26</v>
      </c>
      <c r="G52" s="73">
        <v>0.6120798916131287</v>
      </c>
      <c r="H52" s="57"/>
    </row>
    <row r="53" spans="2:8" x14ac:dyDescent="0.3">
      <c r="B53" s="64" t="s">
        <v>34</v>
      </c>
      <c r="C53" s="72">
        <v>0.53461121405288781</v>
      </c>
      <c r="D53" s="57"/>
      <c r="F53" s="66" t="s">
        <v>27</v>
      </c>
      <c r="G53" s="73">
        <v>0.67555598344083956</v>
      </c>
      <c r="H53" s="57"/>
    </row>
    <row r="54" spans="2:8" ht="16.2" thickBot="1" x14ac:dyDescent="0.35">
      <c r="B54" s="80" t="s">
        <v>52</v>
      </c>
      <c r="C54" s="82">
        <v>0.51662721226468267</v>
      </c>
      <c r="D54" s="57"/>
      <c r="F54" s="79" t="s">
        <v>53</v>
      </c>
      <c r="G54" s="81">
        <v>0.63478438585734731</v>
      </c>
      <c r="H54" s="57"/>
    </row>
    <row r="55" spans="2:8" x14ac:dyDescent="0.3">
      <c r="B55" s="35" t="s">
        <v>12</v>
      </c>
      <c r="C55" s="37">
        <f>AVERAGE(C48:C54)</f>
        <v>0.50623725422922128</v>
      </c>
      <c r="D55" s="37"/>
      <c r="F55" s="35" t="s">
        <v>12</v>
      </c>
      <c r="G55" s="37">
        <f>AVERAGE(G48:G54)</f>
        <v>0.64581223282377409</v>
      </c>
      <c r="H55" s="37"/>
    </row>
    <row r="56" spans="2:8" x14ac:dyDescent="0.3">
      <c r="B56" s="24" t="s">
        <v>13</v>
      </c>
      <c r="C56" s="26">
        <f>STDEVA(C48:C54)</f>
        <v>6.3223242524183557E-2</v>
      </c>
      <c r="D56" s="26"/>
      <c r="F56" s="24" t="s">
        <v>13</v>
      </c>
      <c r="G56" s="26">
        <f>STDEVA(G48:G54)</f>
        <v>4.2004372723016312E-2</v>
      </c>
      <c r="H56" s="26"/>
    </row>
    <row r="57" spans="2:8" ht="16.2" thickBot="1" x14ac:dyDescent="0.35">
      <c r="B57" s="27" t="s">
        <v>14</v>
      </c>
      <c r="C57" s="29">
        <f>C56/SQRT(COUNT(C48:C54))</f>
        <v>2.38961395425876E-2</v>
      </c>
      <c r="D57" s="29"/>
      <c r="F57" s="27" t="s">
        <v>14</v>
      </c>
      <c r="G57" s="29">
        <f>G56/SQRT(COUNT(G48:G54))</f>
        <v>1.5876160600338019E-2</v>
      </c>
      <c r="H57" s="29"/>
    </row>
    <row r="60" spans="2:8" ht="16.2" thickBot="1" x14ac:dyDescent="0.35">
      <c r="B60" s="70" t="s">
        <v>50</v>
      </c>
      <c r="C60" s="70"/>
      <c r="D60" s="6"/>
      <c r="F60" s="51" t="s">
        <v>51</v>
      </c>
      <c r="G60" s="51"/>
      <c r="H60" s="6"/>
    </row>
    <row r="61" spans="2:8" ht="16.2" thickBot="1" x14ac:dyDescent="0.35">
      <c r="B61" s="17" t="s">
        <v>0</v>
      </c>
      <c r="C61" s="17" t="s">
        <v>101</v>
      </c>
      <c r="D61" s="75" t="s">
        <v>102</v>
      </c>
      <c r="F61" s="17" t="s">
        <v>0</v>
      </c>
      <c r="G61" s="77" t="s">
        <v>101</v>
      </c>
      <c r="H61" s="78" t="s">
        <v>103</v>
      </c>
    </row>
    <row r="62" spans="2:8" x14ac:dyDescent="0.3">
      <c r="B62" s="63" t="s">
        <v>29</v>
      </c>
      <c r="C62" s="72">
        <v>7</v>
      </c>
      <c r="D62" s="166">
        <v>14.5</v>
      </c>
      <c r="F62" s="65" t="s">
        <v>22</v>
      </c>
      <c r="G62" s="73">
        <v>6.5</v>
      </c>
      <c r="H62" s="164">
        <v>11</v>
      </c>
    </row>
    <row r="63" spans="2:8" x14ac:dyDescent="0.3">
      <c r="B63" s="64" t="s">
        <v>30</v>
      </c>
      <c r="C63" s="72">
        <v>5.75</v>
      </c>
      <c r="D63" s="166">
        <v>14</v>
      </c>
      <c r="F63" s="66" t="s">
        <v>23</v>
      </c>
      <c r="G63" s="73">
        <v>7</v>
      </c>
      <c r="H63" s="164">
        <v>12</v>
      </c>
    </row>
    <row r="64" spans="2:8" x14ac:dyDescent="0.3">
      <c r="B64" s="64" t="s">
        <v>31</v>
      </c>
      <c r="C64" s="72">
        <v>7.75</v>
      </c>
      <c r="D64" s="166">
        <v>13</v>
      </c>
      <c r="F64" s="66" t="s">
        <v>24</v>
      </c>
      <c r="G64" s="73">
        <v>5.5</v>
      </c>
      <c r="H64" s="164">
        <v>11.5</v>
      </c>
    </row>
    <row r="65" spans="2:8" x14ac:dyDescent="0.3">
      <c r="B65" s="64" t="s">
        <v>32</v>
      </c>
      <c r="C65" s="72">
        <v>6.5</v>
      </c>
      <c r="D65" s="166">
        <v>12</v>
      </c>
      <c r="F65" s="66" t="s">
        <v>25</v>
      </c>
      <c r="G65" s="73">
        <v>5.5</v>
      </c>
      <c r="H65" s="164">
        <v>12.5</v>
      </c>
    </row>
    <row r="66" spans="2:8" x14ac:dyDescent="0.3">
      <c r="B66" s="64" t="s">
        <v>33</v>
      </c>
      <c r="C66" s="72">
        <v>7</v>
      </c>
      <c r="D66" s="166">
        <v>14.5</v>
      </c>
      <c r="F66" s="66" t="s">
        <v>26</v>
      </c>
      <c r="G66" s="73">
        <v>6.5</v>
      </c>
      <c r="H66" s="164">
        <v>16</v>
      </c>
    </row>
    <row r="67" spans="2:8" x14ac:dyDescent="0.3">
      <c r="B67" s="64" t="s">
        <v>34</v>
      </c>
      <c r="C67" s="72">
        <v>8.5</v>
      </c>
      <c r="D67" s="166">
        <v>17.25</v>
      </c>
      <c r="F67" s="66" t="s">
        <v>27</v>
      </c>
      <c r="G67" s="73">
        <v>6</v>
      </c>
      <c r="H67" s="164">
        <v>12</v>
      </c>
    </row>
    <row r="68" spans="2:8" ht="16.2" thickBot="1" x14ac:dyDescent="0.35">
      <c r="B68" s="80" t="s">
        <v>52</v>
      </c>
      <c r="C68" s="82">
        <v>8.25</v>
      </c>
      <c r="D68" s="166">
        <v>18.25</v>
      </c>
      <c r="F68" s="79" t="s">
        <v>53</v>
      </c>
      <c r="G68" s="81">
        <v>6</v>
      </c>
      <c r="H68" s="164">
        <v>12.5</v>
      </c>
    </row>
    <row r="69" spans="2:8" x14ac:dyDescent="0.3">
      <c r="B69" s="35" t="s">
        <v>12</v>
      </c>
      <c r="C69" s="37">
        <f>AVERAGE(C62:C68)</f>
        <v>7.25</v>
      </c>
      <c r="D69" s="37">
        <f>AVERAGE(D62:D68)</f>
        <v>14.785714285714286</v>
      </c>
      <c r="F69" s="35" t="s">
        <v>12</v>
      </c>
      <c r="G69" s="37">
        <f>AVERAGE(G62:G68)</f>
        <v>6.1428571428571432</v>
      </c>
      <c r="H69" s="37">
        <f>AVERAGE(H62:H68)</f>
        <v>12.5</v>
      </c>
    </row>
    <row r="70" spans="2:8" x14ac:dyDescent="0.3">
      <c r="B70" s="24" t="s">
        <v>13</v>
      </c>
      <c r="C70" s="26">
        <f>STDEVA(C62:C68)</f>
        <v>0.97894501037256088</v>
      </c>
      <c r="D70" s="26">
        <f>STDEVA(D62:D68)</f>
        <v>2.2287354945712798</v>
      </c>
      <c r="F70" s="24" t="s">
        <v>13</v>
      </c>
      <c r="G70" s="26">
        <f>STDEVA(G62:G68)</f>
        <v>0.55634864026418673</v>
      </c>
      <c r="H70" s="26">
        <f>STDEVA(H62:H68)</f>
        <v>1.6329931618554521</v>
      </c>
    </row>
    <row r="71" spans="2:8" ht="16.2" thickBot="1" x14ac:dyDescent="0.35">
      <c r="B71" s="27" t="s">
        <v>14</v>
      </c>
      <c r="C71" s="29">
        <f>C70/SQRT(COUNT(C62:C68))</f>
        <v>0.37000643495047741</v>
      </c>
      <c r="D71" s="29">
        <f>D70/SQRT(COUNT(D62:D68))</f>
        <v>0.84238283668259317</v>
      </c>
      <c r="F71" s="27" t="s">
        <v>14</v>
      </c>
      <c r="G71" s="29">
        <f>G70/SQRT(COUNT(G62:G68))</f>
        <v>0.21028002062685347</v>
      </c>
      <c r="H71" s="29">
        <f>H70/SQRT(COUNT(H62:H68))</f>
        <v>0.61721339984836765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4" workbookViewId="0">
      <selection activeCell="N10" sqref="N10"/>
    </sheetView>
  </sheetViews>
  <sheetFormatPr defaultColWidth="11.19921875" defaultRowHeight="15.6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H1" sqref="H1:J9"/>
    </sheetView>
  </sheetViews>
  <sheetFormatPr defaultRowHeight="15.6" x14ac:dyDescent="0.3"/>
  <sheetData>
    <row r="1" spans="1:10" x14ac:dyDescent="0.3">
      <c r="A1" t="s">
        <v>145</v>
      </c>
      <c r="B1" t="s">
        <v>142</v>
      </c>
      <c r="C1" t="s">
        <v>143</v>
      </c>
      <c r="D1" t="s">
        <v>144</v>
      </c>
      <c r="E1" t="s">
        <v>146</v>
      </c>
      <c r="F1" t="s">
        <v>130</v>
      </c>
      <c r="H1" t="s">
        <v>143</v>
      </c>
      <c r="I1" t="s">
        <v>144</v>
      </c>
      <c r="J1" t="s">
        <v>146</v>
      </c>
    </row>
    <row r="2" spans="1:10" x14ac:dyDescent="0.3">
      <c r="B2">
        <v>6.7642396147170869</v>
      </c>
      <c r="C2">
        <v>22.987745779393975</v>
      </c>
      <c r="D2">
        <v>70.24801460588894</v>
      </c>
      <c r="E2" t="s">
        <v>147</v>
      </c>
      <c r="H2">
        <v>9.1615381878979765</v>
      </c>
      <c r="I2">
        <v>90.84</v>
      </c>
      <c r="J2" t="s">
        <v>147</v>
      </c>
    </row>
    <row r="3" spans="1:10" x14ac:dyDescent="0.3">
      <c r="B3">
        <v>3.721142750935126</v>
      </c>
      <c r="C3">
        <v>9.0476817396826377</v>
      </c>
      <c r="D3">
        <v>87.23117550938224</v>
      </c>
      <c r="E3" t="s">
        <v>147</v>
      </c>
      <c r="H3">
        <v>7.5718546637744035</v>
      </c>
      <c r="I3">
        <v>92.428145336225597</v>
      </c>
      <c r="J3" t="s">
        <v>147</v>
      </c>
    </row>
    <row r="4" spans="1:10" x14ac:dyDescent="0.3">
      <c r="B4">
        <v>2.6862520495025044</v>
      </c>
      <c r="C4">
        <v>20.930006214016725</v>
      </c>
      <c r="D4">
        <v>76.383741736480772</v>
      </c>
      <c r="E4" t="s">
        <v>147</v>
      </c>
      <c r="H4">
        <v>7.0228234528158575</v>
      </c>
      <c r="I4">
        <v>92.977176547184143</v>
      </c>
      <c r="J4" t="s">
        <v>147</v>
      </c>
    </row>
    <row r="5" spans="1:10" x14ac:dyDescent="0.3">
      <c r="B5">
        <v>4.2702020013302349</v>
      </c>
      <c r="C5">
        <v>14.376994417499308</v>
      </c>
      <c r="D5">
        <v>81.352803581170448</v>
      </c>
      <c r="E5" t="s">
        <v>147</v>
      </c>
      <c r="H5">
        <v>5.3032234565652887</v>
      </c>
      <c r="I5">
        <v>94.696776543434709</v>
      </c>
      <c r="J5" t="s">
        <v>147</v>
      </c>
    </row>
    <row r="6" spans="1:10" x14ac:dyDescent="0.3">
      <c r="B6">
        <v>5.0554580889531593</v>
      </c>
      <c r="C6">
        <v>28.749999999999996</v>
      </c>
      <c r="D6">
        <v>75.171953108368996</v>
      </c>
      <c r="E6" t="s">
        <v>148</v>
      </c>
      <c r="H6">
        <v>23.598575257959091</v>
      </c>
      <c r="I6">
        <v>76.401424742040902</v>
      </c>
      <c r="J6" t="s">
        <v>148</v>
      </c>
    </row>
    <row r="7" spans="1:10" x14ac:dyDescent="0.3">
      <c r="B7">
        <v>5.5199528502473125</v>
      </c>
      <c r="C7">
        <v>30.37974683544304</v>
      </c>
      <c r="D7">
        <v>71.167777023448053</v>
      </c>
      <c r="E7" t="s">
        <v>148</v>
      </c>
      <c r="H7">
        <v>8.770157573791284</v>
      </c>
      <c r="I7">
        <v>91.22984242620872</v>
      </c>
      <c r="J7" t="s">
        <v>148</v>
      </c>
    </row>
    <row r="8" spans="1:10" x14ac:dyDescent="0.3">
      <c r="B8">
        <v>11.718939336960247</v>
      </c>
      <c r="C8">
        <v>40.909090909090914</v>
      </c>
      <c r="D8">
        <v>52.632854480574288</v>
      </c>
      <c r="E8" t="s">
        <v>148</v>
      </c>
      <c r="H8">
        <v>10.174736872837686</v>
      </c>
      <c r="I8">
        <v>89.825263127162316</v>
      </c>
      <c r="J8" t="s">
        <v>148</v>
      </c>
    </row>
    <row r="9" spans="1:10" x14ac:dyDescent="0.3">
      <c r="B9">
        <v>1.5233670830156683</v>
      </c>
      <c r="C9">
        <v>20.454545454545457</v>
      </c>
      <c r="D9">
        <v>88.349590657441908</v>
      </c>
      <c r="E9" t="s">
        <v>148</v>
      </c>
      <c r="H9">
        <v>5.6138759609236759</v>
      </c>
      <c r="I9">
        <v>94.386124039076321</v>
      </c>
      <c r="J9" t="s">
        <v>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A2" sqref="A2:D3"/>
    </sheetView>
  </sheetViews>
  <sheetFormatPr defaultRowHeight="15.6" x14ac:dyDescent="0.3"/>
  <sheetData>
    <row r="1" spans="1:4" x14ac:dyDescent="0.3">
      <c r="A1" t="s">
        <v>142</v>
      </c>
      <c r="B1" t="s">
        <v>143</v>
      </c>
      <c r="C1" t="s">
        <v>149</v>
      </c>
      <c r="D1" t="s">
        <v>146</v>
      </c>
    </row>
    <row r="2" spans="1:4" x14ac:dyDescent="0.3">
      <c r="A2">
        <v>4.3604591041212384</v>
      </c>
      <c r="B2">
        <v>16.83560703764816</v>
      </c>
      <c r="C2">
        <v>78.803933858230607</v>
      </c>
      <c r="D2" t="s">
        <v>99</v>
      </c>
    </row>
    <row r="3" spans="1:4" x14ac:dyDescent="0.3">
      <c r="A3">
        <v>0</v>
      </c>
      <c r="B3">
        <v>7.2648599402633813</v>
      </c>
      <c r="C3">
        <v>92.735140059736622</v>
      </c>
      <c r="D3" t="s">
        <v>100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1" sqref="A1:D1"/>
    </sheetView>
  </sheetViews>
  <sheetFormatPr defaultRowHeight="15.6" x14ac:dyDescent="0.3"/>
  <sheetData>
    <row r="1" spans="1:4" x14ac:dyDescent="0.3">
      <c r="A1" t="s">
        <v>142</v>
      </c>
      <c r="B1" t="s">
        <v>143</v>
      </c>
      <c r="C1" t="s">
        <v>149</v>
      </c>
      <c r="D1" t="s">
        <v>146</v>
      </c>
    </row>
    <row r="2" spans="1:4" x14ac:dyDescent="0.3">
      <c r="A2">
        <v>4.3604591041212384</v>
      </c>
      <c r="B2">
        <v>16.83560703764816</v>
      </c>
      <c r="C2">
        <v>78.803933858230607</v>
      </c>
      <c r="D2" t="s">
        <v>17</v>
      </c>
    </row>
    <row r="3" spans="1:4" x14ac:dyDescent="0.3">
      <c r="A3">
        <v>5.9544293397940971</v>
      </c>
      <c r="B3">
        <v>30.123345799769851</v>
      </c>
      <c r="C3">
        <v>71.830543817458306</v>
      </c>
      <c r="D3" t="s">
        <v>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A3" sqref="A3"/>
    </sheetView>
  </sheetViews>
  <sheetFormatPr defaultRowHeight="15.6" x14ac:dyDescent="0.3"/>
  <sheetData>
    <row r="1" spans="1:4" x14ac:dyDescent="0.3">
      <c r="A1" t="s">
        <v>142</v>
      </c>
      <c r="B1" t="s">
        <v>143</v>
      </c>
      <c r="C1" t="s">
        <v>149</v>
      </c>
      <c r="D1" t="s">
        <v>146</v>
      </c>
    </row>
    <row r="2" spans="1:4" x14ac:dyDescent="0.3">
      <c r="A2">
        <v>0</v>
      </c>
      <c r="B2">
        <v>7.2648599402633813</v>
      </c>
      <c r="C2">
        <v>92.735524606711095</v>
      </c>
      <c r="D2" t="s">
        <v>17</v>
      </c>
    </row>
    <row r="3" spans="1:4" x14ac:dyDescent="0.3">
      <c r="A3">
        <v>0</v>
      </c>
      <c r="B3">
        <v>12.039336416377935</v>
      </c>
      <c r="C3">
        <v>87.960663583622065</v>
      </c>
      <c r="D3" t="s">
        <v>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E508A566C8C8B4C9DD7C6669AED4895" ma:contentTypeVersion="11" ma:contentTypeDescription="Create a new document." ma:contentTypeScope="" ma:versionID="1911bed06c6b50121d4833827ac94b73">
  <xsd:schema xmlns:xsd="http://www.w3.org/2001/XMLSchema" xmlns:xs="http://www.w3.org/2001/XMLSchema" xmlns:p="http://schemas.microsoft.com/office/2006/metadata/properties" xmlns:ns3="e2618ca4-2ecb-42df-b8bc-67d524ebe9b1" xmlns:ns4="5ebb0841-8891-48b7-997c-b14e45f2686f" targetNamespace="http://schemas.microsoft.com/office/2006/metadata/properties" ma:root="true" ma:fieldsID="ab56a7ef294c15237fe0ea5c04d4ee3e" ns3:_="" ns4:_="">
    <xsd:import namespace="e2618ca4-2ecb-42df-b8bc-67d524ebe9b1"/>
    <xsd:import namespace="5ebb0841-8891-48b7-997c-b14e45f2686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618ca4-2ecb-42df-b8bc-67d524ebe9b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bb0841-8891-48b7-997c-b14e45f268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5F0FA69-C46E-49E2-BB8C-E1BD4FA062F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A86671-6CBD-4CDA-AA3C-AC1B1154EE8F}">
  <ds:schemaRefs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e2618ca4-2ecb-42df-b8bc-67d524ebe9b1"/>
    <ds:schemaRef ds:uri="http://purl.org/dc/elements/1.1/"/>
    <ds:schemaRef ds:uri="5ebb0841-8891-48b7-997c-b14e45f2686f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D2740E0-FC5C-4D74-A33A-5F38083118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618ca4-2ecb-42df-b8bc-67d524ebe9b1"/>
    <ds:schemaRef ds:uri="5ebb0841-8891-48b7-997c-b14e45f268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Global_Raw</vt:lpstr>
      <vt:lpstr>Global Cap Summary</vt:lpstr>
      <vt:lpstr>Fibre Type Raw Data</vt:lpstr>
      <vt:lpstr>Sheet3</vt:lpstr>
      <vt:lpstr>Sheet4</vt:lpstr>
      <vt:lpstr>typefinal</vt:lpstr>
      <vt:lpstr>Fibre Type Summary_Whole</vt:lpstr>
      <vt:lpstr>Fibre Type Summary Compartments</vt:lpstr>
      <vt:lpstr>type_frq</vt:lpstr>
      <vt:lpstr>CS_Assay</vt:lpstr>
      <vt:lpstr>Muscle Weight</vt:lpstr>
      <vt:lpstr>Muscle Function</vt:lpstr>
      <vt:lpstr>Calvin_Prelim_Fig</vt:lpstr>
      <vt:lpstr>Sheet6</vt:lpstr>
      <vt:lpstr>medvs lat</vt:lpstr>
      <vt:lpstr>medconvol</vt:lpstr>
      <vt:lpstr>latconvol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Calvin Smith</cp:lastModifiedBy>
  <dcterms:created xsi:type="dcterms:W3CDTF">2018-10-11T09:03:45Z</dcterms:created>
  <dcterms:modified xsi:type="dcterms:W3CDTF">2021-01-27T17:18:41Z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0x0101002E508A566C8C8B4C9DD7C6669AED4895</vt:lpwstr>
  </property>
</Properties>
</file>