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skgtcs1_ucl_ac_uk/Documents/Overload/Overload_Python_Analysis1/"/>
    </mc:Choice>
  </mc:AlternateContent>
  <bookViews>
    <workbookView xWindow="-96" yWindow="-96" windowWidth="20712" windowHeight="9288" firstSheet="4" activeTab="6"/>
  </bookViews>
  <sheets>
    <sheet name="VAChT (-) Identified" sheetId="1" r:id="rId1"/>
    <sheet name="VACHT (-) Removed" sheetId="2" r:id="rId2"/>
    <sheet name="Sheet3" sheetId="12" r:id="rId3"/>
    <sheet name="Kv2.1 Total (-) Identified" sheetId="3" r:id="rId4"/>
    <sheet name="Kv2.1Final" sheetId="4" r:id="rId5"/>
    <sheet name="Sheet2" sheetId="11" r:id="rId6"/>
    <sheet name="Compartment" sheetId="5" r:id="rId7"/>
    <sheet name="OLcomp" sheetId="6" r:id="rId8"/>
    <sheet name="OLcompSort" sheetId="7" r:id="rId9"/>
    <sheet name="CNLcomp" sheetId="8" r:id="rId10"/>
    <sheet name="CNLcompSort" sheetId="9" r:id="rId11"/>
    <sheet name="Sheet1" sheetId="10" r:id="rId12"/>
  </sheets>
  <definedNames>
    <definedName name="_xlchart.v1.0" hidden="1">'VACHT (-) Removed'!$AC$8:$AC$12</definedName>
    <definedName name="_xlchart.v1.1" hidden="1">'VACHT (-) Removed'!$Z$8:$Z$13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5" l="1"/>
  <c r="N5" i="5"/>
  <c r="L235" i="5" l="1"/>
  <c r="AC12" i="2" l="1"/>
  <c r="Z8" i="2"/>
  <c r="Z10" i="2"/>
  <c r="AC11" i="2"/>
  <c r="AC10" i="2"/>
  <c r="AC9" i="2"/>
  <c r="AC8" i="2"/>
  <c r="Z13" i="2"/>
  <c r="Z12" i="2"/>
  <c r="Z11" i="2"/>
  <c r="Z9" i="2"/>
  <c r="E81" i="10" l="1"/>
  <c r="D81" i="10"/>
  <c r="C81" i="10"/>
  <c r="E80" i="10"/>
  <c r="D80" i="10"/>
  <c r="C80" i="10"/>
  <c r="E78" i="10"/>
  <c r="D78" i="10"/>
  <c r="C78" i="10"/>
  <c r="E77" i="10"/>
  <c r="D77" i="10"/>
  <c r="C77" i="10"/>
  <c r="F75" i="10"/>
  <c r="E75" i="10"/>
  <c r="D75" i="10"/>
  <c r="C75" i="10"/>
  <c r="F74" i="10"/>
  <c r="E74" i="10"/>
  <c r="D74" i="10"/>
  <c r="C74" i="10"/>
  <c r="D71" i="10"/>
  <c r="B71" i="10"/>
  <c r="D70" i="10"/>
  <c r="B70" i="10"/>
  <c r="D69" i="10"/>
  <c r="B69" i="10"/>
  <c r="C66" i="10"/>
  <c r="B66" i="10"/>
  <c r="C65" i="10"/>
  <c r="B65" i="10"/>
  <c r="C64" i="10"/>
  <c r="B64" i="10"/>
  <c r="E63" i="10"/>
  <c r="C63" i="10"/>
  <c r="B63" i="10"/>
  <c r="C61" i="10"/>
  <c r="B61" i="10"/>
  <c r="C60" i="10"/>
  <c r="B60" i="10"/>
  <c r="C59" i="10"/>
  <c r="B59" i="10"/>
  <c r="E58" i="10"/>
  <c r="C58" i="10"/>
  <c r="B58" i="10"/>
  <c r="C56" i="10"/>
  <c r="B56" i="10"/>
  <c r="C55" i="10"/>
  <c r="B55" i="10"/>
  <c r="C54" i="10"/>
  <c r="B54" i="10"/>
  <c r="E53" i="10"/>
  <c r="C53" i="10"/>
  <c r="B53" i="10"/>
  <c r="D53" i="10" s="1"/>
  <c r="F53" i="10" s="1"/>
  <c r="C51" i="10"/>
  <c r="B51" i="10"/>
  <c r="C50" i="10"/>
  <c r="B50" i="10"/>
  <c r="C49" i="10"/>
  <c r="B49" i="10"/>
  <c r="E48" i="10"/>
  <c r="C48" i="10"/>
  <c r="B48" i="10"/>
  <c r="C46" i="10"/>
  <c r="B46" i="10"/>
  <c r="C45" i="10"/>
  <c r="B45" i="10"/>
  <c r="C44" i="10"/>
  <c r="B44" i="10"/>
  <c r="E43" i="10"/>
  <c r="C43" i="10"/>
  <c r="B43" i="10"/>
  <c r="C41" i="10"/>
  <c r="B41" i="10"/>
  <c r="D41" i="10" s="1"/>
  <c r="F41" i="10" s="1"/>
  <c r="C40" i="10"/>
  <c r="B40" i="10"/>
  <c r="C39" i="10"/>
  <c r="B39" i="10"/>
  <c r="D39" i="10" s="1"/>
  <c r="F39" i="10" s="1"/>
  <c r="E38" i="10"/>
  <c r="C38" i="10"/>
  <c r="B38" i="10"/>
  <c r="C36" i="10"/>
  <c r="B36" i="10"/>
  <c r="C35" i="10"/>
  <c r="B35" i="10"/>
  <c r="C34" i="10"/>
  <c r="B34" i="10"/>
  <c r="E33" i="10"/>
  <c r="C33" i="10"/>
  <c r="B33" i="10"/>
  <c r="D33" i="10" s="1"/>
  <c r="F33" i="10" s="1"/>
  <c r="C31" i="10"/>
  <c r="B31" i="10"/>
  <c r="C30" i="10"/>
  <c r="B30" i="10"/>
  <c r="D30" i="10" s="1"/>
  <c r="F30" i="10" s="1"/>
  <c r="C29" i="10"/>
  <c r="B29" i="10"/>
  <c r="E28" i="10"/>
  <c r="C28" i="10"/>
  <c r="B28" i="10"/>
  <c r="C26" i="10"/>
  <c r="B26" i="10"/>
  <c r="C25" i="10"/>
  <c r="B25" i="10"/>
  <c r="C24" i="10"/>
  <c r="B24" i="10"/>
  <c r="E23" i="10"/>
  <c r="C23" i="10"/>
  <c r="B23" i="10"/>
  <c r="C21" i="10"/>
  <c r="B21" i="10"/>
  <c r="C20" i="10"/>
  <c r="B20" i="10"/>
  <c r="C19" i="10"/>
  <c r="B19" i="10"/>
  <c r="E18" i="10"/>
  <c r="C18" i="10"/>
  <c r="B18" i="10"/>
  <c r="C16" i="10"/>
  <c r="B16" i="10"/>
  <c r="C15" i="10"/>
  <c r="B15" i="10"/>
  <c r="C14" i="10"/>
  <c r="B14" i="10"/>
  <c r="E13" i="10"/>
  <c r="C13" i="10"/>
  <c r="B13" i="10"/>
  <c r="D13" i="10" s="1"/>
  <c r="F13" i="10" s="1"/>
  <c r="C11" i="10"/>
  <c r="B11" i="10"/>
  <c r="C10" i="10"/>
  <c r="B10" i="10"/>
  <c r="D10" i="10" s="1"/>
  <c r="F10" i="10" s="1"/>
  <c r="C9" i="10"/>
  <c r="B9" i="10"/>
  <c r="G8" i="10"/>
  <c r="E8" i="10"/>
  <c r="C8" i="10"/>
  <c r="B8" i="10"/>
  <c r="C6" i="10"/>
  <c r="B6" i="10"/>
  <c r="D6" i="10" s="1"/>
  <c r="F6" i="10" s="1"/>
  <c r="C5" i="10"/>
  <c r="B5" i="10"/>
  <c r="C4" i="10"/>
  <c r="B4" i="10"/>
  <c r="D4" i="10" s="1"/>
  <c r="F4" i="10" s="1"/>
  <c r="E3" i="10"/>
  <c r="C3" i="10"/>
  <c r="B3" i="10"/>
  <c r="D3" i="10" l="1"/>
  <c r="F3" i="10" s="1"/>
  <c r="D15" i="10"/>
  <c r="F15" i="10" s="1"/>
  <c r="D24" i="10"/>
  <c r="F24" i="10" s="1"/>
  <c r="D26" i="10"/>
  <c r="F26" i="10" s="1"/>
  <c r="D35" i="10"/>
  <c r="F35" i="10" s="1"/>
  <c r="D55" i="10"/>
  <c r="F55" i="10" s="1"/>
  <c r="D64" i="10"/>
  <c r="F64" i="10" s="1"/>
  <c r="D66" i="10"/>
  <c r="F66" i="10" s="1"/>
  <c r="D5" i="10"/>
  <c r="F5" i="10" s="1"/>
  <c r="D8" i="10"/>
  <c r="D9" i="10"/>
  <c r="F9" i="10" s="1"/>
  <c r="D11" i="10"/>
  <c r="F11" i="10" s="1"/>
  <c r="D40" i="10"/>
  <c r="F40" i="10" s="1"/>
  <c r="D43" i="10"/>
  <c r="D49" i="10"/>
  <c r="F49" i="10" s="1"/>
  <c r="D51" i="10"/>
  <c r="F51" i="10" s="1"/>
  <c r="D25" i="10"/>
  <c r="F25" i="10" s="1"/>
  <c r="D28" i="10"/>
  <c r="F28" i="10" s="1"/>
  <c r="D36" i="10"/>
  <c r="F36" i="10" s="1"/>
  <c r="D54" i="10"/>
  <c r="F54" i="10" s="1"/>
  <c r="D56" i="10"/>
  <c r="F56" i="10" s="1"/>
  <c r="D65" i="10"/>
  <c r="F65" i="10" s="1"/>
  <c r="D16" i="10"/>
  <c r="F16" i="10" s="1"/>
  <c r="D50" i="10"/>
  <c r="F50" i="10" s="1"/>
  <c r="D61" i="10"/>
  <c r="F61" i="10" s="1"/>
  <c r="D63" i="10"/>
  <c r="F63" i="10" s="1"/>
  <c r="D34" i="10"/>
  <c r="F34" i="10" s="1"/>
  <c r="D58" i="10"/>
  <c r="F58" i="10" s="1"/>
  <c r="F8" i="10"/>
  <c r="D60" i="10"/>
  <c r="F60" i="10" s="1"/>
  <c r="D14" i="10"/>
  <c r="F14" i="10" s="1"/>
  <c r="D18" i="10"/>
  <c r="F18" i="10" s="1"/>
  <c r="D29" i="10"/>
  <c r="F29" i="10" s="1"/>
  <c r="D31" i="10"/>
  <c r="F31" i="10" s="1"/>
  <c r="D38" i="10"/>
  <c r="F38" i="10" s="1"/>
  <c r="D19" i="10"/>
  <c r="F19" i="10" s="1"/>
  <c r="D21" i="10"/>
  <c r="F21" i="10" s="1"/>
  <c r="D44" i="10"/>
  <c r="F44" i="10" s="1"/>
  <c r="D46" i="10"/>
  <c r="F46" i="10" s="1"/>
  <c r="F43" i="10"/>
  <c r="D20" i="10"/>
  <c r="F20" i="10" s="1"/>
  <c r="D23" i="10"/>
  <c r="F23" i="10" s="1"/>
  <c r="D45" i="10"/>
  <c r="F45" i="10" s="1"/>
  <c r="D48" i="10"/>
  <c r="F48" i="10" s="1"/>
  <c r="D59" i="10"/>
  <c r="F59" i="10" s="1"/>
  <c r="K12" i="9"/>
  <c r="K11" i="9"/>
  <c r="W3" i="1"/>
  <c r="M18" i="9"/>
  <c r="K17" i="7"/>
  <c r="M17" i="9"/>
  <c r="L17" i="9"/>
  <c r="K17" i="9"/>
  <c r="L18" i="9"/>
  <c r="K18" i="9"/>
  <c r="K15" i="9"/>
  <c r="K14" i="9"/>
  <c r="M15" i="9"/>
  <c r="L15" i="9"/>
  <c r="M14" i="9"/>
  <c r="L14" i="9"/>
  <c r="N12" i="9"/>
  <c r="M12" i="9"/>
  <c r="L12" i="9"/>
  <c r="N11" i="9"/>
  <c r="M11" i="9"/>
  <c r="L11" i="9"/>
  <c r="M20" i="7"/>
  <c r="L20" i="7"/>
  <c r="K20" i="7"/>
  <c r="M19" i="7"/>
  <c r="L19" i="7"/>
  <c r="K19" i="7"/>
  <c r="K16" i="7"/>
  <c r="M17" i="7"/>
  <c r="L17" i="7"/>
  <c r="M16" i="7"/>
  <c r="L16" i="7"/>
  <c r="N14" i="7"/>
  <c r="M14" i="7"/>
  <c r="L14" i="7"/>
  <c r="K14" i="7"/>
  <c r="N13" i="7"/>
  <c r="M13" i="7"/>
  <c r="L13" i="7"/>
  <c r="K13" i="7"/>
  <c r="W250" i="2" l="1"/>
  <c r="T250" i="2"/>
  <c r="Q250" i="2"/>
  <c r="O250" i="2"/>
  <c r="M250" i="2"/>
  <c r="L250" i="2"/>
  <c r="I250" i="2"/>
  <c r="H250" i="2"/>
  <c r="W249" i="2"/>
  <c r="T249" i="2"/>
  <c r="Q249" i="2"/>
  <c r="O249" i="2"/>
  <c r="M249" i="2"/>
  <c r="L249" i="2"/>
  <c r="I249" i="2"/>
  <c r="H249" i="2"/>
  <c r="W248" i="2"/>
  <c r="T248" i="2"/>
  <c r="Q248" i="2"/>
  <c r="O248" i="2"/>
  <c r="M248" i="2"/>
  <c r="L248" i="2"/>
  <c r="I248" i="2"/>
  <c r="H248" i="2"/>
  <c r="W247" i="2"/>
  <c r="T247" i="2"/>
  <c r="Q247" i="2"/>
  <c r="O247" i="2"/>
  <c r="M247" i="2"/>
  <c r="L247" i="2"/>
  <c r="I247" i="2"/>
  <c r="H247" i="2"/>
  <c r="W246" i="2"/>
  <c r="T246" i="2"/>
  <c r="Q246" i="2"/>
  <c r="O246" i="2"/>
  <c r="M246" i="2"/>
  <c r="L246" i="2"/>
  <c r="I246" i="2"/>
  <c r="H246" i="2"/>
  <c r="W245" i="2"/>
  <c r="T245" i="2"/>
  <c r="Q245" i="2"/>
  <c r="O245" i="2"/>
  <c r="M245" i="2"/>
  <c r="L245" i="2"/>
  <c r="I245" i="2"/>
  <c r="H245" i="2"/>
  <c r="W244" i="2"/>
  <c r="T244" i="2"/>
  <c r="Q244" i="2"/>
  <c r="O244" i="2"/>
  <c r="M244" i="2"/>
  <c r="L244" i="2"/>
  <c r="I244" i="2"/>
  <c r="H244" i="2"/>
  <c r="W243" i="2"/>
  <c r="T243" i="2"/>
  <c r="Q243" i="2"/>
  <c r="O243" i="2"/>
  <c r="M243" i="2"/>
  <c r="L243" i="2"/>
  <c r="I243" i="2"/>
  <c r="H243" i="2"/>
  <c r="W242" i="2"/>
  <c r="T242" i="2"/>
  <c r="Q242" i="2"/>
  <c r="O242" i="2"/>
  <c r="M242" i="2"/>
  <c r="L242" i="2"/>
  <c r="I242" i="2"/>
  <c r="H242" i="2"/>
  <c r="W241" i="2"/>
  <c r="T241" i="2"/>
  <c r="Q241" i="2"/>
  <c r="O241" i="2"/>
  <c r="M241" i="2"/>
  <c r="L241" i="2"/>
  <c r="I241" i="2"/>
  <c r="H241" i="2"/>
  <c r="W240" i="2"/>
  <c r="T240" i="2"/>
  <c r="Q240" i="2"/>
  <c r="O240" i="2"/>
  <c r="M240" i="2"/>
  <c r="L240" i="2"/>
  <c r="I240" i="2"/>
  <c r="H240" i="2"/>
  <c r="W239" i="2"/>
  <c r="T239" i="2"/>
  <c r="Q239" i="2"/>
  <c r="O239" i="2"/>
  <c r="M239" i="2"/>
  <c r="L239" i="2"/>
  <c r="I239" i="2"/>
  <c r="H239" i="2"/>
  <c r="W238" i="2"/>
  <c r="T238" i="2"/>
  <c r="Q238" i="2"/>
  <c r="O238" i="2"/>
  <c r="M238" i="2"/>
  <c r="L238" i="2"/>
  <c r="I238" i="2"/>
  <c r="H238" i="2"/>
  <c r="W237" i="2"/>
  <c r="T237" i="2"/>
  <c r="Q237" i="2"/>
  <c r="O237" i="2"/>
  <c r="M237" i="2"/>
  <c r="L237" i="2"/>
  <c r="I237" i="2"/>
  <c r="H237" i="2"/>
  <c r="W236" i="2"/>
  <c r="T236" i="2"/>
  <c r="Q236" i="2"/>
  <c r="O236" i="2"/>
  <c r="M236" i="2"/>
  <c r="L236" i="2"/>
  <c r="I236" i="2"/>
  <c r="H236" i="2"/>
  <c r="W235" i="2"/>
  <c r="T235" i="2"/>
  <c r="Q235" i="2"/>
  <c r="O235" i="2"/>
  <c r="M235" i="2"/>
  <c r="L235" i="2"/>
  <c r="I235" i="2"/>
  <c r="H235" i="2"/>
  <c r="W234" i="2"/>
  <c r="T234" i="2"/>
  <c r="Q234" i="2"/>
  <c r="O234" i="2"/>
  <c r="M234" i="2"/>
  <c r="L234" i="2"/>
  <c r="I234" i="2"/>
  <c r="H234" i="2"/>
  <c r="W233" i="2"/>
  <c r="T233" i="2"/>
  <c r="Q233" i="2"/>
  <c r="O233" i="2"/>
  <c r="M233" i="2"/>
  <c r="L233" i="2"/>
  <c r="I233" i="2"/>
  <c r="H233" i="2"/>
  <c r="W232" i="2"/>
  <c r="T232" i="2"/>
  <c r="Q232" i="2"/>
  <c r="O232" i="2"/>
  <c r="M232" i="2"/>
  <c r="L232" i="2"/>
  <c r="I232" i="2"/>
  <c r="H232" i="2"/>
  <c r="W231" i="2"/>
  <c r="T231" i="2"/>
  <c r="Q231" i="2"/>
  <c r="O231" i="2"/>
  <c r="M231" i="2"/>
  <c r="L231" i="2"/>
  <c r="I231" i="2"/>
  <c r="H231" i="2"/>
  <c r="W230" i="2"/>
  <c r="T230" i="2"/>
  <c r="Q230" i="2"/>
  <c r="O230" i="2"/>
  <c r="M230" i="2"/>
  <c r="L230" i="2"/>
  <c r="I230" i="2"/>
  <c r="H230" i="2"/>
  <c r="W229" i="2"/>
  <c r="T229" i="2"/>
  <c r="Q229" i="2"/>
  <c r="O229" i="2"/>
  <c r="M229" i="2"/>
  <c r="L229" i="2"/>
  <c r="I229" i="2"/>
  <c r="H229" i="2"/>
  <c r="W228" i="2"/>
  <c r="T228" i="2"/>
  <c r="Q228" i="2"/>
  <c r="O228" i="2"/>
  <c r="M228" i="2"/>
  <c r="L228" i="2"/>
  <c r="I228" i="2"/>
  <c r="H228" i="2"/>
  <c r="W227" i="2"/>
  <c r="T227" i="2"/>
  <c r="Q227" i="2"/>
  <c r="O227" i="2"/>
  <c r="M227" i="2"/>
  <c r="L227" i="2"/>
  <c r="I227" i="2"/>
  <c r="H227" i="2"/>
  <c r="W226" i="2"/>
  <c r="T226" i="2"/>
  <c r="Q226" i="2"/>
  <c r="O226" i="2"/>
  <c r="M226" i="2"/>
  <c r="L226" i="2"/>
  <c r="I226" i="2"/>
  <c r="H226" i="2"/>
  <c r="W225" i="2"/>
  <c r="T225" i="2"/>
  <c r="Q225" i="2"/>
  <c r="O225" i="2"/>
  <c r="M225" i="2"/>
  <c r="L225" i="2"/>
  <c r="I225" i="2"/>
  <c r="H225" i="2"/>
  <c r="W224" i="2"/>
  <c r="T224" i="2"/>
  <c r="Q224" i="2"/>
  <c r="O224" i="2"/>
  <c r="M224" i="2"/>
  <c r="L224" i="2"/>
  <c r="I224" i="2"/>
  <c r="H224" i="2"/>
  <c r="W223" i="2"/>
  <c r="T223" i="2"/>
  <c r="Q223" i="2"/>
  <c r="O223" i="2"/>
  <c r="M223" i="2"/>
  <c r="L223" i="2"/>
  <c r="I223" i="2"/>
  <c r="H223" i="2"/>
  <c r="W222" i="2"/>
  <c r="T222" i="2"/>
  <c r="Q222" i="2"/>
  <c r="O222" i="2"/>
  <c r="M222" i="2"/>
  <c r="L222" i="2"/>
  <c r="I222" i="2"/>
  <c r="H222" i="2"/>
  <c r="W221" i="2"/>
  <c r="T221" i="2"/>
  <c r="Q221" i="2"/>
  <c r="O221" i="2"/>
  <c r="M221" i="2"/>
  <c r="L221" i="2"/>
  <c r="I221" i="2"/>
  <c r="H221" i="2"/>
  <c r="W220" i="2"/>
  <c r="T220" i="2"/>
  <c r="Q220" i="2"/>
  <c r="O220" i="2"/>
  <c r="M220" i="2"/>
  <c r="L220" i="2"/>
  <c r="I220" i="2"/>
  <c r="H220" i="2"/>
  <c r="W219" i="2"/>
  <c r="T219" i="2"/>
  <c r="Q219" i="2"/>
  <c r="O219" i="2"/>
  <c r="M219" i="2"/>
  <c r="L219" i="2"/>
  <c r="I219" i="2"/>
  <c r="H219" i="2"/>
  <c r="W218" i="2"/>
  <c r="T218" i="2"/>
  <c r="Q218" i="2"/>
  <c r="O218" i="2"/>
  <c r="M218" i="2"/>
  <c r="L218" i="2"/>
  <c r="I218" i="2"/>
  <c r="H218" i="2"/>
  <c r="W217" i="2"/>
  <c r="T217" i="2"/>
  <c r="Q217" i="2"/>
  <c r="O217" i="2"/>
  <c r="M217" i="2"/>
  <c r="L217" i="2"/>
  <c r="I217" i="2"/>
  <c r="H217" i="2"/>
  <c r="W216" i="2"/>
  <c r="T216" i="2"/>
  <c r="Q216" i="2"/>
  <c r="O216" i="2"/>
  <c r="M216" i="2"/>
  <c r="L216" i="2"/>
  <c r="I216" i="2"/>
  <c r="H216" i="2"/>
  <c r="W215" i="2"/>
  <c r="T215" i="2"/>
  <c r="Q215" i="2"/>
  <c r="O215" i="2"/>
  <c r="M215" i="2"/>
  <c r="L215" i="2"/>
  <c r="I215" i="2"/>
  <c r="H215" i="2"/>
  <c r="W214" i="2"/>
  <c r="T214" i="2"/>
  <c r="Q214" i="2"/>
  <c r="O214" i="2"/>
  <c r="M214" i="2"/>
  <c r="L214" i="2"/>
  <c r="I214" i="2"/>
  <c r="H214" i="2"/>
  <c r="W213" i="2"/>
  <c r="T213" i="2"/>
  <c r="Q213" i="2"/>
  <c r="O213" i="2"/>
  <c r="M213" i="2"/>
  <c r="L213" i="2"/>
  <c r="I213" i="2"/>
  <c r="H213" i="2"/>
  <c r="W212" i="2"/>
  <c r="T212" i="2"/>
  <c r="Q212" i="2"/>
  <c r="O212" i="2"/>
  <c r="M212" i="2"/>
  <c r="L212" i="2"/>
  <c r="I212" i="2"/>
  <c r="H212" i="2"/>
  <c r="W211" i="2"/>
  <c r="T211" i="2"/>
  <c r="Q211" i="2"/>
  <c r="O211" i="2"/>
  <c r="M211" i="2"/>
  <c r="L211" i="2"/>
  <c r="I211" i="2"/>
  <c r="H211" i="2"/>
  <c r="W210" i="2"/>
  <c r="T210" i="2"/>
  <c r="Q210" i="2"/>
  <c r="O210" i="2"/>
  <c r="M210" i="2"/>
  <c r="L210" i="2"/>
  <c r="I210" i="2"/>
  <c r="H210" i="2"/>
  <c r="W209" i="2"/>
  <c r="T209" i="2"/>
  <c r="Q209" i="2"/>
  <c r="O209" i="2"/>
  <c r="M209" i="2"/>
  <c r="L209" i="2"/>
  <c r="I209" i="2"/>
  <c r="H209" i="2"/>
  <c r="W208" i="2"/>
  <c r="T208" i="2"/>
  <c r="Q208" i="2"/>
  <c r="O208" i="2"/>
  <c r="M208" i="2"/>
  <c r="L208" i="2"/>
  <c r="I208" i="2"/>
  <c r="H208" i="2"/>
  <c r="W207" i="2"/>
  <c r="T207" i="2"/>
  <c r="Q207" i="2"/>
  <c r="O207" i="2"/>
  <c r="M207" i="2"/>
  <c r="L207" i="2"/>
  <c r="I207" i="2"/>
  <c r="H207" i="2"/>
  <c r="W206" i="2"/>
  <c r="T206" i="2"/>
  <c r="Q206" i="2"/>
  <c r="O206" i="2"/>
  <c r="M206" i="2"/>
  <c r="L206" i="2"/>
  <c r="I206" i="2"/>
  <c r="H206" i="2"/>
  <c r="W205" i="2"/>
  <c r="T205" i="2"/>
  <c r="Q205" i="2"/>
  <c r="O205" i="2"/>
  <c r="M205" i="2"/>
  <c r="L205" i="2"/>
  <c r="I205" i="2"/>
  <c r="H205" i="2"/>
  <c r="W204" i="2"/>
  <c r="T204" i="2"/>
  <c r="Q204" i="2"/>
  <c r="O204" i="2"/>
  <c r="M204" i="2"/>
  <c r="L204" i="2"/>
  <c r="I204" i="2"/>
  <c r="H204" i="2"/>
  <c r="W203" i="2"/>
  <c r="T203" i="2"/>
  <c r="Q203" i="2"/>
  <c r="O203" i="2"/>
  <c r="M203" i="2"/>
  <c r="L203" i="2"/>
  <c r="I203" i="2"/>
  <c r="H203" i="2"/>
  <c r="W202" i="2"/>
  <c r="T202" i="2"/>
  <c r="Q202" i="2"/>
  <c r="O202" i="2"/>
  <c r="M202" i="2"/>
  <c r="L202" i="2"/>
  <c r="I202" i="2"/>
  <c r="H202" i="2"/>
  <c r="W201" i="2"/>
  <c r="T201" i="2"/>
  <c r="Q201" i="2"/>
  <c r="O201" i="2"/>
  <c r="M201" i="2"/>
  <c r="L201" i="2"/>
  <c r="I201" i="2"/>
  <c r="H201" i="2"/>
  <c r="W200" i="2"/>
  <c r="T200" i="2"/>
  <c r="Q200" i="2"/>
  <c r="O200" i="2"/>
  <c r="M200" i="2"/>
  <c r="L200" i="2"/>
  <c r="I200" i="2"/>
  <c r="H200" i="2"/>
  <c r="W199" i="2"/>
  <c r="T199" i="2"/>
  <c r="Q199" i="2"/>
  <c r="O199" i="2"/>
  <c r="M199" i="2"/>
  <c r="L199" i="2"/>
  <c r="I199" i="2"/>
  <c r="H199" i="2"/>
  <c r="W198" i="2"/>
  <c r="T198" i="2"/>
  <c r="Q198" i="2"/>
  <c r="O198" i="2"/>
  <c r="M198" i="2"/>
  <c r="L198" i="2"/>
  <c r="I198" i="2"/>
  <c r="H198" i="2"/>
  <c r="W197" i="2"/>
  <c r="T197" i="2"/>
  <c r="Q197" i="2"/>
  <c r="O197" i="2"/>
  <c r="M197" i="2"/>
  <c r="L197" i="2"/>
  <c r="I197" i="2"/>
  <c r="H197" i="2"/>
  <c r="W196" i="2"/>
  <c r="T196" i="2"/>
  <c r="Q196" i="2"/>
  <c r="O196" i="2"/>
  <c r="M196" i="2"/>
  <c r="L196" i="2"/>
  <c r="I196" i="2"/>
  <c r="H196" i="2"/>
  <c r="W195" i="2"/>
  <c r="T195" i="2"/>
  <c r="Q195" i="2"/>
  <c r="O195" i="2"/>
  <c r="M195" i="2"/>
  <c r="L195" i="2"/>
  <c r="I195" i="2"/>
  <c r="H195" i="2"/>
  <c r="W194" i="2"/>
  <c r="T194" i="2"/>
  <c r="Q194" i="2"/>
  <c r="O194" i="2"/>
  <c r="M194" i="2"/>
  <c r="L194" i="2"/>
  <c r="I194" i="2"/>
  <c r="H194" i="2"/>
  <c r="W193" i="2"/>
  <c r="T193" i="2"/>
  <c r="Q193" i="2"/>
  <c r="O193" i="2"/>
  <c r="M193" i="2"/>
  <c r="L193" i="2"/>
  <c r="I193" i="2"/>
  <c r="H193" i="2"/>
  <c r="W192" i="2"/>
  <c r="T192" i="2"/>
  <c r="Q192" i="2"/>
  <c r="O192" i="2"/>
  <c r="M192" i="2"/>
  <c r="L192" i="2"/>
  <c r="I192" i="2"/>
  <c r="H192" i="2"/>
  <c r="W191" i="2"/>
  <c r="T191" i="2"/>
  <c r="Q191" i="2"/>
  <c r="O191" i="2"/>
  <c r="M191" i="2"/>
  <c r="L191" i="2"/>
  <c r="I191" i="2"/>
  <c r="H191" i="2"/>
  <c r="W190" i="2"/>
  <c r="T190" i="2"/>
  <c r="Q190" i="2"/>
  <c r="O190" i="2"/>
  <c r="M190" i="2"/>
  <c r="L190" i="2"/>
  <c r="I190" i="2"/>
  <c r="H190" i="2"/>
  <c r="W189" i="2"/>
  <c r="T189" i="2"/>
  <c r="Q189" i="2"/>
  <c r="O189" i="2"/>
  <c r="M189" i="2"/>
  <c r="L189" i="2"/>
  <c r="I189" i="2"/>
  <c r="H189" i="2"/>
  <c r="W188" i="2"/>
  <c r="T188" i="2"/>
  <c r="Q188" i="2"/>
  <c r="O188" i="2"/>
  <c r="M188" i="2"/>
  <c r="L188" i="2"/>
  <c r="I188" i="2"/>
  <c r="H188" i="2"/>
  <c r="W187" i="2"/>
  <c r="T187" i="2"/>
  <c r="Q187" i="2"/>
  <c r="O187" i="2"/>
  <c r="M187" i="2"/>
  <c r="L187" i="2"/>
  <c r="I187" i="2"/>
  <c r="H187" i="2"/>
  <c r="W186" i="2"/>
  <c r="T186" i="2"/>
  <c r="Q186" i="2"/>
  <c r="O186" i="2"/>
  <c r="M186" i="2"/>
  <c r="L186" i="2"/>
  <c r="I186" i="2"/>
  <c r="H186" i="2"/>
  <c r="W185" i="2"/>
  <c r="T185" i="2"/>
  <c r="Q185" i="2"/>
  <c r="O185" i="2"/>
  <c r="M185" i="2"/>
  <c r="L185" i="2"/>
  <c r="I185" i="2"/>
  <c r="H185" i="2"/>
  <c r="W184" i="2"/>
  <c r="T184" i="2"/>
  <c r="Q184" i="2"/>
  <c r="O184" i="2"/>
  <c r="M184" i="2"/>
  <c r="L184" i="2"/>
  <c r="I184" i="2"/>
  <c r="H184" i="2"/>
  <c r="W183" i="2"/>
  <c r="T183" i="2"/>
  <c r="Q183" i="2"/>
  <c r="O183" i="2"/>
  <c r="M183" i="2"/>
  <c r="L183" i="2"/>
  <c r="I183" i="2"/>
  <c r="H183" i="2"/>
  <c r="W182" i="2"/>
  <c r="T182" i="2"/>
  <c r="Q182" i="2"/>
  <c r="O182" i="2"/>
  <c r="M182" i="2"/>
  <c r="L182" i="2"/>
  <c r="I182" i="2"/>
  <c r="H182" i="2"/>
  <c r="W181" i="2"/>
  <c r="T181" i="2"/>
  <c r="Q181" i="2"/>
  <c r="O181" i="2"/>
  <c r="M181" i="2"/>
  <c r="L181" i="2"/>
  <c r="I181" i="2"/>
  <c r="H181" i="2"/>
  <c r="W180" i="2"/>
  <c r="T180" i="2"/>
  <c r="Q180" i="2"/>
  <c r="O180" i="2"/>
  <c r="M180" i="2"/>
  <c r="L180" i="2"/>
  <c r="I180" i="2"/>
  <c r="H180" i="2"/>
  <c r="W179" i="2"/>
  <c r="T179" i="2"/>
  <c r="Q179" i="2"/>
  <c r="O179" i="2"/>
  <c r="M179" i="2"/>
  <c r="L179" i="2"/>
  <c r="I179" i="2"/>
  <c r="H179" i="2"/>
  <c r="W178" i="2"/>
  <c r="T178" i="2"/>
  <c r="Q178" i="2"/>
  <c r="O178" i="2"/>
  <c r="M178" i="2"/>
  <c r="L178" i="2"/>
  <c r="I178" i="2"/>
  <c r="H178" i="2"/>
  <c r="W177" i="2"/>
  <c r="T177" i="2"/>
  <c r="Q177" i="2"/>
  <c r="O177" i="2"/>
  <c r="M177" i="2"/>
  <c r="L177" i="2"/>
  <c r="I177" i="2"/>
  <c r="H177" i="2"/>
  <c r="W176" i="2"/>
  <c r="T176" i="2"/>
  <c r="Q176" i="2"/>
  <c r="O176" i="2"/>
  <c r="M176" i="2"/>
  <c r="L176" i="2"/>
  <c r="I176" i="2"/>
  <c r="H176" i="2"/>
  <c r="W175" i="2"/>
  <c r="T175" i="2"/>
  <c r="Q175" i="2"/>
  <c r="O175" i="2"/>
  <c r="M175" i="2"/>
  <c r="L175" i="2"/>
  <c r="I175" i="2"/>
  <c r="H175" i="2"/>
  <c r="W174" i="2"/>
  <c r="T174" i="2"/>
  <c r="Q174" i="2"/>
  <c r="O174" i="2"/>
  <c r="M174" i="2"/>
  <c r="L174" i="2"/>
  <c r="I174" i="2"/>
  <c r="H174" i="2"/>
  <c r="W173" i="2"/>
  <c r="T173" i="2"/>
  <c r="Q173" i="2"/>
  <c r="O173" i="2"/>
  <c r="M173" i="2"/>
  <c r="L173" i="2"/>
  <c r="I173" i="2"/>
  <c r="H173" i="2"/>
  <c r="W172" i="2"/>
  <c r="T172" i="2"/>
  <c r="Q172" i="2"/>
  <c r="O172" i="2"/>
  <c r="M172" i="2"/>
  <c r="L172" i="2"/>
  <c r="I172" i="2"/>
  <c r="H172" i="2"/>
  <c r="W171" i="2"/>
  <c r="T171" i="2"/>
  <c r="Q171" i="2"/>
  <c r="O171" i="2"/>
  <c r="M171" i="2"/>
  <c r="L171" i="2"/>
  <c r="I171" i="2"/>
  <c r="H171" i="2"/>
  <c r="W170" i="2"/>
  <c r="T170" i="2"/>
  <c r="Q170" i="2"/>
  <c r="O170" i="2"/>
  <c r="M170" i="2"/>
  <c r="L170" i="2"/>
  <c r="I170" i="2"/>
  <c r="H170" i="2"/>
  <c r="W169" i="2"/>
  <c r="T169" i="2"/>
  <c r="Q169" i="2"/>
  <c r="O169" i="2"/>
  <c r="M169" i="2"/>
  <c r="L169" i="2"/>
  <c r="I169" i="2"/>
  <c r="H169" i="2"/>
  <c r="W168" i="2"/>
  <c r="T168" i="2"/>
  <c r="Q168" i="2"/>
  <c r="O168" i="2"/>
  <c r="M168" i="2"/>
  <c r="L168" i="2"/>
  <c r="I168" i="2"/>
  <c r="H168" i="2"/>
  <c r="W167" i="2"/>
  <c r="T167" i="2"/>
  <c r="Q167" i="2"/>
  <c r="O167" i="2"/>
  <c r="M167" i="2"/>
  <c r="L167" i="2"/>
  <c r="I167" i="2"/>
  <c r="H167" i="2"/>
  <c r="W166" i="2"/>
  <c r="T166" i="2"/>
  <c r="Q166" i="2"/>
  <c r="O166" i="2"/>
  <c r="M166" i="2"/>
  <c r="L166" i="2"/>
  <c r="I166" i="2"/>
  <c r="H166" i="2"/>
  <c r="W165" i="2"/>
  <c r="T165" i="2"/>
  <c r="Q165" i="2"/>
  <c r="O165" i="2"/>
  <c r="M165" i="2"/>
  <c r="L165" i="2"/>
  <c r="I165" i="2"/>
  <c r="H165" i="2"/>
  <c r="W164" i="2"/>
  <c r="T164" i="2"/>
  <c r="Q164" i="2"/>
  <c r="O164" i="2"/>
  <c r="M164" i="2"/>
  <c r="L164" i="2"/>
  <c r="I164" i="2"/>
  <c r="H164" i="2"/>
  <c r="W163" i="2"/>
  <c r="T163" i="2"/>
  <c r="Q163" i="2"/>
  <c r="O163" i="2"/>
  <c r="M163" i="2"/>
  <c r="L163" i="2"/>
  <c r="I163" i="2"/>
  <c r="H163" i="2"/>
  <c r="W162" i="2"/>
  <c r="T162" i="2"/>
  <c r="Q162" i="2"/>
  <c r="O162" i="2"/>
  <c r="M162" i="2"/>
  <c r="L162" i="2"/>
  <c r="I162" i="2"/>
  <c r="H162" i="2"/>
  <c r="W161" i="2"/>
  <c r="T161" i="2"/>
  <c r="Q161" i="2"/>
  <c r="O161" i="2"/>
  <c r="M161" i="2"/>
  <c r="L161" i="2"/>
  <c r="I161" i="2"/>
  <c r="H161" i="2"/>
  <c r="W160" i="2"/>
  <c r="T160" i="2"/>
  <c r="Q160" i="2"/>
  <c r="O160" i="2"/>
  <c r="M160" i="2"/>
  <c r="L160" i="2"/>
  <c r="I160" i="2"/>
  <c r="H160" i="2"/>
  <c r="W159" i="2"/>
  <c r="T159" i="2"/>
  <c r="Q159" i="2"/>
  <c r="O159" i="2"/>
  <c r="M159" i="2"/>
  <c r="L159" i="2"/>
  <c r="I159" i="2"/>
  <c r="H159" i="2"/>
  <c r="W158" i="2"/>
  <c r="T158" i="2"/>
  <c r="Q158" i="2"/>
  <c r="O158" i="2"/>
  <c r="M158" i="2"/>
  <c r="L158" i="2"/>
  <c r="I158" i="2"/>
  <c r="H158" i="2"/>
  <c r="W157" i="2"/>
  <c r="T157" i="2"/>
  <c r="Q157" i="2"/>
  <c r="O157" i="2"/>
  <c r="M157" i="2"/>
  <c r="L157" i="2"/>
  <c r="I157" i="2"/>
  <c r="H157" i="2"/>
  <c r="W156" i="2"/>
  <c r="T156" i="2"/>
  <c r="Q156" i="2"/>
  <c r="O156" i="2"/>
  <c r="M156" i="2"/>
  <c r="L156" i="2"/>
  <c r="I156" i="2"/>
  <c r="H156" i="2"/>
  <c r="W155" i="2"/>
  <c r="T155" i="2"/>
  <c r="Q155" i="2"/>
  <c r="O155" i="2"/>
  <c r="M155" i="2"/>
  <c r="L155" i="2"/>
  <c r="I155" i="2"/>
  <c r="H155" i="2"/>
  <c r="W154" i="2"/>
  <c r="T154" i="2"/>
  <c r="Q154" i="2"/>
  <c r="O154" i="2"/>
  <c r="M154" i="2"/>
  <c r="L154" i="2"/>
  <c r="I154" i="2"/>
  <c r="H154" i="2"/>
  <c r="W153" i="2"/>
  <c r="T153" i="2"/>
  <c r="Q153" i="2"/>
  <c r="O153" i="2"/>
  <c r="M153" i="2"/>
  <c r="L153" i="2"/>
  <c r="I153" i="2"/>
  <c r="H153" i="2"/>
  <c r="W152" i="2"/>
  <c r="T152" i="2"/>
  <c r="Q152" i="2"/>
  <c r="O152" i="2"/>
  <c r="M152" i="2"/>
  <c r="L152" i="2"/>
  <c r="I152" i="2"/>
  <c r="H152" i="2"/>
  <c r="W151" i="2"/>
  <c r="T151" i="2"/>
  <c r="Q151" i="2"/>
  <c r="O151" i="2"/>
  <c r="M151" i="2"/>
  <c r="L151" i="2"/>
  <c r="I151" i="2"/>
  <c r="H151" i="2"/>
  <c r="W150" i="2"/>
  <c r="T150" i="2"/>
  <c r="Q150" i="2"/>
  <c r="O150" i="2"/>
  <c r="M150" i="2"/>
  <c r="L150" i="2"/>
  <c r="I150" i="2"/>
  <c r="H150" i="2"/>
  <c r="W149" i="2"/>
  <c r="T149" i="2"/>
  <c r="Q149" i="2"/>
  <c r="O149" i="2"/>
  <c r="M149" i="2"/>
  <c r="L149" i="2"/>
  <c r="I149" i="2"/>
  <c r="H149" i="2"/>
  <c r="W148" i="2"/>
  <c r="T148" i="2"/>
  <c r="Q148" i="2"/>
  <c r="O148" i="2"/>
  <c r="M148" i="2"/>
  <c r="L148" i="2"/>
  <c r="I148" i="2"/>
  <c r="H148" i="2"/>
  <c r="W147" i="2"/>
  <c r="T147" i="2"/>
  <c r="Q147" i="2"/>
  <c r="O147" i="2"/>
  <c r="M147" i="2"/>
  <c r="L147" i="2"/>
  <c r="I147" i="2"/>
  <c r="H147" i="2"/>
  <c r="W146" i="2"/>
  <c r="T146" i="2"/>
  <c r="Q146" i="2"/>
  <c r="O146" i="2"/>
  <c r="M146" i="2"/>
  <c r="L146" i="2"/>
  <c r="I146" i="2"/>
  <c r="H146" i="2"/>
  <c r="W145" i="2"/>
  <c r="T145" i="2"/>
  <c r="Q145" i="2"/>
  <c r="O145" i="2"/>
  <c r="M145" i="2"/>
  <c r="L145" i="2"/>
  <c r="I145" i="2"/>
  <c r="H145" i="2"/>
  <c r="W144" i="2"/>
  <c r="T144" i="2"/>
  <c r="Q144" i="2"/>
  <c r="O144" i="2"/>
  <c r="M144" i="2"/>
  <c r="L144" i="2"/>
  <c r="I144" i="2"/>
  <c r="H144" i="2"/>
  <c r="W143" i="2"/>
  <c r="T143" i="2"/>
  <c r="Q143" i="2"/>
  <c r="O143" i="2"/>
  <c r="M143" i="2"/>
  <c r="L143" i="2"/>
  <c r="I143" i="2"/>
  <c r="H143" i="2"/>
  <c r="W142" i="2"/>
  <c r="T142" i="2"/>
  <c r="Q142" i="2"/>
  <c r="O142" i="2"/>
  <c r="M142" i="2"/>
  <c r="L142" i="2"/>
  <c r="I142" i="2"/>
  <c r="H142" i="2"/>
  <c r="W141" i="2"/>
  <c r="T141" i="2"/>
  <c r="Q141" i="2"/>
  <c r="O141" i="2"/>
  <c r="M141" i="2"/>
  <c r="L141" i="2"/>
  <c r="I141" i="2"/>
  <c r="H141" i="2"/>
  <c r="W140" i="2"/>
  <c r="T140" i="2"/>
  <c r="Q140" i="2"/>
  <c r="O140" i="2"/>
  <c r="M140" i="2"/>
  <c r="L140" i="2"/>
  <c r="I140" i="2"/>
  <c r="H140" i="2"/>
  <c r="W139" i="2"/>
  <c r="T139" i="2"/>
  <c r="Q139" i="2"/>
  <c r="O139" i="2"/>
  <c r="M139" i="2"/>
  <c r="L139" i="2"/>
  <c r="I139" i="2"/>
  <c r="H139" i="2"/>
  <c r="W138" i="2"/>
  <c r="T138" i="2"/>
  <c r="Q138" i="2"/>
  <c r="O138" i="2"/>
  <c r="M138" i="2"/>
  <c r="L138" i="2"/>
  <c r="I138" i="2"/>
  <c r="H138" i="2"/>
  <c r="W137" i="2"/>
  <c r="T137" i="2"/>
  <c r="Q137" i="2"/>
  <c r="O137" i="2"/>
  <c r="M137" i="2"/>
  <c r="L137" i="2"/>
  <c r="I137" i="2"/>
  <c r="H137" i="2"/>
  <c r="W136" i="2"/>
  <c r="T136" i="2"/>
  <c r="Q136" i="2"/>
  <c r="O136" i="2"/>
  <c r="M136" i="2"/>
  <c r="L136" i="2"/>
  <c r="I136" i="2"/>
  <c r="H136" i="2"/>
  <c r="W135" i="2"/>
  <c r="T135" i="2"/>
  <c r="Q135" i="2"/>
  <c r="O135" i="2"/>
  <c r="M135" i="2"/>
  <c r="L135" i="2"/>
  <c r="I135" i="2"/>
  <c r="H135" i="2"/>
  <c r="W134" i="2"/>
  <c r="T134" i="2"/>
  <c r="Q134" i="2"/>
  <c r="O134" i="2"/>
  <c r="M134" i="2"/>
  <c r="L134" i="2"/>
  <c r="I134" i="2"/>
  <c r="H134" i="2"/>
  <c r="W133" i="2"/>
  <c r="T133" i="2"/>
  <c r="Q133" i="2"/>
  <c r="O133" i="2"/>
  <c r="M133" i="2"/>
  <c r="L133" i="2"/>
  <c r="I133" i="2"/>
  <c r="H133" i="2"/>
  <c r="W132" i="2"/>
  <c r="T132" i="2"/>
  <c r="Q132" i="2"/>
  <c r="O132" i="2"/>
  <c r="M132" i="2"/>
  <c r="L132" i="2"/>
  <c r="I132" i="2"/>
  <c r="H132" i="2"/>
  <c r="W131" i="2"/>
  <c r="T131" i="2"/>
  <c r="Q131" i="2"/>
  <c r="O131" i="2"/>
  <c r="M131" i="2"/>
  <c r="L131" i="2"/>
  <c r="I131" i="2"/>
  <c r="H131" i="2"/>
  <c r="W130" i="2"/>
  <c r="T130" i="2"/>
  <c r="Q130" i="2"/>
  <c r="O130" i="2"/>
  <c r="M130" i="2"/>
  <c r="L130" i="2"/>
  <c r="I130" i="2"/>
  <c r="H130" i="2"/>
  <c r="W129" i="2"/>
  <c r="T129" i="2"/>
  <c r="Q129" i="2"/>
  <c r="O129" i="2"/>
  <c r="M129" i="2"/>
  <c r="L129" i="2"/>
  <c r="I129" i="2"/>
  <c r="H129" i="2"/>
  <c r="W128" i="2"/>
  <c r="T128" i="2"/>
  <c r="Q128" i="2"/>
  <c r="O128" i="2"/>
  <c r="M128" i="2"/>
  <c r="L128" i="2"/>
  <c r="I128" i="2"/>
  <c r="H128" i="2"/>
  <c r="W127" i="2"/>
  <c r="T127" i="2"/>
  <c r="Q127" i="2"/>
  <c r="O127" i="2"/>
  <c r="M127" i="2"/>
  <c r="L127" i="2"/>
  <c r="I127" i="2"/>
  <c r="H127" i="2"/>
  <c r="W126" i="2"/>
  <c r="T126" i="2"/>
  <c r="Q126" i="2"/>
  <c r="O126" i="2"/>
  <c r="M126" i="2"/>
  <c r="L126" i="2"/>
  <c r="I126" i="2"/>
  <c r="H126" i="2"/>
  <c r="W125" i="2"/>
  <c r="T125" i="2"/>
  <c r="Q125" i="2"/>
  <c r="O125" i="2"/>
  <c r="M125" i="2"/>
  <c r="L125" i="2"/>
  <c r="I125" i="2"/>
  <c r="H125" i="2"/>
  <c r="W124" i="2"/>
  <c r="T124" i="2"/>
  <c r="Q124" i="2"/>
  <c r="O124" i="2"/>
  <c r="M124" i="2"/>
  <c r="L124" i="2"/>
  <c r="I124" i="2"/>
  <c r="H124" i="2"/>
  <c r="W123" i="2"/>
  <c r="T123" i="2"/>
  <c r="Q123" i="2"/>
  <c r="O123" i="2"/>
  <c r="M123" i="2"/>
  <c r="L123" i="2"/>
  <c r="I123" i="2"/>
  <c r="H123" i="2"/>
  <c r="W122" i="2"/>
  <c r="T122" i="2"/>
  <c r="Q122" i="2"/>
  <c r="O122" i="2"/>
  <c r="M122" i="2"/>
  <c r="L122" i="2"/>
  <c r="I122" i="2"/>
  <c r="H122" i="2"/>
  <c r="W121" i="2"/>
  <c r="T121" i="2"/>
  <c r="Q121" i="2"/>
  <c r="O121" i="2"/>
  <c r="M121" i="2"/>
  <c r="L121" i="2"/>
  <c r="I121" i="2"/>
  <c r="H121" i="2"/>
  <c r="W120" i="2"/>
  <c r="T120" i="2"/>
  <c r="Q120" i="2"/>
  <c r="O120" i="2"/>
  <c r="M120" i="2"/>
  <c r="L120" i="2"/>
  <c r="I120" i="2"/>
  <c r="H120" i="2"/>
  <c r="W119" i="2"/>
  <c r="T119" i="2"/>
  <c r="Q119" i="2"/>
  <c r="O119" i="2"/>
  <c r="M119" i="2"/>
  <c r="L119" i="2"/>
  <c r="I119" i="2"/>
  <c r="H119" i="2"/>
  <c r="W118" i="2"/>
  <c r="T118" i="2"/>
  <c r="Q118" i="2"/>
  <c r="O118" i="2"/>
  <c r="M118" i="2"/>
  <c r="L118" i="2"/>
  <c r="I118" i="2"/>
  <c r="H118" i="2"/>
  <c r="W117" i="2"/>
  <c r="T117" i="2"/>
  <c r="Q117" i="2"/>
  <c r="O117" i="2"/>
  <c r="M117" i="2"/>
  <c r="L117" i="2"/>
  <c r="I117" i="2"/>
  <c r="H117" i="2"/>
  <c r="W116" i="2"/>
  <c r="T116" i="2"/>
  <c r="Q116" i="2"/>
  <c r="O116" i="2"/>
  <c r="M116" i="2"/>
  <c r="L116" i="2"/>
  <c r="I116" i="2"/>
  <c r="H116" i="2"/>
  <c r="W115" i="2"/>
  <c r="T115" i="2"/>
  <c r="Q115" i="2"/>
  <c r="O115" i="2"/>
  <c r="M115" i="2"/>
  <c r="L115" i="2"/>
  <c r="I115" i="2"/>
  <c r="H115" i="2"/>
  <c r="W114" i="2"/>
  <c r="T114" i="2"/>
  <c r="Q114" i="2"/>
  <c r="O114" i="2"/>
  <c r="M114" i="2"/>
  <c r="L114" i="2"/>
  <c r="I114" i="2"/>
  <c r="H114" i="2"/>
  <c r="W113" i="2"/>
  <c r="T113" i="2"/>
  <c r="Q113" i="2"/>
  <c r="O113" i="2"/>
  <c r="M113" i="2"/>
  <c r="L113" i="2"/>
  <c r="I113" i="2"/>
  <c r="H113" i="2"/>
  <c r="W112" i="2"/>
  <c r="T112" i="2"/>
  <c r="Q112" i="2"/>
  <c r="O112" i="2"/>
  <c r="M112" i="2"/>
  <c r="L112" i="2"/>
  <c r="I112" i="2"/>
  <c r="H112" i="2"/>
  <c r="W111" i="2"/>
  <c r="T111" i="2"/>
  <c r="Q111" i="2"/>
  <c r="O111" i="2"/>
  <c r="M111" i="2"/>
  <c r="L111" i="2"/>
  <c r="I111" i="2"/>
  <c r="H111" i="2"/>
  <c r="W110" i="2"/>
  <c r="T110" i="2"/>
  <c r="Q110" i="2"/>
  <c r="O110" i="2"/>
  <c r="M110" i="2"/>
  <c r="L110" i="2"/>
  <c r="I110" i="2"/>
  <c r="H110" i="2"/>
  <c r="W109" i="2"/>
  <c r="T109" i="2"/>
  <c r="Q109" i="2"/>
  <c r="O109" i="2"/>
  <c r="M109" i="2"/>
  <c r="L109" i="2"/>
  <c r="I109" i="2"/>
  <c r="H109" i="2"/>
  <c r="W108" i="2"/>
  <c r="T108" i="2"/>
  <c r="Q108" i="2"/>
  <c r="O108" i="2"/>
  <c r="M108" i="2"/>
  <c r="L108" i="2"/>
  <c r="I108" i="2"/>
  <c r="H108" i="2"/>
  <c r="W107" i="2"/>
  <c r="T107" i="2"/>
  <c r="Q107" i="2"/>
  <c r="O107" i="2"/>
  <c r="M107" i="2"/>
  <c r="L107" i="2"/>
  <c r="I107" i="2"/>
  <c r="H107" i="2"/>
  <c r="W106" i="2"/>
  <c r="T106" i="2"/>
  <c r="Q106" i="2"/>
  <c r="O106" i="2"/>
  <c r="M106" i="2"/>
  <c r="L106" i="2"/>
  <c r="I106" i="2"/>
  <c r="H106" i="2"/>
  <c r="W105" i="2"/>
  <c r="T105" i="2"/>
  <c r="Q105" i="2"/>
  <c r="O105" i="2"/>
  <c r="M105" i="2"/>
  <c r="L105" i="2"/>
  <c r="I105" i="2"/>
  <c r="H105" i="2"/>
  <c r="W104" i="2"/>
  <c r="T104" i="2"/>
  <c r="Q104" i="2"/>
  <c r="O104" i="2"/>
  <c r="M104" i="2"/>
  <c r="L104" i="2"/>
  <c r="I104" i="2"/>
  <c r="H104" i="2"/>
  <c r="W103" i="2"/>
  <c r="T103" i="2"/>
  <c r="Q103" i="2"/>
  <c r="O103" i="2"/>
  <c r="M103" i="2"/>
  <c r="L103" i="2"/>
  <c r="I103" i="2"/>
  <c r="H103" i="2"/>
  <c r="W102" i="2"/>
  <c r="T102" i="2"/>
  <c r="Q102" i="2"/>
  <c r="O102" i="2"/>
  <c r="M102" i="2"/>
  <c r="L102" i="2"/>
  <c r="I102" i="2"/>
  <c r="H102" i="2"/>
  <c r="W101" i="2"/>
  <c r="T101" i="2"/>
  <c r="Q101" i="2"/>
  <c r="O101" i="2"/>
  <c r="M101" i="2"/>
  <c r="L101" i="2"/>
  <c r="I101" i="2"/>
  <c r="H101" i="2"/>
  <c r="W100" i="2"/>
  <c r="T100" i="2"/>
  <c r="Q100" i="2"/>
  <c r="O100" i="2"/>
  <c r="M100" i="2"/>
  <c r="L100" i="2"/>
  <c r="I100" i="2"/>
  <c r="H100" i="2"/>
  <c r="W99" i="2"/>
  <c r="T99" i="2"/>
  <c r="Q99" i="2"/>
  <c r="O99" i="2"/>
  <c r="M99" i="2"/>
  <c r="L99" i="2"/>
  <c r="I99" i="2"/>
  <c r="H99" i="2"/>
  <c r="W98" i="2"/>
  <c r="T98" i="2"/>
  <c r="Q98" i="2"/>
  <c r="O98" i="2"/>
  <c r="M98" i="2"/>
  <c r="L98" i="2"/>
  <c r="I98" i="2"/>
  <c r="H98" i="2"/>
  <c r="W97" i="2"/>
  <c r="T97" i="2"/>
  <c r="Q97" i="2"/>
  <c r="O97" i="2"/>
  <c r="M97" i="2"/>
  <c r="L97" i="2"/>
  <c r="I97" i="2"/>
  <c r="H97" i="2"/>
  <c r="W96" i="2"/>
  <c r="T96" i="2"/>
  <c r="Q96" i="2"/>
  <c r="O96" i="2"/>
  <c r="M96" i="2"/>
  <c r="L96" i="2"/>
  <c r="I96" i="2"/>
  <c r="H96" i="2"/>
  <c r="W95" i="2"/>
  <c r="T95" i="2"/>
  <c r="Q95" i="2"/>
  <c r="O95" i="2"/>
  <c r="M95" i="2"/>
  <c r="L95" i="2"/>
  <c r="I95" i="2"/>
  <c r="H95" i="2"/>
  <c r="W94" i="2"/>
  <c r="T94" i="2"/>
  <c r="Q94" i="2"/>
  <c r="O94" i="2"/>
  <c r="M94" i="2"/>
  <c r="L94" i="2"/>
  <c r="I94" i="2"/>
  <c r="H94" i="2"/>
  <c r="W93" i="2"/>
  <c r="T93" i="2"/>
  <c r="Q93" i="2"/>
  <c r="O93" i="2"/>
  <c r="M93" i="2"/>
  <c r="L93" i="2"/>
  <c r="I93" i="2"/>
  <c r="H93" i="2"/>
  <c r="W92" i="2"/>
  <c r="T92" i="2"/>
  <c r="Q92" i="2"/>
  <c r="O92" i="2"/>
  <c r="M92" i="2"/>
  <c r="L92" i="2"/>
  <c r="I92" i="2"/>
  <c r="H92" i="2"/>
  <c r="W91" i="2"/>
  <c r="T91" i="2"/>
  <c r="Q91" i="2"/>
  <c r="O91" i="2"/>
  <c r="M91" i="2"/>
  <c r="L91" i="2"/>
  <c r="I91" i="2"/>
  <c r="H91" i="2"/>
  <c r="W90" i="2"/>
  <c r="T90" i="2"/>
  <c r="Q90" i="2"/>
  <c r="O90" i="2"/>
  <c r="M90" i="2"/>
  <c r="L90" i="2"/>
  <c r="I90" i="2"/>
  <c r="H90" i="2"/>
  <c r="W89" i="2"/>
  <c r="T89" i="2"/>
  <c r="Q89" i="2"/>
  <c r="O89" i="2"/>
  <c r="M89" i="2"/>
  <c r="L89" i="2"/>
  <c r="I89" i="2"/>
  <c r="H89" i="2"/>
  <c r="W88" i="2"/>
  <c r="T88" i="2"/>
  <c r="Q88" i="2"/>
  <c r="O88" i="2"/>
  <c r="M88" i="2"/>
  <c r="L88" i="2"/>
  <c r="I88" i="2"/>
  <c r="H88" i="2"/>
  <c r="W87" i="2"/>
  <c r="T87" i="2"/>
  <c r="Q87" i="2"/>
  <c r="O87" i="2"/>
  <c r="M87" i="2"/>
  <c r="L87" i="2"/>
  <c r="I87" i="2"/>
  <c r="H87" i="2"/>
  <c r="W86" i="2"/>
  <c r="T86" i="2"/>
  <c r="Q86" i="2"/>
  <c r="O86" i="2"/>
  <c r="M86" i="2"/>
  <c r="L86" i="2"/>
  <c r="I86" i="2"/>
  <c r="H86" i="2"/>
  <c r="W85" i="2"/>
  <c r="T85" i="2"/>
  <c r="Q85" i="2"/>
  <c r="O85" i="2"/>
  <c r="M85" i="2"/>
  <c r="L85" i="2"/>
  <c r="I85" i="2"/>
  <c r="H85" i="2"/>
  <c r="W84" i="2"/>
  <c r="T84" i="2"/>
  <c r="Q84" i="2"/>
  <c r="O84" i="2"/>
  <c r="M84" i="2"/>
  <c r="L84" i="2"/>
  <c r="I84" i="2"/>
  <c r="H84" i="2"/>
  <c r="W83" i="2"/>
  <c r="T83" i="2"/>
  <c r="Q83" i="2"/>
  <c r="O83" i="2"/>
  <c r="M83" i="2"/>
  <c r="L83" i="2"/>
  <c r="I83" i="2"/>
  <c r="H83" i="2"/>
  <c r="W82" i="2"/>
  <c r="T82" i="2"/>
  <c r="Q82" i="2"/>
  <c r="O82" i="2"/>
  <c r="M82" i="2"/>
  <c r="L82" i="2"/>
  <c r="I82" i="2"/>
  <c r="H82" i="2"/>
  <c r="W81" i="2"/>
  <c r="T81" i="2"/>
  <c r="Q81" i="2"/>
  <c r="O81" i="2"/>
  <c r="M81" i="2"/>
  <c r="L81" i="2"/>
  <c r="I81" i="2"/>
  <c r="H81" i="2"/>
  <c r="W80" i="2"/>
  <c r="T80" i="2"/>
  <c r="Q80" i="2"/>
  <c r="O80" i="2"/>
  <c r="M80" i="2"/>
  <c r="L80" i="2"/>
  <c r="I80" i="2"/>
  <c r="H80" i="2"/>
  <c r="W79" i="2"/>
  <c r="T79" i="2"/>
  <c r="Q79" i="2"/>
  <c r="O79" i="2"/>
  <c r="M79" i="2"/>
  <c r="L79" i="2"/>
  <c r="I79" i="2"/>
  <c r="H79" i="2"/>
  <c r="W78" i="2"/>
  <c r="T78" i="2"/>
  <c r="Q78" i="2"/>
  <c r="O78" i="2"/>
  <c r="M78" i="2"/>
  <c r="L78" i="2"/>
  <c r="I78" i="2"/>
  <c r="H78" i="2"/>
  <c r="W77" i="2"/>
  <c r="T77" i="2"/>
  <c r="Q77" i="2"/>
  <c r="O77" i="2"/>
  <c r="M77" i="2"/>
  <c r="L77" i="2"/>
  <c r="I77" i="2"/>
  <c r="H77" i="2"/>
  <c r="W76" i="2"/>
  <c r="T76" i="2"/>
  <c r="Q76" i="2"/>
  <c r="O76" i="2"/>
  <c r="M76" i="2"/>
  <c r="L76" i="2"/>
  <c r="I76" i="2"/>
  <c r="H76" i="2"/>
  <c r="W75" i="2"/>
  <c r="T75" i="2"/>
  <c r="Q75" i="2"/>
  <c r="O75" i="2"/>
  <c r="M75" i="2"/>
  <c r="L75" i="2"/>
  <c r="I75" i="2"/>
  <c r="H75" i="2"/>
  <c r="W74" i="2"/>
  <c r="T74" i="2"/>
  <c r="Q74" i="2"/>
  <c r="O74" i="2"/>
  <c r="M74" i="2"/>
  <c r="L74" i="2"/>
  <c r="I74" i="2"/>
  <c r="H74" i="2"/>
  <c r="W73" i="2"/>
  <c r="T73" i="2"/>
  <c r="Q73" i="2"/>
  <c r="O73" i="2"/>
  <c r="M73" i="2"/>
  <c r="L73" i="2"/>
  <c r="I73" i="2"/>
  <c r="H73" i="2"/>
  <c r="W72" i="2"/>
  <c r="T72" i="2"/>
  <c r="Q72" i="2"/>
  <c r="O72" i="2"/>
  <c r="M72" i="2"/>
  <c r="L72" i="2"/>
  <c r="I72" i="2"/>
  <c r="H72" i="2"/>
  <c r="W71" i="2"/>
  <c r="T71" i="2"/>
  <c r="Q71" i="2"/>
  <c r="O71" i="2"/>
  <c r="M71" i="2"/>
  <c r="L71" i="2"/>
  <c r="I71" i="2"/>
  <c r="H71" i="2"/>
  <c r="W70" i="2"/>
  <c r="T70" i="2"/>
  <c r="Q70" i="2"/>
  <c r="O70" i="2"/>
  <c r="M70" i="2"/>
  <c r="L70" i="2"/>
  <c r="I70" i="2"/>
  <c r="H70" i="2"/>
  <c r="W69" i="2"/>
  <c r="T69" i="2"/>
  <c r="Q69" i="2"/>
  <c r="O69" i="2"/>
  <c r="M69" i="2"/>
  <c r="L69" i="2"/>
  <c r="I69" i="2"/>
  <c r="H69" i="2"/>
  <c r="W68" i="2"/>
  <c r="T68" i="2"/>
  <c r="Q68" i="2"/>
  <c r="O68" i="2"/>
  <c r="M68" i="2"/>
  <c r="L68" i="2"/>
  <c r="I68" i="2"/>
  <c r="H68" i="2"/>
  <c r="W67" i="2"/>
  <c r="T67" i="2"/>
  <c r="Q67" i="2"/>
  <c r="O67" i="2"/>
  <c r="M67" i="2"/>
  <c r="L67" i="2"/>
  <c r="I67" i="2"/>
  <c r="H67" i="2"/>
  <c r="W66" i="2"/>
  <c r="T66" i="2"/>
  <c r="Q66" i="2"/>
  <c r="O66" i="2"/>
  <c r="M66" i="2"/>
  <c r="L66" i="2"/>
  <c r="I66" i="2"/>
  <c r="H66" i="2"/>
  <c r="W65" i="2"/>
  <c r="T65" i="2"/>
  <c r="Q65" i="2"/>
  <c r="O65" i="2"/>
  <c r="M65" i="2"/>
  <c r="L65" i="2"/>
  <c r="I65" i="2"/>
  <c r="H65" i="2"/>
  <c r="W64" i="2"/>
  <c r="T64" i="2"/>
  <c r="Q64" i="2"/>
  <c r="O64" i="2"/>
  <c r="M64" i="2"/>
  <c r="L64" i="2"/>
  <c r="I64" i="2"/>
  <c r="H64" i="2"/>
  <c r="W63" i="2"/>
  <c r="T63" i="2"/>
  <c r="Q63" i="2"/>
  <c r="O63" i="2"/>
  <c r="M63" i="2"/>
  <c r="L63" i="2"/>
  <c r="I63" i="2"/>
  <c r="H63" i="2"/>
  <c r="W62" i="2"/>
  <c r="T62" i="2"/>
  <c r="Q62" i="2"/>
  <c r="O62" i="2"/>
  <c r="M62" i="2"/>
  <c r="L62" i="2"/>
  <c r="I62" i="2"/>
  <c r="H62" i="2"/>
  <c r="W61" i="2"/>
  <c r="T61" i="2"/>
  <c r="Q61" i="2"/>
  <c r="O61" i="2"/>
  <c r="M61" i="2"/>
  <c r="L61" i="2"/>
  <c r="I61" i="2"/>
  <c r="H61" i="2"/>
  <c r="W60" i="2"/>
  <c r="T60" i="2"/>
  <c r="Q60" i="2"/>
  <c r="O60" i="2"/>
  <c r="M60" i="2"/>
  <c r="L60" i="2"/>
  <c r="I60" i="2"/>
  <c r="H60" i="2"/>
  <c r="W59" i="2"/>
  <c r="T59" i="2"/>
  <c r="Q59" i="2"/>
  <c r="O59" i="2"/>
  <c r="M59" i="2"/>
  <c r="L59" i="2"/>
  <c r="I59" i="2"/>
  <c r="H59" i="2"/>
  <c r="W58" i="2"/>
  <c r="T58" i="2"/>
  <c r="Q58" i="2"/>
  <c r="O58" i="2"/>
  <c r="M58" i="2"/>
  <c r="L58" i="2"/>
  <c r="I58" i="2"/>
  <c r="H58" i="2"/>
  <c r="W57" i="2"/>
  <c r="T57" i="2"/>
  <c r="Q57" i="2"/>
  <c r="O57" i="2"/>
  <c r="M57" i="2"/>
  <c r="L57" i="2"/>
  <c r="I57" i="2"/>
  <c r="H57" i="2"/>
  <c r="W56" i="2"/>
  <c r="T56" i="2"/>
  <c r="Q56" i="2"/>
  <c r="O56" i="2"/>
  <c r="M56" i="2"/>
  <c r="L56" i="2"/>
  <c r="I56" i="2"/>
  <c r="H56" i="2"/>
  <c r="W55" i="2"/>
  <c r="T55" i="2"/>
  <c r="Q55" i="2"/>
  <c r="O55" i="2"/>
  <c r="M55" i="2"/>
  <c r="L55" i="2"/>
  <c r="I55" i="2"/>
  <c r="H55" i="2"/>
  <c r="W54" i="2"/>
  <c r="T54" i="2"/>
  <c r="Q54" i="2"/>
  <c r="O54" i="2"/>
  <c r="M54" i="2"/>
  <c r="L54" i="2"/>
  <c r="I54" i="2"/>
  <c r="H54" i="2"/>
  <c r="W53" i="2"/>
  <c r="T53" i="2"/>
  <c r="Q53" i="2"/>
  <c r="O53" i="2"/>
  <c r="M53" i="2"/>
  <c r="L53" i="2"/>
  <c r="I53" i="2"/>
  <c r="H53" i="2"/>
  <c r="W52" i="2"/>
  <c r="T52" i="2"/>
  <c r="Q52" i="2"/>
  <c r="O52" i="2"/>
  <c r="M52" i="2"/>
  <c r="L52" i="2"/>
  <c r="I52" i="2"/>
  <c r="H52" i="2"/>
  <c r="W51" i="2"/>
  <c r="T51" i="2"/>
  <c r="Q51" i="2"/>
  <c r="O51" i="2"/>
  <c r="M51" i="2"/>
  <c r="L51" i="2"/>
  <c r="I51" i="2"/>
  <c r="H51" i="2"/>
  <c r="W50" i="2"/>
  <c r="T50" i="2"/>
  <c r="Q50" i="2"/>
  <c r="O50" i="2"/>
  <c r="M50" i="2"/>
  <c r="L50" i="2"/>
  <c r="I50" i="2"/>
  <c r="H50" i="2"/>
  <c r="W49" i="2"/>
  <c r="T49" i="2"/>
  <c r="Q49" i="2"/>
  <c r="O49" i="2"/>
  <c r="M49" i="2"/>
  <c r="L49" i="2"/>
  <c r="I49" i="2"/>
  <c r="H49" i="2"/>
  <c r="W48" i="2"/>
  <c r="T48" i="2"/>
  <c r="Q48" i="2"/>
  <c r="O48" i="2"/>
  <c r="M48" i="2"/>
  <c r="L48" i="2"/>
  <c r="I48" i="2"/>
  <c r="H48" i="2"/>
  <c r="W47" i="2"/>
  <c r="T47" i="2"/>
  <c r="Q47" i="2"/>
  <c r="O47" i="2"/>
  <c r="M47" i="2"/>
  <c r="L47" i="2"/>
  <c r="I47" i="2"/>
  <c r="H47" i="2"/>
  <c r="W46" i="2"/>
  <c r="T46" i="2"/>
  <c r="Q46" i="2"/>
  <c r="O46" i="2"/>
  <c r="M46" i="2"/>
  <c r="L46" i="2"/>
  <c r="I46" i="2"/>
  <c r="H46" i="2"/>
  <c r="W45" i="2"/>
  <c r="T45" i="2"/>
  <c r="Q45" i="2"/>
  <c r="O45" i="2"/>
  <c r="M45" i="2"/>
  <c r="L45" i="2"/>
  <c r="I45" i="2"/>
  <c r="H45" i="2"/>
  <c r="W44" i="2"/>
  <c r="T44" i="2"/>
  <c r="Q44" i="2"/>
  <c r="O44" i="2"/>
  <c r="M44" i="2"/>
  <c r="L44" i="2"/>
  <c r="I44" i="2"/>
  <c r="H44" i="2"/>
  <c r="W43" i="2"/>
  <c r="T43" i="2"/>
  <c r="Q43" i="2"/>
  <c r="O43" i="2"/>
  <c r="M43" i="2"/>
  <c r="L43" i="2"/>
  <c r="I43" i="2"/>
  <c r="H43" i="2"/>
  <c r="W42" i="2"/>
  <c r="T42" i="2"/>
  <c r="Q42" i="2"/>
  <c r="O42" i="2"/>
  <c r="M42" i="2"/>
  <c r="L42" i="2"/>
  <c r="I42" i="2"/>
  <c r="H42" i="2"/>
  <c r="W41" i="2"/>
  <c r="T41" i="2"/>
  <c r="Q41" i="2"/>
  <c r="O41" i="2"/>
  <c r="M41" i="2"/>
  <c r="L41" i="2"/>
  <c r="I41" i="2"/>
  <c r="H41" i="2"/>
  <c r="W40" i="2"/>
  <c r="T40" i="2"/>
  <c r="Q40" i="2"/>
  <c r="O40" i="2"/>
  <c r="M40" i="2"/>
  <c r="L40" i="2"/>
  <c r="I40" i="2"/>
  <c r="H40" i="2"/>
  <c r="W39" i="2"/>
  <c r="T39" i="2"/>
  <c r="Q39" i="2"/>
  <c r="O39" i="2"/>
  <c r="M39" i="2"/>
  <c r="L39" i="2"/>
  <c r="I39" i="2"/>
  <c r="H39" i="2"/>
  <c r="W38" i="2"/>
  <c r="T38" i="2"/>
  <c r="Q38" i="2"/>
  <c r="O38" i="2"/>
  <c r="M38" i="2"/>
  <c r="L38" i="2"/>
  <c r="I38" i="2"/>
  <c r="H38" i="2"/>
  <c r="W37" i="2"/>
  <c r="T37" i="2"/>
  <c r="Q37" i="2"/>
  <c r="O37" i="2"/>
  <c r="M37" i="2"/>
  <c r="L37" i="2"/>
  <c r="I37" i="2"/>
  <c r="H37" i="2"/>
  <c r="W36" i="2"/>
  <c r="T36" i="2"/>
  <c r="Q36" i="2"/>
  <c r="O36" i="2"/>
  <c r="M36" i="2"/>
  <c r="L36" i="2"/>
  <c r="I36" i="2"/>
  <c r="H36" i="2"/>
  <c r="W35" i="2"/>
  <c r="T35" i="2"/>
  <c r="Q35" i="2"/>
  <c r="O35" i="2"/>
  <c r="M35" i="2"/>
  <c r="L35" i="2"/>
  <c r="I35" i="2"/>
  <c r="H35" i="2"/>
  <c r="W34" i="2"/>
  <c r="T34" i="2"/>
  <c r="Q34" i="2"/>
  <c r="O34" i="2"/>
  <c r="M34" i="2"/>
  <c r="L34" i="2"/>
  <c r="I34" i="2"/>
  <c r="H34" i="2"/>
  <c r="W33" i="2"/>
  <c r="T33" i="2"/>
  <c r="Q33" i="2"/>
  <c r="O33" i="2"/>
  <c r="M33" i="2"/>
  <c r="L33" i="2"/>
  <c r="I33" i="2"/>
  <c r="H33" i="2"/>
  <c r="W32" i="2"/>
  <c r="T32" i="2"/>
  <c r="Q32" i="2"/>
  <c r="O32" i="2"/>
  <c r="M32" i="2"/>
  <c r="L32" i="2"/>
  <c r="I32" i="2"/>
  <c r="H32" i="2"/>
  <c r="W31" i="2"/>
  <c r="T31" i="2"/>
  <c r="Q31" i="2"/>
  <c r="O31" i="2"/>
  <c r="M31" i="2"/>
  <c r="L31" i="2"/>
  <c r="I31" i="2"/>
  <c r="H31" i="2"/>
  <c r="W30" i="2"/>
  <c r="T30" i="2"/>
  <c r="Q30" i="2"/>
  <c r="O30" i="2"/>
  <c r="M30" i="2"/>
  <c r="L30" i="2"/>
  <c r="I30" i="2"/>
  <c r="H30" i="2"/>
  <c r="W29" i="2"/>
  <c r="T29" i="2"/>
  <c r="Q29" i="2"/>
  <c r="O29" i="2"/>
  <c r="M29" i="2"/>
  <c r="L29" i="2"/>
  <c r="I29" i="2"/>
  <c r="H29" i="2"/>
  <c r="W28" i="2"/>
  <c r="T28" i="2"/>
  <c r="Q28" i="2"/>
  <c r="O28" i="2"/>
  <c r="M28" i="2"/>
  <c r="L28" i="2"/>
  <c r="I28" i="2"/>
  <c r="H28" i="2"/>
  <c r="W27" i="2"/>
  <c r="T27" i="2"/>
  <c r="Q27" i="2"/>
  <c r="O27" i="2"/>
  <c r="M27" i="2"/>
  <c r="L27" i="2"/>
  <c r="I27" i="2"/>
  <c r="H27" i="2"/>
  <c r="W26" i="2"/>
  <c r="T26" i="2"/>
  <c r="Q26" i="2"/>
  <c r="O26" i="2"/>
  <c r="M26" i="2"/>
  <c r="L26" i="2"/>
  <c r="I26" i="2"/>
  <c r="H26" i="2"/>
  <c r="W25" i="2"/>
  <c r="T25" i="2"/>
  <c r="Q25" i="2"/>
  <c r="O25" i="2"/>
  <c r="M25" i="2"/>
  <c r="L25" i="2"/>
  <c r="I25" i="2"/>
  <c r="H25" i="2"/>
  <c r="W24" i="2"/>
  <c r="T24" i="2"/>
  <c r="Q24" i="2"/>
  <c r="O24" i="2"/>
  <c r="M24" i="2"/>
  <c r="L24" i="2"/>
  <c r="I24" i="2"/>
  <c r="H24" i="2"/>
  <c r="W23" i="2"/>
  <c r="T23" i="2"/>
  <c r="Q23" i="2"/>
  <c r="O23" i="2"/>
  <c r="M23" i="2"/>
  <c r="L23" i="2"/>
  <c r="I23" i="2"/>
  <c r="H23" i="2"/>
  <c r="W22" i="2"/>
  <c r="T22" i="2"/>
  <c r="Q22" i="2"/>
  <c r="O22" i="2"/>
  <c r="M22" i="2"/>
  <c r="L22" i="2"/>
  <c r="I22" i="2"/>
  <c r="H22" i="2"/>
  <c r="W21" i="2"/>
  <c r="T21" i="2"/>
  <c r="Q21" i="2"/>
  <c r="O21" i="2"/>
  <c r="M21" i="2"/>
  <c r="L21" i="2"/>
  <c r="I21" i="2"/>
  <c r="H21" i="2"/>
  <c r="W20" i="2"/>
  <c r="T20" i="2"/>
  <c r="Q20" i="2"/>
  <c r="O20" i="2"/>
  <c r="M20" i="2"/>
  <c r="L20" i="2"/>
  <c r="I20" i="2"/>
  <c r="H20" i="2"/>
  <c r="W19" i="2"/>
  <c r="T19" i="2"/>
  <c r="Q19" i="2"/>
  <c r="O19" i="2"/>
  <c r="M19" i="2"/>
  <c r="L19" i="2"/>
  <c r="I19" i="2"/>
  <c r="H19" i="2"/>
  <c r="W18" i="2"/>
  <c r="T18" i="2"/>
  <c r="Q18" i="2"/>
  <c r="O18" i="2"/>
  <c r="M18" i="2"/>
  <c r="L18" i="2"/>
  <c r="I18" i="2"/>
  <c r="H18" i="2"/>
  <c r="W17" i="2"/>
  <c r="T17" i="2"/>
  <c r="Q17" i="2"/>
  <c r="O17" i="2"/>
  <c r="M17" i="2"/>
  <c r="L17" i="2"/>
  <c r="I17" i="2"/>
  <c r="H17" i="2"/>
  <c r="W16" i="2"/>
  <c r="T16" i="2"/>
  <c r="Q16" i="2"/>
  <c r="O16" i="2"/>
  <c r="M16" i="2"/>
  <c r="L16" i="2"/>
  <c r="I16" i="2"/>
  <c r="H16" i="2"/>
  <c r="W15" i="2"/>
  <c r="T15" i="2"/>
  <c r="Q15" i="2"/>
  <c r="O15" i="2"/>
  <c r="M15" i="2"/>
  <c r="L15" i="2"/>
  <c r="I15" i="2"/>
  <c r="H15" i="2"/>
  <c r="W14" i="2"/>
  <c r="T14" i="2"/>
  <c r="Q14" i="2"/>
  <c r="O14" i="2"/>
  <c r="M14" i="2"/>
  <c r="L14" i="2"/>
  <c r="I14" i="2"/>
  <c r="H14" i="2"/>
  <c r="W13" i="2"/>
  <c r="T13" i="2"/>
  <c r="Q13" i="2"/>
  <c r="O13" i="2"/>
  <c r="M13" i="2"/>
  <c r="L13" i="2"/>
  <c r="I13" i="2"/>
  <c r="H13" i="2"/>
  <c r="W12" i="2"/>
  <c r="T12" i="2"/>
  <c r="Q12" i="2"/>
  <c r="O12" i="2"/>
  <c r="M12" i="2"/>
  <c r="L12" i="2"/>
  <c r="I12" i="2"/>
  <c r="H12" i="2"/>
  <c r="W11" i="2"/>
  <c r="T11" i="2"/>
  <c r="Q11" i="2"/>
  <c r="O11" i="2"/>
  <c r="M11" i="2"/>
  <c r="L11" i="2"/>
  <c r="I11" i="2"/>
  <c r="H11" i="2"/>
  <c r="W10" i="2"/>
  <c r="T10" i="2"/>
  <c r="Q10" i="2"/>
  <c r="O10" i="2"/>
  <c r="M10" i="2"/>
  <c r="L10" i="2"/>
  <c r="I10" i="2"/>
  <c r="H10" i="2"/>
  <c r="W9" i="2"/>
  <c r="T9" i="2"/>
  <c r="Q9" i="2"/>
  <c r="O9" i="2"/>
  <c r="M9" i="2"/>
  <c r="L9" i="2"/>
  <c r="I9" i="2"/>
  <c r="H9" i="2"/>
  <c r="W8" i="2"/>
  <c r="T8" i="2"/>
  <c r="Q8" i="2"/>
  <c r="O8" i="2"/>
  <c r="M8" i="2"/>
  <c r="L8" i="2"/>
  <c r="I8" i="2"/>
  <c r="H8" i="2"/>
  <c r="W7" i="2"/>
  <c r="T7" i="2"/>
  <c r="Q7" i="2"/>
  <c r="O7" i="2"/>
  <c r="M7" i="2"/>
  <c r="L7" i="2"/>
  <c r="I7" i="2"/>
  <c r="H7" i="2"/>
  <c r="W6" i="2"/>
  <c r="T6" i="2"/>
  <c r="Q6" i="2"/>
  <c r="O6" i="2"/>
  <c r="M6" i="2"/>
  <c r="L6" i="2"/>
  <c r="I6" i="2"/>
  <c r="H6" i="2"/>
  <c r="W5" i="2"/>
  <c r="T5" i="2"/>
  <c r="Q5" i="2"/>
  <c r="O5" i="2"/>
  <c r="M5" i="2"/>
  <c r="L5" i="2"/>
  <c r="I5" i="2"/>
  <c r="H5" i="2"/>
  <c r="W4" i="2"/>
  <c r="T4" i="2"/>
  <c r="Q4" i="2"/>
  <c r="O4" i="2"/>
  <c r="M4" i="2"/>
  <c r="L4" i="2"/>
  <c r="I4" i="2"/>
  <c r="H4" i="2"/>
  <c r="W3" i="2"/>
  <c r="T3" i="2"/>
  <c r="Q3" i="2"/>
  <c r="O3" i="2"/>
  <c r="M3" i="2"/>
  <c r="L3" i="2"/>
  <c r="I3" i="2"/>
  <c r="H3" i="2"/>
  <c r="W2" i="2"/>
  <c r="T2" i="2"/>
  <c r="Q2" i="2"/>
  <c r="O2" i="2"/>
  <c r="M2" i="2"/>
  <c r="L2" i="2"/>
  <c r="I2" i="2"/>
  <c r="H2" i="2"/>
  <c r="AB57" i="1"/>
  <c r="AG251" i="1"/>
  <c r="AC251" i="1"/>
  <c r="AE251" i="1" s="1"/>
  <c r="AB251" i="1"/>
  <c r="AD251" i="1" s="1"/>
  <c r="AG250" i="1"/>
  <c r="AC250" i="1"/>
  <c r="AE250" i="1" s="1"/>
  <c r="AB250" i="1"/>
  <c r="AD250" i="1" s="1"/>
  <c r="AG249" i="1"/>
  <c r="AC249" i="1"/>
  <c r="AE249" i="1" s="1"/>
  <c r="AB249" i="1"/>
  <c r="AD249" i="1" s="1"/>
  <c r="AG248" i="1"/>
  <c r="AC248" i="1"/>
  <c r="AE248" i="1" s="1"/>
  <c r="AB248" i="1"/>
  <c r="AD248" i="1" s="1"/>
  <c r="AG247" i="1"/>
  <c r="AC247" i="1"/>
  <c r="AE247" i="1" s="1"/>
  <c r="AB247" i="1"/>
  <c r="AD247" i="1" s="1"/>
  <c r="AG246" i="1"/>
  <c r="AC246" i="1"/>
  <c r="AE246" i="1" s="1"/>
  <c r="AB246" i="1"/>
  <c r="AD246" i="1" s="1"/>
  <c r="AG245" i="1"/>
  <c r="AC245" i="1"/>
  <c r="AE245" i="1" s="1"/>
  <c r="AB245" i="1"/>
  <c r="AD245" i="1" s="1"/>
  <c r="AG244" i="1"/>
  <c r="AC244" i="1"/>
  <c r="AE244" i="1" s="1"/>
  <c r="AB244" i="1"/>
  <c r="AD244" i="1" s="1"/>
  <c r="AG243" i="1"/>
  <c r="AC243" i="1"/>
  <c r="AE243" i="1" s="1"/>
  <c r="AB243" i="1"/>
  <c r="AD243" i="1" s="1"/>
  <c r="AG242" i="1"/>
  <c r="AC242" i="1"/>
  <c r="AE242" i="1" s="1"/>
  <c r="AB242" i="1"/>
  <c r="AD242" i="1" s="1"/>
  <c r="AG241" i="1"/>
  <c r="AC241" i="1"/>
  <c r="AE241" i="1" s="1"/>
  <c r="AB241" i="1"/>
  <c r="AD241" i="1" s="1"/>
  <c r="AG240" i="1"/>
  <c r="AC240" i="1"/>
  <c r="AE240" i="1" s="1"/>
  <c r="AB240" i="1"/>
  <c r="AD240" i="1" s="1"/>
  <c r="AG239" i="1"/>
  <c r="AC239" i="1"/>
  <c r="AE239" i="1" s="1"/>
  <c r="AB239" i="1"/>
  <c r="AD239" i="1" s="1"/>
  <c r="AG238" i="1"/>
  <c r="AC238" i="1"/>
  <c r="AE238" i="1" s="1"/>
  <c r="AB238" i="1"/>
  <c r="AD238" i="1" s="1"/>
  <c r="AG237" i="1"/>
  <c r="AC237" i="1"/>
  <c r="AE237" i="1" s="1"/>
  <c r="AB237" i="1"/>
  <c r="AD237" i="1" s="1"/>
  <c r="AG236" i="1"/>
  <c r="AC236" i="1"/>
  <c r="AE236" i="1" s="1"/>
  <c r="AB236" i="1"/>
  <c r="AD236" i="1" s="1"/>
  <c r="AG235" i="1"/>
  <c r="AC235" i="1"/>
  <c r="AE235" i="1" s="1"/>
  <c r="AB235" i="1"/>
  <c r="AD235" i="1" s="1"/>
  <c r="AG234" i="1"/>
  <c r="AC234" i="1"/>
  <c r="AE234" i="1" s="1"/>
  <c r="AB234" i="1"/>
  <c r="AD234" i="1" s="1"/>
  <c r="AG233" i="1"/>
  <c r="AC233" i="1"/>
  <c r="AE233" i="1" s="1"/>
  <c r="AB233" i="1"/>
  <c r="AD233" i="1" s="1"/>
  <c r="AG232" i="1"/>
  <c r="AC232" i="1"/>
  <c r="AE232" i="1" s="1"/>
  <c r="AB232" i="1"/>
  <c r="AD232" i="1" s="1"/>
  <c r="AG231" i="1"/>
  <c r="AC231" i="1"/>
  <c r="AE231" i="1" s="1"/>
  <c r="AB231" i="1"/>
  <c r="AD231" i="1" s="1"/>
  <c r="AG230" i="1"/>
  <c r="AC230" i="1"/>
  <c r="AE230" i="1" s="1"/>
  <c r="AB230" i="1"/>
  <c r="AD230" i="1" s="1"/>
  <c r="AG229" i="1"/>
  <c r="AC229" i="1"/>
  <c r="AE229" i="1" s="1"/>
  <c r="AB229" i="1"/>
  <c r="AD229" i="1" s="1"/>
  <c r="AG228" i="1"/>
  <c r="AC228" i="1"/>
  <c r="AE228" i="1" s="1"/>
  <c r="AB228" i="1"/>
  <c r="AD228" i="1" s="1"/>
  <c r="AG227" i="1"/>
  <c r="AC227" i="1"/>
  <c r="AE227" i="1" s="1"/>
  <c r="AB227" i="1"/>
  <c r="AD227" i="1" s="1"/>
  <c r="AG226" i="1"/>
  <c r="AC226" i="1"/>
  <c r="AE226" i="1" s="1"/>
  <c r="AB226" i="1"/>
  <c r="AD226" i="1" s="1"/>
  <c r="AG225" i="1"/>
  <c r="AC225" i="1"/>
  <c r="AE225" i="1" s="1"/>
  <c r="AB225" i="1"/>
  <c r="AD225" i="1" s="1"/>
  <c r="AG224" i="1"/>
  <c r="AC224" i="1"/>
  <c r="AE224" i="1" s="1"/>
  <c r="AB224" i="1"/>
  <c r="AD224" i="1" s="1"/>
  <c r="AG223" i="1"/>
  <c r="AC223" i="1"/>
  <c r="AE223" i="1" s="1"/>
  <c r="AB223" i="1"/>
  <c r="AD223" i="1" s="1"/>
  <c r="AG222" i="1"/>
  <c r="AC222" i="1"/>
  <c r="AE222" i="1" s="1"/>
  <c r="AB222" i="1"/>
  <c r="AD222" i="1" s="1"/>
  <c r="AG221" i="1"/>
  <c r="AC221" i="1"/>
  <c r="AE221" i="1" s="1"/>
  <c r="AB221" i="1"/>
  <c r="AD221" i="1" s="1"/>
  <c r="AG220" i="1"/>
  <c r="AC220" i="1"/>
  <c r="AE220" i="1" s="1"/>
  <c r="AB220" i="1"/>
  <c r="AD220" i="1" s="1"/>
  <c r="AG219" i="1"/>
  <c r="AC219" i="1"/>
  <c r="AE219" i="1" s="1"/>
  <c r="AB219" i="1"/>
  <c r="AD219" i="1" s="1"/>
  <c r="AG218" i="1"/>
  <c r="AC218" i="1"/>
  <c r="AE218" i="1" s="1"/>
  <c r="AB218" i="1"/>
  <c r="AD218" i="1" s="1"/>
  <c r="AG217" i="1"/>
  <c r="AC217" i="1"/>
  <c r="AE217" i="1" s="1"/>
  <c r="AB217" i="1"/>
  <c r="AD217" i="1" s="1"/>
  <c r="AG216" i="1"/>
  <c r="AC216" i="1"/>
  <c r="AE216" i="1" s="1"/>
  <c r="AB216" i="1"/>
  <c r="AD216" i="1" s="1"/>
  <c r="AG215" i="1"/>
  <c r="AC215" i="1"/>
  <c r="AE215" i="1" s="1"/>
  <c r="AB215" i="1"/>
  <c r="AD215" i="1" s="1"/>
  <c r="AG214" i="1"/>
  <c r="AC214" i="1"/>
  <c r="AE214" i="1" s="1"/>
  <c r="AB214" i="1"/>
  <c r="AD214" i="1" s="1"/>
  <c r="AG213" i="1"/>
  <c r="AC213" i="1"/>
  <c r="AE213" i="1" s="1"/>
  <c r="AB213" i="1"/>
  <c r="AD213" i="1" s="1"/>
  <c r="AG212" i="1"/>
  <c r="AC212" i="1"/>
  <c r="AE212" i="1" s="1"/>
  <c r="AB212" i="1"/>
  <c r="AD212" i="1" s="1"/>
  <c r="AG211" i="1"/>
  <c r="AC211" i="1"/>
  <c r="AE211" i="1" s="1"/>
  <c r="AB211" i="1"/>
  <c r="AD211" i="1" s="1"/>
  <c r="AG210" i="1"/>
  <c r="AC210" i="1"/>
  <c r="AE210" i="1" s="1"/>
  <c r="AB210" i="1"/>
  <c r="AD210" i="1" s="1"/>
  <c r="AG209" i="1"/>
  <c r="AC209" i="1"/>
  <c r="AE209" i="1" s="1"/>
  <c r="AB209" i="1"/>
  <c r="AD209" i="1" s="1"/>
  <c r="AG208" i="1"/>
  <c r="AC208" i="1"/>
  <c r="AE208" i="1" s="1"/>
  <c r="AB208" i="1"/>
  <c r="AD208" i="1" s="1"/>
  <c r="AG207" i="1"/>
  <c r="AC207" i="1"/>
  <c r="AE207" i="1" s="1"/>
  <c r="AB207" i="1"/>
  <c r="AD207" i="1" s="1"/>
  <c r="AG206" i="1"/>
  <c r="AC206" i="1"/>
  <c r="AE206" i="1" s="1"/>
  <c r="AB206" i="1"/>
  <c r="AD206" i="1" s="1"/>
  <c r="AG205" i="1"/>
  <c r="AC205" i="1"/>
  <c r="AE205" i="1" s="1"/>
  <c r="AB205" i="1"/>
  <c r="AD205" i="1" s="1"/>
  <c r="AG204" i="1"/>
  <c r="AC204" i="1"/>
  <c r="AE204" i="1" s="1"/>
  <c r="AB204" i="1"/>
  <c r="AD204" i="1" s="1"/>
  <c r="AG203" i="1"/>
  <c r="AC203" i="1"/>
  <c r="AE203" i="1" s="1"/>
  <c r="AB203" i="1"/>
  <c r="AD203" i="1" s="1"/>
  <c r="AG202" i="1"/>
  <c r="AC202" i="1"/>
  <c r="AE202" i="1" s="1"/>
  <c r="AB202" i="1"/>
  <c r="AD202" i="1" s="1"/>
  <c r="AG201" i="1"/>
  <c r="AC201" i="1"/>
  <c r="AE201" i="1" s="1"/>
  <c r="AB201" i="1"/>
  <c r="AD201" i="1" s="1"/>
  <c r="AG200" i="1"/>
  <c r="AC200" i="1"/>
  <c r="AE200" i="1" s="1"/>
  <c r="AB200" i="1"/>
  <c r="AD200" i="1" s="1"/>
  <c r="AG199" i="1"/>
  <c r="AC199" i="1"/>
  <c r="AE199" i="1" s="1"/>
  <c r="AB199" i="1"/>
  <c r="AD199" i="1" s="1"/>
  <c r="AG198" i="1"/>
  <c r="AC198" i="1"/>
  <c r="AE198" i="1" s="1"/>
  <c r="AB198" i="1"/>
  <c r="AD198" i="1" s="1"/>
  <c r="AG197" i="1"/>
  <c r="AC197" i="1"/>
  <c r="AE197" i="1" s="1"/>
  <c r="AB197" i="1"/>
  <c r="AD197" i="1" s="1"/>
  <c r="AG196" i="1"/>
  <c r="AC196" i="1"/>
  <c r="AE196" i="1" s="1"/>
  <c r="AB196" i="1"/>
  <c r="AD196" i="1" s="1"/>
  <c r="AG195" i="1"/>
  <c r="AC195" i="1"/>
  <c r="AE195" i="1" s="1"/>
  <c r="AB195" i="1"/>
  <c r="AD195" i="1" s="1"/>
  <c r="AG194" i="1"/>
  <c r="AC194" i="1"/>
  <c r="AE194" i="1" s="1"/>
  <c r="AB194" i="1"/>
  <c r="AD194" i="1" s="1"/>
  <c r="AG193" i="1"/>
  <c r="AC193" i="1"/>
  <c r="AE193" i="1" s="1"/>
  <c r="AB193" i="1"/>
  <c r="AD193" i="1" s="1"/>
  <c r="AG192" i="1"/>
  <c r="AC192" i="1"/>
  <c r="AE192" i="1" s="1"/>
  <c r="AB192" i="1"/>
  <c r="AD192" i="1" s="1"/>
  <c r="AG191" i="1"/>
  <c r="AC191" i="1"/>
  <c r="AE191" i="1" s="1"/>
  <c r="AB191" i="1"/>
  <c r="AD191" i="1" s="1"/>
  <c r="AG190" i="1"/>
  <c r="AC190" i="1"/>
  <c r="AE190" i="1" s="1"/>
  <c r="AB190" i="1"/>
  <c r="AD190" i="1" s="1"/>
  <c r="AG189" i="1"/>
  <c r="AC189" i="1"/>
  <c r="AE189" i="1" s="1"/>
  <c r="AB189" i="1"/>
  <c r="AD189" i="1" s="1"/>
  <c r="AG188" i="1"/>
  <c r="AC188" i="1"/>
  <c r="AE188" i="1" s="1"/>
  <c r="AB188" i="1"/>
  <c r="AD188" i="1" s="1"/>
  <c r="AG187" i="1"/>
  <c r="AC187" i="1"/>
  <c r="AE187" i="1" s="1"/>
  <c r="AB187" i="1"/>
  <c r="AD187" i="1" s="1"/>
  <c r="AG186" i="1"/>
  <c r="AC186" i="1"/>
  <c r="AE186" i="1" s="1"/>
  <c r="AB186" i="1"/>
  <c r="AD186" i="1" s="1"/>
  <c r="AG185" i="1"/>
  <c r="AC185" i="1"/>
  <c r="AE185" i="1" s="1"/>
  <c r="AB185" i="1"/>
  <c r="AD185" i="1" s="1"/>
  <c r="AG184" i="1"/>
  <c r="AC184" i="1"/>
  <c r="AE184" i="1" s="1"/>
  <c r="AB184" i="1"/>
  <c r="AD184" i="1" s="1"/>
  <c r="AG183" i="1"/>
  <c r="AC183" i="1"/>
  <c r="AE183" i="1" s="1"/>
  <c r="AB183" i="1"/>
  <c r="AD183" i="1" s="1"/>
  <c r="AG182" i="1"/>
  <c r="AC182" i="1"/>
  <c r="AE182" i="1" s="1"/>
  <c r="AB182" i="1"/>
  <c r="AD182" i="1" s="1"/>
  <c r="AG181" i="1"/>
  <c r="AC181" i="1"/>
  <c r="AE181" i="1" s="1"/>
  <c r="AB181" i="1"/>
  <c r="AD181" i="1" s="1"/>
  <c r="AG180" i="1"/>
  <c r="AC180" i="1"/>
  <c r="AE180" i="1" s="1"/>
  <c r="AB180" i="1"/>
  <c r="AD180" i="1" s="1"/>
  <c r="AG179" i="1"/>
  <c r="AC179" i="1"/>
  <c r="AE179" i="1" s="1"/>
  <c r="AB179" i="1"/>
  <c r="AD179" i="1" s="1"/>
  <c r="AG178" i="1"/>
  <c r="AC178" i="1"/>
  <c r="AE178" i="1" s="1"/>
  <c r="AB178" i="1"/>
  <c r="AD178" i="1" s="1"/>
  <c r="AG177" i="1"/>
  <c r="AC177" i="1"/>
  <c r="AE177" i="1" s="1"/>
  <c r="AB177" i="1"/>
  <c r="AD177" i="1" s="1"/>
  <c r="AG176" i="1"/>
  <c r="AC176" i="1"/>
  <c r="AE176" i="1" s="1"/>
  <c r="AB176" i="1"/>
  <c r="AD176" i="1" s="1"/>
  <c r="AG175" i="1"/>
  <c r="AC175" i="1"/>
  <c r="AE175" i="1" s="1"/>
  <c r="AB175" i="1"/>
  <c r="AD175" i="1" s="1"/>
  <c r="AG174" i="1"/>
  <c r="AC174" i="1"/>
  <c r="AE174" i="1" s="1"/>
  <c r="AB174" i="1"/>
  <c r="AD174" i="1" s="1"/>
  <c r="AG173" i="1"/>
  <c r="AC173" i="1"/>
  <c r="AE173" i="1" s="1"/>
  <c r="AB173" i="1"/>
  <c r="AD173" i="1" s="1"/>
  <c r="AG172" i="1"/>
  <c r="AC172" i="1"/>
  <c r="AE172" i="1" s="1"/>
  <c r="AB172" i="1"/>
  <c r="AD172" i="1" s="1"/>
  <c r="AG171" i="1"/>
  <c r="AC171" i="1"/>
  <c r="AE171" i="1" s="1"/>
  <c r="AB171" i="1"/>
  <c r="AD171" i="1" s="1"/>
  <c r="AG170" i="1"/>
  <c r="AC170" i="1"/>
  <c r="AE170" i="1" s="1"/>
  <c r="AB170" i="1"/>
  <c r="AD170" i="1" s="1"/>
  <c r="AG169" i="1"/>
  <c r="AC169" i="1"/>
  <c r="AE169" i="1" s="1"/>
  <c r="AB169" i="1"/>
  <c r="AD169" i="1" s="1"/>
  <c r="AG168" i="1"/>
  <c r="AC168" i="1"/>
  <c r="AE168" i="1" s="1"/>
  <c r="AB168" i="1"/>
  <c r="AD168" i="1" s="1"/>
  <c r="AG167" i="1"/>
  <c r="AC167" i="1"/>
  <c r="AE167" i="1" s="1"/>
  <c r="AB167" i="1"/>
  <c r="AD167" i="1" s="1"/>
  <c r="AG166" i="1"/>
  <c r="AC166" i="1"/>
  <c r="AE166" i="1" s="1"/>
  <c r="AB166" i="1"/>
  <c r="AD166" i="1" s="1"/>
  <c r="AG165" i="1"/>
  <c r="AC165" i="1"/>
  <c r="AE165" i="1" s="1"/>
  <c r="AB165" i="1"/>
  <c r="AD165" i="1" s="1"/>
  <c r="AG164" i="1"/>
  <c r="AC164" i="1"/>
  <c r="AE164" i="1" s="1"/>
  <c r="AB164" i="1"/>
  <c r="AD164" i="1" s="1"/>
  <c r="AG163" i="1"/>
  <c r="AC163" i="1"/>
  <c r="AE163" i="1" s="1"/>
  <c r="AB163" i="1"/>
  <c r="AD163" i="1" s="1"/>
  <c r="AG162" i="1"/>
  <c r="AC162" i="1"/>
  <c r="AE162" i="1" s="1"/>
  <c r="AB162" i="1"/>
  <c r="AD162" i="1" s="1"/>
  <c r="AG161" i="1"/>
  <c r="AC161" i="1"/>
  <c r="AE161" i="1" s="1"/>
  <c r="AB161" i="1"/>
  <c r="AD161" i="1" s="1"/>
  <c r="AG160" i="1"/>
  <c r="AC160" i="1"/>
  <c r="AE160" i="1" s="1"/>
  <c r="AB160" i="1"/>
  <c r="AD160" i="1" s="1"/>
  <c r="AG159" i="1"/>
  <c r="AC159" i="1"/>
  <c r="AE159" i="1" s="1"/>
  <c r="AB159" i="1"/>
  <c r="AD159" i="1" s="1"/>
  <c r="AG158" i="1"/>
  <c r="AC158" i="1"/>
  <c r="AE158" i="1" s="1"/>
  <c r="AB158" i="1"/>
  <c r="AD158" i="1" s="1"/>
  <c r="AG157" i="1"/>
  <c r="AC157" i="1"/>
  <c r="AE157" i="1" s="1"/>
  <c r="AB157" i="1"/>
  <c r="AD157" i="1" s="1"/>
  <c r="AG156" i="1"/>
  <c r="AC156" i="1"/>
  <c r="AE156" i="1" s="1"/>
  <c r="AB156" i="1"/>
  <c r="AD156" i="1" s="1"/>
  <c r="AG155" i="1"/>
  <c r="AC155" i="1"/>
  <c r="AE155" i="1" s="1"/>
  <c r="AB155" i="1"/>
  <c r="AD155" i="1" s="1"/>
  <c r="AG154" i="1"/>
  <c r="AC154" i="1"/>
  <c r="AE154" i="1" s="1"/>
  <c r="AB154" i="1"/>
  <c r="AD154" i="1" s="1"/>
  <c r="AG153" i="1"/>
  <c r="AC153" i="1"/>
  <c r="AE153" i="1" s="1"/>
  <c r="AB153" i="1"/>
  <c r="AD153" i="1" s="1"/>
  <c r="AG152" i="1"/>
  <c r="AC152" i="1"/>
  <c r="AE152" i="1" s="1"/>
  <c r="AB152" i="1"/>
  <c r="AD152" i="1" s="1"/>
  <c r="AG151" i="1"/>
  <c r="AC151" i="1"/>
  <c r="AE151" i="1" s="1"/>
  <c r="AB151" i="1"/>
  <c r="AD151" i="1" s="1"/>
  <c r="AG150" i="1"/>
  <c r="AC150" i="1"/>
  <c r="AE150" i="1" s="1"/>
  <c r="AB150" i="1"/>
  <c r="AD150" i="1" s="1"/>
  <c r="AG149" i="1"/>
  <c r="AC149" i="1"/>
  <c r="AE149" i="1" s="1"/>
  <c r="AB149" i="1"/>
  <c r="AD149" i="1" s="1"/>
  <c r="AG148" i="1"/>
  <c r="AC148" i="1"/>
  <c r="AE148" i="1" s="1"/>
  <c r="AB148" i="1"/>
  <c r="AD148" i="1" s="1"/>
  <c r="AG147" i="1"/>
  <c r="AC147" i="1"/>
  <c r="AE147" i="1" s="1"/>
  <c r="AB147" i="1"/>
  <c r="AD147" i="1" s="1"/>
  <c r="AG146" i="1"/>
  <c r="AC146" i="1"/>
  <c r="AE146" i="1" s="1"/>
  <c r="AB146" i="1"/>
  <c r="AD146" i="1" s="1"/>
  <c r="AG145" i="1"/>
  <c r="AC145" i="1"/>
  <c r="AE145" i="1" s="1"/>
  <c r="AB145" i="1"/>
  <c r="AD145" i="1" s="1"/>
  <c r="AG144" i="1"/>
  <c r="AC144" i="1"/>
  <c r="AE144" i="1" s="1"/>
  <c r="AB144" i="1"/>
  <c r="AD144" i="1" s="1"/>
  <c r="AG143" i="1"/>
  <c r="AC143" i="1"/>
  <c r="AE143" i="1" s="1"/>
  <c r="AB143" i="1"/>
  <c r="AD143" i="1" s="1"/>
  <c r="AG142" i="1"/>
  <c r="AC142" i="1"/>
  <c r="AE142" i="1" s="1"/>
  <c r="AB142" i="1"/>
  <c r="AD142" i="1" s="1"/>
  <c r="AG141" i="1"/>
  <c r="AC141" i="1"/>
  <c r="AE141" i="1" s="1"/>
  <c r="AB141" i="1"/>
  <c r="AD141" i="1" s="1"/>
  <c r="AG140" i="1"/>
  <c r="AC140" i="1"/>
  <c r="AE140" i="1" s="1"/>
  <c r="AB140" i="1"/>
  <c r="AD140" i="1" s="1"/>
  <c r="AG139" i="1"/>
  <c r="AC139" i="1"/>
  <c r="AE139" i="1" s="1"/>
  <c r="AB139" i="1"/>
  <c r="AD139" i="1" s="1"/>
  <c r="AG138" i="1"/>
  <c r="AC138" i="1"/>
  <c r="AE138" i="1" s="1"/>
  <c r="AB138" i="1"/>
  <c r="AD138" i="1" s="1"/>
  <c r="AG137" i="1"/>
  <c r="AC137" i="1"/>
  <c r="AE137" i="1" s="1"/>
  <c r="AB137" i="1"/>
  <c r="AD137" i="1" s="1"/>
  <c r="AG136" i="1"/>
  <c r="AC136" i="1"/>
  <c r="AE136" i="1" s="1"/>
  <c r="AB136" i="1"/>
  <c r="AD136" i="1" s="1"/>
  <c r="AG135" i="1"/>
  <c r="AC135" i="1"/>
  <c r="AE135" i="1" s="1"/>
  <c r="AB135" i="1"/>
  <c r="AD135" i="1" s="1"/>
  <c r="AG134" i="1"/>
  <c r="AC134" i="1"/>
  <c r="AE134" i="1" s="1"/>
  <c r="AB134" i="1"/>
  <c r="AD134" i="1" s="1"/>
  <c r="AG133" i="1"/>
  <c r="AC133" i="1"/>
  <c r="AE133" i="1" s="1"/>
  <c r="AB133" i="1"/>
  <c r="AD133" i="1" s="1"/>
  <c r="AG132" i="1"/>
  <c r="AC132" i="1"/>
  <c r="AE132" i="1" s="1"/>
  <c r="AB132" i="1"/>
  <c r="AD132" i="1" s="1"/>
  <c r="AG131" i="1"/>
  <c r="AC131" i="1"/>
  <c r="AE131" i="1" s="1"/>
  <c r="AB131" i="1"/>
  <c r="AD131" i="1" s="1"/>
  <c r="AG130" i="1"/>
  <c r="AC130" i="1"/>
  <c r="AE130" i="1" s="1"/>
  <c r="AB130" i="1"/>
  <c r="AD130" i="1" s="1"/>
  <c r="AG129" i="1"/>
  <c r="AC129" i="1"/>
  <c r="AE129" i="1" s="1"/>
  <c r="AB129" i="1"/>
  <c r="AD129" i="1" s="1"/>
  <c r="AG128" i="1"/>
  <c r="AC128" i="1"/>
  <c r="AE128" i="1" s="1"/>
  <c r="AB128" i="1"/>
  <c r="AD128" i="1" s="1"/>
  <c r="AG127" i="1"/>
  <c r="AC127" i="1"/>
  <c r="AE127" i="1" s="1"/>
  <c r="AB127" i="1"/>
  <c r="AD127" i="1" s="1"/>
  <c r="AG126" i="1"/>
  <c r="AC126" i="1"/>
  <c r="AE126" i="1" s="1"/>
  <c r="AB126" i="1"/>
  <c r="AD126" i="1" s="1"/>
  <c r="AG125" i="1"/>
  <c r="AC125" i="1"/>
  <c r="AE125" i="1" s="1"/>
  <c r="AB125" i="1"/>
  <c r="AD125" i="1" s="1"/>
  <c r="AG124" i="1"/>
  <c r="AC124" i="1"/>
  <c r="AE124" i="1" s="1"/>
  <c r="AB124" i="1"/>
  <c r="AD124" i="1" s="1"/>
  <c r="AG123" i="1"/>
  <c r="AC123" i="1"/>
  <c r="AE123" i="1" s="1"/>
  <c r="AB123" i="1"/>
  <c r="AD123" i="1" s="1"/>
  <c r="AG122" i="1"/>
  <c r="AC122" i="1"/>
  <c r="AE122" i="1" s="1"/>
  <c r="AB122" i="1"/>
  <c r="AD122" i="1" s="1"/>
  <c r="AG121" i="1"/>
  <c r="AC121" i="1"/>
  <c r="AE121" i="1" s="1"/>
  <c r="AB121" i="1"/>
  <c r="AD121" i="1" s="1"/>
  <c r="AG120" i="1"/>
  <c r="AC120" i="1"/>
  <c r="AE120" i="1" s="1"/>
  <c r="AB120" i="1"/>
  <c r="AD120" i="1" s="1"/>
  <c r="AG119" i="1"/>
  <c r="AC119" i="1"/>
  <c r="AE119" i="1" s="1"/>
  <c r="AB119" i="1"/>
  <c r="AD119" i="1" s="1"/>
  <c r="AG118" i="1"/>
  <c r="AC118" i="1"/>
  <c r="AE118" i="1" s="1"/>
  <c r="AB118" i="1"/>
  <c r="AD118" i="1" s="1"/>
  <c r="AG117" i="1"/>
  <c r="AC117" i="1"/>
  <c r="AE117" i="1" s="1"/>
  <c r="AB117" i="1"/>
  <c r="AD117" i="1" s="1"/>
  <c r="AG116" i="1"/>
  <c r="AC116" i="1"/>
  <c r="AE116" i="1" s="1"/>
  <c r="AB116" i="1"/>
  <c r="AD116" i="1" s="1"/>
  <c r="AG115" i="1"/>
  <c r="AC115" i="1"/>
  <c r="AE115" i="1" s="1"/>
  <c r="AB115" i="1"/>
  <c r="AD115" i="1" s="1"/>
  <c r="AG114" i="1"/>
  <c r="AC114" i="1"/>
  <c r="AE114" i="1" s="1"/>
  <c r="AB114" i="1"/>
  <c r="AD114" i="1" s="1"/>
  <c r="AG113" i="1"/>
  <c r="AC113" i="1"/>
  <c r="AE113" i="1" s="1"/>
  <c r="AB113" i="1"/>
  <c r="AD113" i="1" s="1"/>
  <c r="AG112" i="1"/>
  <c r="AC112" i="1"/>
  <c r="AE112" i="1" s="1"/>
  <c r="AB112" i="1"/>
  <c r="AD112" i="1" s="1"/>
  <c r="AG111" i="1"/>
  <c r="AC111" i="1"/>
  <c r="AE111" i="1" s="1"/>
  <c r="AB111" i="1"/>
  <c r="AD111" i="1" s="1"/>
  <c r="AG110" i="1"/>
  <c r="AC110" i="1"/>
  <c r="AE110" i="1" s="1"/>
  <c r="AB110" i="1"/>
  <c r="AD110" i="1" s="1"/>
  <c r="AG109" i="1"/>
  <c r="AC109" i="1"/>
  <c r="AE109" i="1" s="1"/>
  <c r="AB109" i="1"/>
  <c r="AD109" i="1" s="1"/>
  <c r="AG108" i="1"/>
  <c r="AC108" i="1"/>
  <c r="AE108" i="1" s="1"/>
  <c r="AB108" i="1"/>
  <c r="AD108" i="1" s="1"/>
  <c r="AG107" i="1"/>
  <c r="AC107" i="1"/>
  <c r="AE107" i="1" s="1"/>
  <c r="AB107" i="1"/>
  <c r="AD107" i="1" s="1"/>
  <c r="AG106" i="1"/>
  <c r="AC106" i="1"/>
  <c r="AE106" i="1" s="1"/>
  <c r="AB106" i="1"/>
  <c r="AD106" i="1" s="1"/>
  <c r="AG105" i="1"/>
  <c r="AC105" i="1"/>
  <c r="AE105" i="1" s="1"/>
  <c r="AB105" i="1"/>
  <c r="AD105" i="1" s="1"/>
  <c r="AG104" i="1"/>
  <c r="AC104" i="1"/>
  <c r="AE104" i="1" s="1"/>
  <c r="AB104" i="1"/>
  <c r="AD104" i="1" s="1"/>
  <c r="AG103" i="1"/>
  <c r="AC103" i="1"/>
  <c r="AE103" i="1" s="1"/>
  <c r="AB103" i="1"/>
  <c r="AD103" i="1" s="1"/>
  <c r="AG102" i="1"/>
  <c r="AC102" i="1"/>
  <c r="AE102" i="1" s="1"/>
  <c r="AB102" i="1"/>
  <c r="AD102" i="1" s="1"/>
  <c r="AG101" i="1"/>
  <c r="AC101" i="1"/>
  <c r="AE101" i="1" s="1"/>
  <c r="AB101" i="1"/>
  <c r="AD101" i="1" s="1"/>
  <c r="AG100" i="1"/>
  <c r="AC100" i="1"/>
  <c r="AE100" i="1" s="1"/>
  <c r="AB100" i="1"/>
  <c r="AD100" i="1" s="1"/>
  <c r="AG99" i="1"/>
  <c r="AC99" i="1"/>
  <c r="AE99" i="1" s="1"/>
  <c r="AB99" i="1"/>
  <c r="AD99" i="1" s="1"/>
  <c r="AG98" i="1"/>
  <c r="AC98" i="1"/>
  <c r="AE98" i="1" s="1"/>
  <c r="AB98" i="1"/>
  <c r="AD98" i="1" s="1"/>
  <c r="AG97" i="1"/>
  <c r="AC97" i="1"/>
  <c r="AE97" i="1" s="1"/>
  <c r="AB97" i="1"/>
  <c r="AD97" i="1" s="1"/>
  <c r="AG96" i="1"/>
  <c r="AC96" i="1"/>
  <c r="AE96" i="1" s="1"/>
  <c r="AB96" i="1"/>
  <c r="AD96" i="1" s="1"/>
  <c r="AG95" i="1"/>
  <c r="AC95" i="1"/>
  <c r="AE95" i="1" s="1"/>
  <c r="AB95" i="1"/>
  <c r="AD95" i="1" s="1"/>
  <c r="AG94" i="1"/>
  <c r="AC94" i="1"/>
  <c r="AE94" i="1" s="1"/>
  <c r="AB94" i="1"/>
  <c r="AD94" i="1" s="1"/>
  <c r="AG93" i="1"/>
  <c r="AC93" i="1"/>
  <c r="AE93" i="1" s="1"/>
  <c r="AB93" i="1"/>
  <c r="AD93" i="1" s="1"/>
  <c r="AG92" i="1"/>
  <c r="AC92" i="1"/>
  <c r="AE92" i="1" s="1"/>
  <c r="AB92" i="1"/>
  <c r="AD92" i="1" s="1"/>
  <c r="AG91" i="1"/>
  <c r="AC91" i="1"/>
  <c r="AE91" i="1" s="1"/>
  <c r="AB91" i="1"/>
  <c r="AD91" i="1" s="1"/>
  <c r="AG90" i="1"/>
  <c r="AC90" i="1"/>
  <c r="AE90" i="1" s="1"/>
  <c r="AB90" i="1"/>
  <c r="AD90" i="1" s="1"/>
  <c r="AG89" i="1"/>
  <c r="AC89" i="1"/>
  <c r="AE89" i="1" s="1"/>
  <c r="AB89" i="1"/>
  <c r="AD89" i="1" s="1"/>
  <c r="AG88" i="1"/>
  <c r="AC88" i="1"/>
  <c r="AE88" i="1" s="1"/>
  <c r="AB88" i="1"/>
  <c r="AD88" i="1" s="1"/>
  <c r="AG87" i="1"/>
  <c r="AC87" i="1"/>
  <c r="AE87" i="1" s="1"/>
  <c r="AB87" i="1"/>
  <c r="AD87" i="1" s="1"/>
  <c r="AG86" i="1"/>
  <c r="AC86" i="1"/>
  <c r="AE86" i="1" s="1"/>
  <c r="AB86" i="1"/>
  <c r="AD86" i="1" s="1"/>
  <c r="AG85" i="1"/>
  <c r="AC85" i="1"/>
  <c r="AE85" i="1" s="1"/>
  <c r="AB85" i="1"/>
  <c r="AD85" i="1" s="1"/>
  <c r="AG84" i="1"/>
  <c r="AC84" i="1"/>
  <c r="AE84" i="1" s="1"/>
  <c r="AB84" i="1"/>
  <c r="AD84" i="1" s="1"/>
  <c r="AG83" i="1"/>
  <c r="AC83" i="1"/>
  <c r="AE83" i="1" s="1"/>
  <c r="AB83" i="1"/>
  <c r="AD83" i="1" s="1"/>
  <c r="AG82" i="1"/>
  <c r="AC82" i="1"/>
  <c r="AE82" i="1" s="1"/>
  <c r="AB82" i="1"/>
  <c r="AD82" i="1" s="1"/>
  <c r="AG81" i="1"/>
  <c r="AC81" i="1"/>
  <c r="AE81" i="1" s="1"/>
  <c r="AB81" i="1"/>
  <c r="AD81" i="1" s="1"/>
  <c r="AG80" i="1"/>
  <c r="AC80" i="1"/>
  <c r="AE80" i="1" s="1"/>
  <c r="AB80" i="1"/>
  <c r="AD80" i="1" s="1"/>
  <c r="AG79" i="1"/>
  <c r="AC79" i="1"/>
  <c r="AE79" i="1" s="1"/>
  <c r="AB79" i="1"/>
  <c r="AD79" i="1" s="1"/>
  <c r="AG78" i="1"/>
  <c r="AC78" i="1"/>
  <c r="AE78" i="1" s="1"/>
  <c r="AB78" i="1"/>
  <c r="AD78" i="1" s="1"/>
  <c r="AG77" i="1"/>
  <c r="AC77" i="1"/>
  <c r="AE77" i="1" s="1"/>
  <c r="AB77" i="1"/>
  <c r="AD77" i="1" s="1"/>
  <c r="AG76" i="1"/>
  <c r="AC76" i="1"/>
  <c r="AE76" i="1" s="1"/>
  <c r="AB76" i="1"/>
  <c r="AD76" i="1" s="1"/>
  <c r="AG75" i="1"/>
  <c r="AC75" i="1"/>
  <c r="AE75" i="1" s="1"/>
  <c r="AB75" i="1"/>
  <c r="AD75" i="1" s="1"/>
  <c r="AG74" i="1"/>
  <c r="AC74" i="1"/>
  <c r="AE74" i="1" s="1"/>
  <c r="AB74" i="1"/>
  <c r="AD74" i="1" s="1"/>
  <c r="AG73" i="1"/>
  <c r="AC73" i="1"/>
  <c r="AE73" i="1" s="1"/>
  <c r="AB73" i="1"/>
  <c r="AD73" i="1" s="1"/>
  <c r="AG72" i="1"/>
  <c r="AC72" i="1"/>
  <c r="AE72" i="1" s="1"/>
  <c r="AB72" i="1"/>
  <c r="AD72" i="1" s="1"/>
  <c r="AG71" i="1"/>
  <c r="AC71" i="1"/>
  <c r="AE71" i="1" s="1"/>
  <c r="AB71" i="1"/>
  <c r="AD71" i="1" s="1"/>
  <c r="AG70" i="1"/>
  <c r="AC70" i="1"/>
  <c r="AE70" i="1" s="1"/>
  <c r="AB70" i="1"/>
  <c r="AD70" i="1" s="1"/>
  <c r="AG69" i="1"/>
  <c r="AC69" i="1"/>
  <c r="AE69" i="1" s="1"/>
  <c r="AB69" i="1"/>
  <c r="AD69" i="1" s="1"/>
  <c r="AG68" i="1"/>
  <c r="AC68" i="1"/>
  <c r="AE68" i="1" s="1"/>
  <c r="AB68" i="1"/>
  <c r="AD68" i="1" s="1"/>
  <c r="AG67" i="1"/>
  <c r="AC67" i="1"/>
  <c r="AE67" i="1" s="1"/>
  <c r="AB67" i="1"/>
  <c r="AD67" i="1" s="1"/>
  <c r="AG66" i="1"/>
  <c r="AC66" i="1"/>
  <c r="AE66" i="1" s="1"/>
  <c r="AB66" i="1"/>
  <c r="AD66" i="1" s="1"/>
  <c r="AG65" i="1"/>
  <c r="AC65" i="1"/>
  <c r="AE65" i="1" s="1"/>
  <c r="AB65" i="1"/>
  <c r="AD65" i="1" s="1"/>
  <c r="AG64" i="1"/>
  <c r="AC64" i="1"/>
  <c r="AE64" i="1" s="1"/>
  <c r="AB64" i="1"/>
  <c r="AD64" i="1" s="1"/>
  <c r="AG63" i="1"/>
  <c r="AC63" i="1"/>
  <c r="AE63" i="1" s="1"/>
  <c r="AB63" i="1"/>
  <c r="AD63" i="1" s="1"/>
  <c r="AG62" i="1"/>
  <c r="AC62" i="1"/>
  <c r="AE62" i="1" s="1"/>
  <c r="AB62" i="1"/>
  <c r="AD62" i="1" s="1"/>
  <c r="AG61" i="1"/>
  <c r="AC61" i="1"/>
  <c r="AE61" i="1" s="1"/>
  <c r="AB61" i="1"/>
  <c r="AD61" i="1" s="1"/>
  <c r="AG60" i="1"/>
  <c r="AC60" i="1"/>
  <c r="AE60" i="1" s="1"/>
  <c r="AB60" i="1"/>
  <c r="AD60" i="1" s="1"/>
  <c r="AG59" i="1"/>
  <c r="AC59" i="1"/>
  <c r="AE59" i="1" s="1"/>
  <c r="AB59" i="1"/>
  <c r="AD59" i="1" s="1"/>
  <c r="AG58" i="1"/>
  <c r="AC58" i="1"/>
  <c r="AE58" i="1" s="1"/>
  <c r="AB58" i="1"/>
  <c r="AD58" i="1" s="1"/>
  <c r="AG57" i="1"/>
  <c r="AC57" i="1"/>
  <c r="AE57" i="1" s="1"/>
  <c r="AD57" i="1"/>
  <c r="AG56" i="1"/>
  <c r="AC56" i="1"/>
  <c r="AE56" i="1" s="1"/>
  <c r="AB56" i="1"/>
  <c r="AD56" i="1" s="1"/>
  <c r="AG55" i="1"/>
  <c r="AC55" i="1"/>
  <c r="AE55" i="1" s="1"/>
  <c r="AB55" i="1"/>
  <c r="AD55" i="1" s="1"/>
  <c r="AG54" i="1"/>
  <c r="AC54" i="1"/>
  <c r="AE54" i="1" s="1"/>
  <c r="AB54" i="1"/>
  <c r="AD54" i="1" s="1"/>
  <c r="AG53" i="1"/>
  <c r="AC53" i="1"/>
  <c r="AE53" i="1" s="1"/>
  <c r="AB53" i="1"/>
  <c r="AD53" i="1" s="1"/>
  <c r="AG52" i="1"/>
  <c r="AC52" i="1"/>
  <c r="AE52" i="1" s="1"/>
  <c r="AB52" i="1"/>
  <c r="AD52" i="1" s="1"/>
  <c r="AG51" i="1"/>
  <c r="AC51" i="1"/>
  <c r="AE51" i="1" s="1"/>
  <c r="AB51" i="1"/>
  <c r="AD51" i="1" s="1"/>
  <c r="AG50" i="1"/>
  <c r="AC50" i="1"/>
  <c r="AE50" i="1" s="1"/>
  <c r="AB50" i="1"/>
  <c r="AD50" i="1" s="1"/>
  <c r="AG49" i="1"/>
  <c r="AC49" i="1"/>
  <c r="AE49" i="1" s="1"/>
  <c r="AB49" i="1"/>
  <c r="AD49" i="1" s="1"/>
  <c r="AG48" i="1"/>
  <c r="AC48" i="1"/>
  <c r="AE48" i="1" s="1"/>
  <c r="AB48" i="1"/>
  <c r="AD48" i="1" s="1"/>
  <c r="AG47" i="1"/>
  <c r="AC47" i="1"/>
  <c r="AE47" i="1" s="1"/>
  <c r="AB47" i="1"/>
  <c r="AD47" i="1" s="1"/>
  <c r="AG46" i="1"/>
  <c r="AC46" i="1"/>
  <c r="AE46" i="1" s="1"/>
  <c r="AB46" i="1"/>
  <c r="AD46" i="1" s="1"/>
  <c r="AG45" i="1"/>
  <c r="AC45" i="1"/>
  <c r="AE45" i="1" s="1"/>
  <c r="AB45" i="1"/>
  <c r="AD45" i="1" s="1"/>
  <c r="AG44" i="1"/>
  <c r="AC44" i="1"/>
  <c r="AE44" i="1" s="1"/>
  <c r="AB44" i="1"/>
  <c r="AD44" i="1" s="1"/>
  <c r="AG43" i="1"/>
  <c r="AC43" i="1"/>
  <c r="AE43" i="1" s="1"/>
  <c r="AB43" i="1"/>
  <c r="AD43" i="1" s="1"/>
  <c r="AG42" i="1"/>
  <c r="AC42" i="1"/>
  <c r="AE42" i="1" s="1"/>
  <c r="AB42" i="1"/>
  <c r="AD42" i="1" s="1"/>
  <c r="AG41" i="1"/>
  <c r="AC41" i="1"/>
  <c r="AE41" i="1" s="1"/>
  <c r="AB41" i="1"/>
  <c r="AD41" i="1" s="1"/>
  <c r="AG40" i="1"/>
  <c r="AC40" i="1"/>
  <c r="AE40" i="1" s="1"/>
  <c r="AB40" i="1"/>
  <c r="AD40" i="1" s="1"/>
  <c r="AG39" i="1"/>
  <c r="AC39" i="1"/>
  <c r="AE39" i="1" s="1"/>
  <c r="AB39" i="1"/>
  <c r="AD39" i="1" s="1"/>
  <c r="AG38" i="1"/>
  <c r="AC38" i="1"/>
  <c r="AE38" i="1" s="1"/>
  <c r="AB38" i="1"/>
  <c r="AD38" i="1" s="1"/>
  <c r="AG37" i="1"/>
  <c r="AC37" i="1"/>
  <c r="AE37" i="1" s="1"/>
  <c r="AB37" i="1"/>
  <c r="AD37" i="1" s="1"/>
  <c r="AG36" i="1"/>
  <c r="AC36" i="1"/>
  <c r="AE36" i="1" s="1"/>
  <c r="AB36" i="1"/>
  <c r="AD36" i="1" s="1"/>
  <c r="AG35" i="1"/>
  <c r="AC35" i="1"/>
  <c r="AE35" i="1" s="1"/>
  <c r="AB35" i="1"/>
  <c r="AD35" i="1" s="1"/>
  <c r="AG34" i="1"/>
  <c r="AC34" i="1"/>
  <c r="AE34" i="1" s="1"/>
  <c r="AB34" i="1"/>
  <c r="AD34" i="1" s="1"/>
  <c r="AG33" i="1"/>
  <c r="AC33" i="1"/>
  <c r="AE33" i="1" s="1"/>
  <c r="AB33" i="1"/>
  <c r="AD33" i="1" s="1"/>
  <c r="AG32" i="1"/>
  <c r="AC32" i="1"/>
  <c r="AE32" i="1" s="1"/>
  <c r="AB32" i="1"/>
  <c r="AD32" i="1" s="1"/>
  <c r="AG31" i="1"/>
  <c r="AC31" i="1"/>
  <c r="AE31" i="1" s="1"/>
  <c r="AB31" i="1"/>
  <c r="AD31" i="1" s="1"/>
  <c r="AG30" i="1"/>
  <c r="AC30" i="1"/>
  <c r="AE30" i="1" s="1"/>
  <c r="AB30" i="1"/>
  <c r="AD30" i="1" s="1"/>
  <c r="AG29" i="1"/>
  <c r="AC29" i="1"/>
  <c r="AE29" i="1" s="1"/>
  <c r="AB29" i="1"/>
  <c r="AD29" i="1" s="1"/>
  <c r="AG28" i="1"/>
  <c r="AC28" i="1"/>
  <c r="AE28" i="1" s="1"/>
  <c r="AB28" i="1"/>
  <c r="AD28" i="1" s="1"/>
  <c r="AG27" i="1"/>
  <c r="AC27" i="1"/>
  <c r="AE27" i="1" s="1"/>
  <c r="AB27" i="1"/>
  <c r="AD27" i="1" s="1"/>
  <c r="AG26" i="1"/>
  <c r="AC26" i="1"/>
  <c r="AE26" i="1" s="1"/>
  <c r="AB26" i="1"/>
  <c r="AD26" i="1" s="1"/>
  <c r="AG25" i="1"/>
  <c r="AC25" i="1"/>
  <c r="AE25" i="1" s="1"/>
  <c r="AB25" i="1"/>
  <c r="AD25" i="1" s="1"/>
  <c r="AG24" i="1"/>
  <c r="AC24" i="1"/>
  <c r="AE24" i="1" s="1"/>
  <c r="AB24" i="1"/>
  <c r="AD24" i="1" s="1"/>
  <c r="AG23" i="1"/>
  <c r="AC23" i="1"/>
  <c r="AE23" i="1" s="1"/>
  <c r="AB23" i="1"/>
  <c r="AD23" i="1" s="1"/>
  <c r="AG22" i="1"/>
  <c r="AC22" i="1"/>
  <c r="AE22" i="1" s="1"/>
  <c r="AB22" i="1"/>
  <c r="AD22" i="1" s="1"/>
  <c r="AG21" i="1"/>
  <c r="AC21" i="1"/>
  <c r="AE21" i="1" s="1"/>
  <c r="AB21" i="1"/>
  <c r="AD21" i="1" s="1"/>
  <c r="AG20" i="1"/>
  <c r="AC20" i="1"/>
  <c r="AE20" i="1" s="1"/>
  <c r="AB20" i="1"/>
  <c r="AD20" i="1" s="1"/>
  <c r="AG19" i="1"/>
  <c r="AC19" i="1"/>
  <c r="AE19" i="1" s="1"/>
  <c r="AB19" i="1"/>
  <c r="AD19" i="1" s="1"/>
  <c r="AG18" i="1"/>
  <c r="AC18" i="1"/>
  <c r="AE18" i="1" s="1"/>
  <c r="AB18" i="1"/>
  <c r="AD18" i="1" s="1"/>
  <c r="AG17" i="1"/>
  <c r="AC17" i="1"/>
  <c r="AE17" i="1" s="1"/>
  <c r="AB17" i="1"/>
  <c r="AD17" i="1" s="1"/>
  <c r="AG16" i="1"/>
  <c r="AC16" i="1"/>
  <c r="AE16" i="1" s="1"/>
  <c r="AB16" i="1"/>
  <c r="AD16" i="1" s="1"/>
  <c r="AG15" i="1"/>
  <c r="AC15" i="1"/>
  <c r="AE15" i="1" s="1"/>
  <c r="AB15" i="1"/>
  <c r="AD15" i="1" s="1"/>
  <c r="AG14" i="1"/>
  <c r="AC14" i="1"/>
  <c r="AE14" i="1" s="1"/>
  <c r="AB14" i="1"/>
  <c r="AD14" i="1" s="1"/>
  <c r="AG13" i="1"/>
  <c r="AC13" i="1"/>
  <c r="AE13" i="1" s="1"/>
  <c r="AB13" i="1"/>
  <c r="AD13" i="1" s="1"/>
  <c r="AG12" i="1"/>
  <c r="AC12" i="1"/>
  <c r="AE12" i="1" s="1"/>
  <c r="AB12" i="1"/>
  <c r="AD12" i="1" s="1"/>
  <c r="AG11" i="1"/>
  <c r="AC11" i="1"/>
  <c r="AE11" i="1" s="1"/>
  <c r="AB11" i="1"/>
  <c r="AD11" i="1" s="1"/>
  <c r="AG10" i="1"/>
  <c r="AC10" i="1"/>
  <c r="AE10" i="1" s="1"/>
  <c r="AB10" i="1"/>
  <c r="AD10" i="1" s="1"/>
  <c r="AG9" i="1"/>
  <c r="AC9" i="1"/>
  <c r="AE9" i="1" s="1"/>
  <c r="AB9" i="1"/>
  <c r="AD9" i="1" s="1"/>
  <c r="AG8" i="1"/>
  <c r="AC8" i="1"/>
  <c r="AE8" i="1" s="1"/>
  <c r="AB8" i="1"/>
  <c r="AD8" i="1" s="1"/>
  <c r="AG7" i="1"/>
  <c r="AC7" i="1"/>
  <c r="AE7" i="1" s="1"/>
  <c r="AB7" i="1"/>
  <c r="AD7" i="1" s="1"/>
  <c r="AG6" i="1"/>
  <c r="AC6" i="1"/>
  <c r="AE6" i="1" s="1"/>
  <c r="AB6" i="1"/>
  <c r="AD6" i="1" s="1"/>
  <c r="AG5" i="1"/>
  <c r="AC5" i="1"/>
  <c r="AE5" i="1" s="1"/>
  <c r="AB5" i="1"/>
  <c r="AD5" i="1" s="1"/>
  <c r="AG4" i="1"/>
  <c r="AC4" i="1"/>
  <c r="AE4" i="1" s="1"/>
  <c r="AB4" i="1"/>
  <c r="AD4" i="1" s="1"/>
  <c r="AG3" i="1"/>
  <c r="AC3" i="1"/>
  <c r="AE3" i="1" s="1"/>
  <c r="AB3" i="1"/>
  <c r="AD3" i="1" s="1"/>
  <c r="AG2" i="1"/>
  <c r="AC2" i="1"/>
  <c r="AE2" i="1" s="1"/>
  <c r="AB2" i="1"/>
  <c r="AD2" i="1" s="1"/>
  <c r="W251" i="1" l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4" i="1"/>
  <c r="W5" i="1"/>
  <c r="W6" i="1"/>
  <c r="W7" i="1"/>
  <c r="W8" i="1"/>
  <c r="W9" i="1"/>
  <c r="W10" i="1"/>
  <c r="W11" i="1"/>
  <c r="W2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O251" i="1"/>
  <c r="M251" i="1"/>
  <c r="L251" i="1"/>
  <c r="I251" i="1"/>
  <c r="H251" i="1"/>
  <c r="O250" i="1"/>
  <c r="M250" i="1"/>
  <c r="L250" i="1"/>
  <c r="I250" i="1"/>
  <c r="H250" i="1"/>
  <c r="O249" i="1"/>
  <c r="M249" i="1"/>
  <c r="L249" i="1"/>
  <c r="I249" i="1"/>
  <c r="H249" i="1"/>
  <c r="O248" i="1"/>
  <c r="M248" i="1"/>
  <c r="L248" i="1"/>
  <c r="I248" i="1"/>
  <c r="H248" i="1"/>
  <c r="O247" i="1"/>
  <c r="M247" i="1"/>
  <c r="L247" i="1"/>
  <c r="I247" i="1"/>
  <c r="H247" i="1"/>
  <c r="O246" i="1"/>
  <c r="M246" i="1"/>
  <c r="L246" i="1"/>
  <c r="I246" i="1"/>
  <c r="H246" i="1"/>
  <c r="O245" i="1"/>
  <c r="M245" i="1"/>
  <c r="L245" i="1"/>
  <c r="I245" i="1"/>
  <c r="H245" i="1"/>
  <c r="O244" i="1"/>
  <c r="M244" i="1"/>
  <c r="L244" i="1"/>
  <c r="I244" i="1"/>
  <c r="H244" i="1"/>
  <c r="O243" i="1"/>
  <c r="M243" i="1"/>
  <c r="L243" i="1"/>
  <c r="I243" i="1"/>
  <c r="H243" i="1"/>
  <c r="O242" i="1"/>
  <c r="M242" i="1"/>
  <c r="L242" i="1"/>
  <c r="I242" i="1"/>
  <c r="H242" i="1"/>
  <c r="O241" i="1"/>
  <c r="M241" i="1"/>
  <c r="L241" i="1"/>
  <c r="I241" i="1"/>
  <c r="H241" i="1"/>
  <c r="O240" i="1"/>
  <c r="M240" i="1"/>
  <c r="L240" i="1"/>
  <c r="I240" i="1"/>
  <c r="H240" i="1"/>
  <c r="O239" i="1"/>
  <c r="M239" i="1"/>
  <c r="L239" i="1"/>
  <c r="I239" i="1"/>
  <c r="H239" i="1"/>
  <c r="O238" i="1"/>
  <c r="M238" i="1"/>
  <c r="L238" i="1"/>
  <c r="I238" i="1"/>
  <c r="H238" i="1"/>
  <c r="O237" i="1"/>
  <c r="M237" i="1"/>
  <c r="L237" i="1"/>
  <c r="I237" i="1"/>
  <c r="H237" i="1"/>
  <c r="O236" i="1"/>
  <c r="M236" i="1"/>
  <c r="L236" i="1"/>
  <c r="I236" i="1"/>
  <c r="H236" i="1"/>
  <c r="O235" i="1"/>
  <c r="M235" i="1"/>
  <c r="L235" i="1"/>
  <c r="I235" i="1"/>
  <c r="H235" i="1"/>
  <c r="O234" i="1"/>
  <c r="M234" i="1"/>
  <c r="L234" i="1"/>
  <c r="I234" i="1"/>
  <c r="H234" i="1"/>
  <c r="O233" i="1"/>
  <c r="M233" i="1"/>
  <c r="L233" i="1"/>
  <c r="I233" i="1"/>
  <c r="H233" i="1"/>
  <c r="O232" i="1"/>
  <c r="M232" i="1"/>
  <c r="L232" i="1"/>
  <c r="I232" i="1"/>
  <c r="H232" i="1"/>
  <c r="O231" i="1"/>
  <c r="M231" i="1"/>
  <c r="L231" i="1"/>
  <c r="I231" i="1"/>
  <c r="H231" i="1"/>
  <c r="O230" i="1"/>
  <c r="M230" i="1"/>
  <c r="L230" i="1"/>
  <c r="I230" i="1"/>
  <c r="H230" i="1"/>
  <c r="O229" i="1"/>
  <c r="M229" i="1"/>
  <c r="L229" i="1"/>
  <c r="I229" i="1"/>
  <c r="H229" i="1"/>
  <c r="O228" i="1"/>
  <c r="M228" i="1"/>
  <c r="L228" i="1"/>
  <c r="I228" i="1"/>
  <c r="H228" i="1"/>
  <c r="O227" i="1"/>
  <c r="M227" i="1"/>
  <c r="L227" i="1"/>
  <c r="I227" i="1"/>
  <c r="H227" i="1"/>
  <c r="O226" i="1"/>
  <c r="M226" i="1"/>
  <c r="L226" i="1"/>
  <c r="I226" i="1"/>
  <c r="H226" i="1"/>
  <c r="O225" i="1"/>
  <c r="M225" i="1"/>
  <c r="L225" i="1"/>
  <c r="I225" i="1"/>
  <c r="H225" i="1"/>
  <c r="O224" i="1"/>
  <c r="M224" i="1"/>
  <c r="L224" i="1"/>
  <c r="I224" i="1"/>
  <c r="H224" i="1"/>
  <c r="O223" i="1"/>
  <c r="M223" i="1"/>
  <c r="L223" i="1"/>
  <c r="I223" i="1"/>
  <c r="H223" i="1"/>
  <c r="O222" i="1"/>
  <c r="M222" i="1"/>
  <c r="L222" i="1"/>
  <c r="I222" i="1"/>
  <c r="H222" i="1"/>
  <c r="O221" i="1"/>
  <c r="M221" i="1"/>
  <c r="L221" i="1"/>
  <c r="I221" i="1"/>
  <c r="H221" i="1"/>
  <c r="O220" i="1"/>
  <c r="M220" i="1"/>
  <c r="L220" i="1"/>
  <c r="I220" i="1"/>
  <c r="H220" i="1"/>
  <c r="O219" i="1"/>
  <c r="M219" i="1"/>
  <c r="L219" i="1"/>
  <c r="I219" i="1"/>
  <c r="H219" i="1"/>
  <c r="O218" i="1"/>
  <c r="M218" i="1"/>
  <c r="L218" i="1"/>
  <c r="I218" i="1"/>
  <c r="H218" i="1"/>
  <c r="O217" i="1"/>
  <c r="M217" i="1"/>
  <c r="L217" i="1"/>
  <c r="I217" i="1"/>
  <c r="H217" i="1"/>
  <c r="O216" i="1"/>
  <c r="M216" i="1"/>
  <c r="L216" i="1"/>
  <c r="I216" i="1"/>
  <c r="H216" i="1"/>
  <c r="O215" i="1"/>
  <c r="M215" i="1"/>
  <c r="L215" i="1"/>
  <c r="I215" i="1"/>
  <c r="H215" i="1"/>
  <c r="O214" i="1"/>
  <c r="M214" i="1"/>
  <c r="L214" i="1"/>
  <c r="I214" i="1"/>
  <c r="H214" i="1"/>
  <c r="O213" i="1"/>
  <c r="M213" i="1"/>
  <c r="L213" i="1"/>
  <c r="I213" i="1"/>
  <c r="H213" i="1"/>
  <c r="O212" i="1"/>
  <c r="M212" i="1"/>
  <c r="L212" i="1"/>
  <c r="I212" i="1"/>
  <c r="H212" i="1"/>
  <c r="O211" i="1"/>
  <c r="M211" i="1"/>
  <c r="L211" i="1"/>
  <c r="I211" i="1"/>
  <c r="H211" i="1"/>
  <c r="O210" i="1"/>
  <c r="M210" i="1"/>
  <c r="L210" i="1"/>
  <c r="I210" i="1"/>
  <c r="H210" i="1"/>
  <c r="O209" i="1"/>
  <c r="M209" i="1"/>
  <c r="L209" i="1"/>
  <c r="I209" i="1"/>
  <c r="H209" i="1"/>
  <c r="O208" i="1"/>
  <c r="M208" i="1"/>
  <c r="L208" i="1"/>
  <c r="I208" i="1"/>
  <c r="H208" i="1"/>
  <c r="O207" i="1"/>
  <c r="M207" i="1"/>
  <c r="L207" i="1"/>
  <c r="I207" i="1"/>
  <c r="H207" i="1"/>
  <c r="O206" i="1"/>
  <c r="M206" i="1"/>
  <c r="L206" i="1"/>
  <c r="I206" i="1"/>
  <c r="H206" i="1"/>
  <c r="O205" i="1"/>
  <c r="M205" i="1"/>
  <c r="L205" i="1"/>
  <c r="I205" i="1"/>
  <c r="H205" i="1"/>
  <c r="O204" i="1"/>
  <c r="M204" i="1"/>
  <c r="L204" i="1"/>
  <c r="I204" i="1"/>
  <c r="H204" i="1"/>
  <c r="O203" i="1"/>
  <c r="M203" i="1"/>
  <c r="L203" i="1"/>
  <c r="I203" i="1"/>
  <c r="H203" i="1"/>
  <c r="O202" i="1"/>
  <c r="M202" i="1"/>
  <c r="L202" i="1"/>
  <c r="I202" i="1"/>
  <c r="H202" i="1"/>
  <c r="O201" i="1"/>
  <c r="M201" i="1"/>
  <c r="L201" i="1"/>
  <c r="I201" i="1"/>
  <c r="H201" i="1"/>
  <c r="O200" i="1"/>
  <c r="M200" i="1"/>
  <c r="L200" i="1"/>
  <c r="I200" i="1"/>
  <c r="H200" i="1"/>
  <c r="O199" i="1"/>
  <c r="M199" i="1"/>
  <c r="L199" i="1"/>
  <c r="I199" i="1"/>
  <c r="H199" i="1"/>
  <c r="O198" i="1"/>
  <c r="M198" i="1"/>
  <c r="L198" i="1"/>
  <c r="I198" i="1"/>
  <c r="H198" i="1"/>
  <c r="O197" i="1"/>
  <c r="M197" i="1"/>
  <c r="L197" i="1"/>
  <c r="I197" i="1"/>
  <c r="H197" i="1"/>
  <c r="O196" i="1"/>
  <c r="M196" i="1"/>
  <c r="L196" i="1"/>
  <c r="I196" i="1"/>
  <c r="H196" i="1"/>
  <c r="O195" i="1"/>
  <c r="M195" i="1"/>
  <c r="L195" i="1"/>
  <c r="I195" i="1"/>
  <c r="H195" i="1"/>
  <c r="O194" i="1"/>
  <c r="M194" i="1"/>
  <c r="L194" i="1"/>
  <c r="I194" i="1"/>
  <c r="H194" i="1"/>
  <c r="O193" i="1"/>
  <c r="M193" i="1"/>
  <c r="L193" i="1"/>
  <c r="I193" i="1"/>
  <c r="H193" i="1"/>
  <c r="O192" i="1"/>
  <c r="M192" i="1"/>
  <c r="L192" i="1"/>
  <c r="I192" i="1"/>
  <c r="H192" i="1"/>
  <c r="O191" i="1"/>
  <c r="M191" i="1"/>
  <c r="L191" i="1"/>
  <c r="I191" i="1"/>
  <c r="H191" i="1"/>
  <c r="O190" i="1"/>
  <c r="M190" i="1"/>
  <c r="L190" i="1"/>
  <c r="I190" i="1"/>
  <c r="H190" i="1"/>
  <c r="O189" i="1"/>
  <c r="M189" i="1"/>
  <c r="L189" i="1"/>
  <c r="I189" i="1"/>
  <c r="H189" i="1"/>
  <c r="O188" i="1"/>
  <c r="M188" i="1"/>
  <c r="L188" i="1"/>
  <c r="I188" i="1"/>
  <c r="H188" i="1"/>
  <c r="O187" i="1"/>
  <c r="M187" i="1"/>
  <c r="L187" i="1"/>
  <c r="I187" i="1"/>
  <c r="H187" i="1"/>
  <c r="O186" i="1"/>
  <c r="M186" i="1"/>
  <c r="L186" i="1"/>
  <c r="I186" i="1"/>
  <c r="H186" i="1"/>
  <c r="O185" i="1"/>
  <c r="M185" i="1"/>
  <c r="L185" i="1"/>
  <c r="I185" i="1"/>
  <c r="H185" i="1"/>
  <c r="O184" i="1"/>
  <c r="M184" i="1"/>
  <c r="L184" i="1"/>
  <c r="I184" i="1"/>
  <c r="H184" i="1"/>
  <c r="O183" i="1"/>
  <c r="M183" i="1"/>
  <c r="L183" i="1"/>
  <c r="I183" i="1"/>
  <c r="H183" i="1"/>
  <c r="O182" i="1"/>
  <c r="M182" i="1"/>
  <c r="L182" i="1"/>
  <c r="I182" i="1"/>
  <c r="H182" i="1"/>
  <c r="O181" i="1"/>
  <c r="M181" i="1"/>
  <c r="L181" i="1"/>
  <c r="I181" i="1"/>
  <c r="H181" i="1"/>
  <c r="O180" i="1"/>
  <c r="M180" i="1"/>
  <c r="L180" i="1"/>
  <c r="I180" i="1"/>
  <c r="H180" i="1"/>
  <c r="O179" i="1"/>
  <c r="M179" i="1"/>
  <c r="L179" i="1"/>
  <c r="I179" i="1"/>
  <c r="H179" i="1"/>
  <c r="O178" i="1"/>
  <c r="M178" i="1"/>
  <c r="L178" i="1"/>
  <c r="I178" i="1"/>
  <c r="H178" i="1"/>
  <c r="O177" i="1"/>
  <c r="M177" i="1"/>
  <c r="L177" i="1"/>
  <c r="I177" i="1"/>
  <c r="H177" i="1"/>
  <c r="O176" i="1"/>
  <c r="M176" i="1"/>
  <c r="L176" i="1"/>
  <c r="I176" i="1"/>
  <c r="H176" i="1"/>
  <c r="O175" i="1"/>
  <c r="M175" i="1"/>
  <c r="L175" i="1"/>
  <c r="I175" i="1"/>
  <c r="H175" i="1"/>
  <c r="O174" i="1"/>
  <c r="M174" i="1"/>
  <c r="L174" i="1"/>
  <c r="I174" i="1"/>
  <c r="H174" i="1"/>
  <c r="O173" i="1"/>
  <c r="M173" i="1"/>
  <c r="L173" i="1"/>
  <c r="I173" i="1"/>
  <c r="H173" i="1"/>
  <c r="O172" i="1"/>
  <c r="M172" i="1"/>
  <c r="L172" i="1"/>
  <c r="I172" i="1"/>
  <c r="H172" i="1"/>
  <c r="O171" i="1"/>
  <c r="M171" i="1"/>
  <c r="L171" i="1"/>
  <c r="I171" i="1"/>
  <c r="H171" i="1"/>
  <c r="O170" i="1"/>
  <c r="M170" i="1"/>
  <c r="L170" i="1"/>
  <c r="I170" i="1"/>
  <c r="H170" i="1"/>
  <c r="O169" i="1"/>
  <c r="M169" i="1"/>
  <c r="L169" i="1"/>
  <c r="I169" i="1"/>
  <c r="H169" i="1"/>
  <c r="O168" i="1"/>
  <c r="M168" i="1"/>
  <c r="L168" i="1"/>
  <c r="I168" i="1"/>
  <c r="H168" i="1"/>
  <c r="O167" i="1"/>
  <c r="M167" i="1"/>
  <c r="L167" i="1"/>
  <c r="I167" i="1"/>
  <c r="H167" i="1"/>
  <c r="O166" i="1"/>
  <c r="M166" i="1"/>
  <c r="L166" i="1"/>
  <c r="I166" i="1"/>
  <c r="H166" i="1"/>
  <c r="O165" i="1"/>
  <c r="M165" i="1"/>
  <c r="L165" i="1"/>
  <c r="I165" i="1"/>
  <c r="H165" i="1"/>
  <c r="O164" i="1"/>
  <c r="M164" i="1"/>
  <c r="L164" i="1"/>
  <c r="I164" i="1"/>
  <c r="H164" i="1"/>
  <c r="O163" i="1"/>
  <c r="M163" i="1"/>
  <c r="L163" i="1"/>
  <c r="I163" i="1"/>
  <c r="H163" i="1"/>
  <c r="O162" i="1"/>
  <c r="M162" i="1"/>
  <c r="L162" i="1"/>
  <c r="I162" i="1"/>
  <c r="H162" i="1"/>
  <c r="O161" i="1"/>
  <c r="M161" i="1"/>
  <c r="L161" i="1"/>
  <c r="I161" i="1"/>
  <c r="H161" i="1"/>
  <c r="O160" i="1"/>
  <c r="M160" i="1"/>
  <c r="L160" i="1"/>
  <c r="I160" i="1"/>
  <c r="H160" i="1"/>
  <c r="O159" i="1"/>
  <c r="M159" i="1"/>
  <c r="L159" i="1"/>
  <c r="I159" i="1"/>
  <c r="H159" i="1"/>
  <c r="O158" i="1"/>
  <c r="M158" i="1"/>
  <c r="L158" i="1"/>
  <c r="I158" i="1"/>
  <c r="H158" i="1"/>
  <c r="O157" i="1"/>
  <c r="M157" i="1"/>
  <c r="L157" i="1"/>
  <c r="I157" i="1"/>
  <c r="H157" i="1"/>
  <c r="O156" i="1"/>
  <c r="M156" i="1"/>
  <c r="L156" i="1"/>
  <c r="I156" i="1"/>
  <c r="H156" i="1"/>
  <c r="O155" i="1"/>
  <c r="M155" i="1"/>
  <c r="L155" i="1"/>
  <c r="I155" i="1"/>
  <c r="H155" i="1"/>
  <c r="O154" i="1"/>
  <c r="M154" i="1"/>
  <c r="L154" i="1"/>
  <c r="I154" i="1"/>
  <c r="H154" i="1"/>
  <c r="O153" i="1"/>
  <c r="M153" i="1"/>
  <c r="L153" i="1"/>
  <c r="I153" i="1"/>
  <c r="H153" i="1"/>
  <c r="O152" i="1"/>
  <c r="M152" i="1"/>
  <c r="L152" i="1"/>
  <c r="I152" i="1"/>
  <c r="H152" i="1"/>
  <c r="O151" i="1"/>
  <c r="M151" i="1"/>
  <c r="L151" i="1"/>
  <c r="I151" i="1"/>
  <c r="H151" i="1"/>
  <c r="O150" i="1"/>
  <c r="M150" i="1"/>
  <c r="L150" i="1"/>
  <c r="I150" i="1"/>
  <c r="H150" i="1"/>
  <c r="O149" i="1"/>
  <c r="M149" i="1"/>
  <c r="L149" i="1"/>
  <c r="I149" i="1"/>
  <c r="H149" i="1"/>
  <c r="O148" i="1"/>
  <c r="M148" i="1"/>
  <c r="L148" i="1"/>
  <c r="I148" i="1"/>
  <c r="H148" i="1"/>
  <c r="O147" i="1"/>
  <c r="M147" i="1"/>
  <c r="L147" i="1"/>
  <c r="I147" i="1"/>
  <c r="H147" i="1"/>
  <c r="O146" i="1"/>
  <c r="M146" i="1"/>
  <c r="L146" i="1"/>
  <c r="I146" i="1"/>
  <c r="H146" i="1"/>
  <c r="O145" i="1"/>
  <c r="M145" i="1"/>
  <c r="L145" i="1"/>
  <c r="I145" i="1"/>
  <c r="H145" i="1"/>
  <c r="O144" i="1"/>
  <c r="M144" i="1"/>
  <c r="L144" i="1"/>
  <c r="I144" i="1"/>
  <c r="H144" i="1"/>
  <c r="O143" i="1"/>
  <c r="M143" i="1"/>
  <c r="L143" i="1"/>
  <c r="I143" i="1"/>
  <c r="H143" i="1"/>
  <c r="O142" i="1"/>
  <c r="M142" i="1"/>
  <c r="L142" i="1"/>
  <c r="I142" i="1"/>
  <c r="H142" i="1"/>
  <c r="O141" i="1"/>
  <c r="M141" i="1"/>
  <c r="L141" i="1"/>
  <c r="I141" i="1"/>
  <c r="H141" i="1"/>
  <c r="O140" i="1"/>
  <c r="M140" i="1"/>
  <c r="L140" i="1"/>
  <c r="I140" i="1"/>
  <c r="H140" i="1"/>
  <c r="O139" i="1"/>
  <c r="M139" i="1"/>
  <c r="L139" i="1"/>
  <c r="I139" i="1"/>
  <c r="H139" i="1"/>
  <c r="O138" i="1"/>
  <c r="M138" i="1"/>
  <c r="L138" i="1"/>
  <c r="I138" i="1"/>
  <c r="H138" i="1"/>
  <c r="O137" i="1"/>
  <c r="M137" i="1"/>
  <c r="L137" i="1"/>
  <c r="I137" i="1"/>
  <c r="H137" i="1"/>
  <c r="O136" i="1"/>
  <c r="M136" i="1"/>
  <c r="L136" i="1"/>
  <c r="I136" i="1"/>
  <c r="H136" i="1"/>
  <c r="O135" i="1"/>
  <c r="M135" i="1"/>
  <c r="L135" i="1"/>
  <c r="I135" i="1"/>
  <c r="H135" i="1"/>
  <c r="O134" i="1"/>
  <c r="M134" i="1"/>
  <c r="L134" i="1"/>
  <c r="I134" i="1"/>
  <c r="H134" i="1"/>
  <c r="O133" i="1"/>
  <c r="M133" i="1"/>
  <c r="L133" i="1"/>
  <c r="I133" i="1"/>
  <c r="H133" i="1"/>
  <c r="O132" i="1"/>
  <c r="M132" i="1"/>
  <c r="L132" i="1"/>
  <c r="I132" i="1"/>
  <c r="H132" i="1"/>
  <c r="O131" i="1"/>
  <c r="M131" i="1"/>
  <c r="L131" i="1"/>
  <c r="I131" i="1"/>
  <c r="H131" i="1"/>
  <c r="O130" i="1"/>
  <c r="M130" i="1"/>
  <c r="L130" i="1"/>
  <c r="I130" i="1"/>
  <c r="H130" i="1"/>
  <c r="O129" i="1"/>
  <c r="M129" i="1"/>
  <c r="L129" i="1"/>
  <c r="I129" i="1"/>
  <c r="H129" i="1"/>
  <c r="O128" i="1"/>
  <c r="M128" i="1"/>
  <c r="L128" i="1"/>
  <c r="I128" i="1"/>
  <c r="H128" i="1"/>
  <c r="O127" i="1"/>
  <c r="M127" i="1"/>
  <c r="L127" i="1"/>
  <c r="I127" i="1"/>
  <c r="H127" i="1"/>
  <c r="O126" i="1"/>
  <c r="M126" i="1"/>
  <c r="L126" i="1"/>
  <c r="I126" i="1"/>
  <c r="H126" i="1"/>
  <c r="O125" i="1"/>
  <c r="M125" i="1"/>
  <c r="L125" i="1"/>
  <c r="I125" i="1"/>
  <c r="H125" i="1"/>
  <c r="O124" i="1"/>
  <c r="M124" i="1"/>
  <c r="L124" i="1"/>
  <c r="I124" i="1"/>
  <c r="H124" i="1"/>
  <c r="O123" i="1"/>
  <c r="M123" i="1"/>
  <c r="L123" i="1"/>
  <c r="I123" i="1"/>
  <c r="H123" i="1"/>
  <c r="O122" i="1"/>
  <c r="M122" i="1"/>
  <c r="L122" i="1"/>
  <c r="I122" i="1"/>
  <c r="H122" i="1"/>
  <c r="O121" i="1"/>
  <c r="M121" i="1"/>
  <c r="L121" i="1"/>
  <c r="I121" i="1"/>
  <c r="H121" i="1"/>
  <c r="O120" i="1"/>
  <c r="M120" i="1"/>
  <c r="L120" i="1"/>
  <c r="I120" i="1"/>
  <c r="H120" i="1"/>
  <c r="O119" i="1"/>
  <c r="M119" i="1"/>
  <c r="L119" i="1"/>
  <c r="I119" i="1"/>
  <c r="H119" i="1"/>
  <c r="O118" i="1"/>
  <c r="M118" i="1"/>
  <c r="L118" i="1"/>
  <c r="I118" i="1"/>
  <c r="H118" i="1"/>
  <c r="O117" i="1"/>
  <c r="M117" i="1"/>
  <c r="L117" i="1"/>
  <c r="I117" i="1"/>
  <c r="H117" i="1"/>
  <c r="O116" i="1"/>
  <c r="M116" i="1"/>
  <c r="L116" i="1"/>
  <c r="I116" i="1"/>
  <c r="H116" i="1"/>
  <c r="O115" i="1"/>
  <c r="M115" i="1"/>
  <c r="L115" i="1"/>
  <c r="I115" i="1"/>
  <c r="H115" i="1"/>
  <c r="O114" i="1"/>
  <c r="M114" i="1"/>
  <c r="L114" i="1"/>
  <c r="I114" i="1"/>
  <c r="H114" i="1"/>
  <c r="O113" i="1"/>
  <c r="M113" i="1"/>
  <c r="L113" i="1"/>
  <c r="I113" i="1"/>
  <c r="H113" i="1"/>
  <c r="O112" i="1"/>
  <c r="M112" i="1"/>
  <c r="L112" i="1"/>
  <c r="I112" i="1"/>
  <c r="H112" i="1"/>
  <c r="O111" i="1"/>
  <c r="M111" i="1"/>
  <c r="L111" i="1"/>
  <c r="I111" i="1"/>
  <c r="H111" i="1"/>
  <c r="O110" i="1"/>
  <c r="M110" i="1"/>
  <c r="L110" i="1"/>
  <c r="I110" i="1"/>
  <c r="H110" i="1"/>
  <c r="O109" i="1"/>
  <c r="M109" i="1"/>
  <c r="L109" i="1"/>
  <c r="I109" i="1"/>
  <c r="H109" i="1"/>
  <c r="O108" i="1"/>
  <c r="M108" i="1"/>
  <c r="L108" i="1"/>
  <c r="I108" i="1"/>
  <c r="H108" i="1"/>
  <c r="O107" i="1"/>
  <c r="M107" i="1"/>
  <c r="L107" i="1"/>
  <c r="I107" i="1"/>
  <c r="H107" i="1"/>
  <c r="O106" i="1"/>
  <c r="M106" i="1"/>
  <c r="L106" i="1"/>
  <c r="I106" i="1"/>
  <c r="H106" i="1"/>
  <c r="O105" i="1"/>
  <c r="M105" i="1"/>
  <c r="L105" i="1"/>
  <c r="I105" i="1"/>
  <c r="H105" i="1"/>
  <c r="O104" i="1"/>
  <c r="M104" i="1"/>
  <c r="L104" i="1"/>
  <c r="I104" i="1"/>
  <c r="H104" i="1"/>
  <c r="O103" i="1"/>
  <c r="M103" i="1"/>
  <c r="L103" i="1"/>
  <c r="I103" i="1"/>
  <c r="H103" i="1"/>
  <c r="O102" i="1"/>
  <c r="M102" i="1"/>
  <c r="L102" i="1"/>
  <c r="I102" i="1"/>
  <c r="H102" i="1"/>
  <c r="O101" i="1"/>
  <c r="M101" i="1"/>
  <c r="L101" i="1"/>
  <c r="I101" i="1"/>
  <c r="H101" i="1"/>
  <c r="O100" i="1"/>
  <c r="M100" i="1"/>
  <c r="L100" i="1"/>
  <c r="I100" i="1"/>
  <c r="H100" i="1"/>
  <c r="O99" i="1"/>
  <c r="M99" i="1"/>
  <c r="L99" i="1"/>
  <c r="I99" i="1"/>
  <c r="H99" i="1"/>
  <c r="O98" i="1"/>
  <c r="M98" i="1"/>
  <c r="L98" i="1"/>
  <c r="I98" i="1"/>
  <c r="H98" i="1"/>
  <c r="O97" i="1"/>
  <c r="M97" i="1"/>
  <c r="L97" i="1"/>
  <c r="I97" i="1"/>
  <c r="H97" i="1"/>
  <c r="O96" i="1"/>
  <c r="M96" i="1"/>
  <c r="L96" i="1"/>
  <c r="I96" i="1"/>
  <c r="H96" i="1"/>
  <c r="O95" i="1"/>
  <c r="M95" i="1"/>
  <c r="L95" i="1"/>
  <c r="I95" i="1"/>
  <c r="H95" i="1"/>
  <c r="O94" i="1"/>
  <c r="M94" i="1"/>
  <c r="L94" i="1"/>
  <c r="I94" i="1"/>
  <c r="H94" i="1"/>
  <c r="O93" i="1"/>
  <c r="M93" i="1"/>
  <c r="L93" i="1"/>
  <c r="I93" i="1"/>
  <c r="H93" i="1"/>
  <c r="O92" i="1"/>
  <c r="M92" i="1"/>
  <c r="L92" i="1"/>
  <c r="I92" i="1"/>
  <c r="H92" i="1"/>
  <c r="O91" i="1"/>
  <c r="M91" i="1"/>
  <c r="L91" i="1"/>
  <c r="I91" i="1"/>
  <c r="H91" i="1"/>
  <c r="O90" i="1"/>
  <c r="M90" i="1"/>
  <c r="L90" i="1"/>
  <c r="I90" i="1"/>
  <c r="H90" i="1"/>
  <c r="O89" i="1"/>
  <c r="M89" i="1"/>
  <c r="L89" i="1"/>
  <c r="I89" i="1"/>
  <c r="H89" i="1"/>
  <c r="O88" i="1"/>
  <c r="M88" i="1"/>
  <c r="L88" i="1"/>
  <c r="I88" i="1"/>
  <c r="H88" i="1"/>
  <c r="O87" i="1"/>
  <c r="M87" i="1"/>
  <c r="L87" i="1"/>
  <c r="I87" i="1"/>
  <c r="H87" i="1"/>
  <c r="O86" i="1"/>
  <c r="M86" i="1"/>
  <c r="L86" i="1"/>
  <c r="I86" i="1"/>
  <c r="H86" i="1"/>
  <c r="O85" i="1"/>
  <c r="M85" i="1"/>
  <c r="L85" i="1"/>
  <c r="I85" i="1"/>
  <c r="H85" i="1"/>
  <c r="O84" i="1"/>
  <c r="M84" i="1"/>
  <c r="L84" i="1"/>
  <c r="I84" i="1"/>
  <c r="H84" i="1"/>
  <c r="O83" i="1"/>
  <c r="M83" i="1"/>
  <c r="L83" i="1"/>
  <c r="I83" i="1"/>
  <c r="H83" i="1"/>
  <c r="O82" i="1"/>
  <c r="M82" i="1"/>
  <c r="L82" i="1"/>
  <c r="I82" i="1"/>
  <c r="H82" i="1"/>
  <c r="O81" i="1"/>
  <c r="M81" i="1"/>
  <c r="L81" i="1"/>
  <c r="I81" i="1"/>
  <c r="H81" i="1"/>
  <c r="O80" i="1"/>
  <c r="M80" i="1"/>
  <c r="L80" i="1"/>
  <c r="I80" i="1"/>
  <c r="H80" i="1"/>
  <c r="O79" i="1"/>
  <c r="M79" i="1"/>
  <c r="L79" i="1"/>
  <c r="I79" i="1"/>
  <c r="H79" i="1"/>
  <c r="O78" i="1"/>
  <c r="M78" i="1"/>
  <c r="L78" i="1"/>
  <c r="I78" i="1"/>
  <c r="H78" i="1"/>
  <c r="O77" i="1"/>
  <c r="M77" i="1"/>
  <c r="L77" i="1"/>
  <c r="I77" i="1"/>
  <c r="H77" i="1"/>
  <c r="O76" i="1"/>
  <c r="M76" i="1"/>
  <c r="L76" i="1"/>
  <c r="I76" i="1"/>
  <c r="H76" i="1"/>
  <c r="O75" i="1"/>
  <c r="M75" i="1"/>
  <c r="L75" i="1"/>
  <c r="I75" i="1"/>
  <c r="H75" i="1"/>
  <c r="O74" i="1"/>
  <c r="M74" i="1"/>
  <c r="L74" i="1"/>
  <c r="I74" i="1"/>
  <c r="H74" i="1"/>
  <c r="O73" i="1"/>
  <c r="M73" i="1"/>
  <c r="L73" i="1"/>
  <c r="I73" i="1"/>
  <c r="H73" i="1"/>
  <c r="O72" i="1"/>
  <c r="M72" i="1"/>
  <c r="L72" i="1"/>
  <c r="I72" i="1"/>
  <c r="H72" i="1"/>
  <c r="O71" i="1"/>
  <c r="M71" i="1"/>
  <c r="L71" i="1"/>
  <c r="I71" i="1"/>
  <c r="H71" i="1"/>
  <c r="O70" i="1"/>
  <c r="M70" i="1"/>
  <c r="L70" i="1"/>
  <c r="I70" i="1"/>
  <c r="H70" i="1"/>
  <c r="O69" i="1"/>
  <c r="M69" i="1"/>
  <c r="L69" i="1"/>
  <c r="I69" i="1"/>
  <c r="H69" i="1"/>
  <c r="O68" i="1"/>
  <c r="M68" i="1"/>
  <c r="L68" i="1"/>
  <c r="I68" i="1"/>
  <c r="H68" i="1"/>
  <c r="O67" i="1"/>
  <c r="M67" i="1"/>
  <c r="L67" i="1"/>
  <c r="I67" i="1"/>
  <c r="H67" i="1"/>
  <c r="O66" i="1"/>
  <c r="M66" i="1"/>
  <c r="L66" i="1"/>
  <c r="I66" i="1"/>
  <c r="H66" i="1"/>
  <c r="O65" i="1"/>
  <c r="M65" i="1"/>
  <c r="L65" i="1"/>
  <c r="I65" i="1"/>
  <c r="H65" i="1"/>
  <c r="O64" i="1"/>
  <c r="M64" i="1"/>
  <c r="L64" i="1"/>
  <c r="I64" i="1"/>
  <c r="H64" i="1"/>
  <c r="O63" i="1"/>
  <c r="M63" i="1"/>
  <c r="L63" i="1"/>
  <c r="I63" i="1"/>
  <c r="H63" i="1"/>
  <c r="O62" i="1"/>
  <c r="M62" i="1"/>
  <c r="L62" i="1"/>
  <c r="I62" i="1"/>
  <c r="H62" i="1"/>
  <c r="O61" i="1"/>
  <c r="M61" i="1"/>
  <c r="L61" i="1"/>
  <c r="I61" i="1"/>
  <c r="H61" i="1"/>
  <c r="O60" i="1"/>
  <c r="M60" i="1"/>
  <c r="L60" i="1"/>
  <c r="I60" i="1"/>
  <c r="H60" i="1"/>
  <c r="O59" i="1"/>
  <c r="M59" i="1"/>
  <c r="L59" i="1"/>
  <c r="I59" i="1"/>
  <c r="H59" i="1"/>
  <c r="O58" i="1"/>
  <c r="M58" i="1"/>
  <c r="L58" i="1"/>
  <c r="I58" i="1"/>
  <c r="H58" i="1"/>
  <c r="O57" i="1"/>
  <c r="M57" i="1"/>
  <c r="L57" i="1"/>
  <c r="I57" i="1"/>
  <c r="H57" i="1"/>
  <c r="O56" i="1"/>
  <c r="M56" i="1"/>
  <c r="L56" i="1"/>
  <c r="I56" i="1"/>
  <c r="H56" i="1"/>
  <c r="O55" i="1"/>
  <c r="M55" i="1"/>
  <c r="L55" i="1"/>
  <c r="I55" i="1"/>
  <c r="H55" i="1"/>
  <c r="O54" i="1"/>
  <c r="M54" i="1"/>
  <c r="L54" i="1"/>
  <c r="I54" i="1"/>
  <c r="H54" i="1"/>
  <c r="O53" i="1"/>
  <c r="M53" i="1"/>
  <c r="L53" i="1"/>
  <c r="I53" i="1"/>
  <c r="H53" i="1"/>
  <c r="O52" i="1"/>
  <c r="M52" i="1"/>
  <c r="L52" i="1"/>
  <c r="I52" i="1"/>
  <c r="H52" i="1"/>
  <c r="O51" i="1"/>
  <c r="M51" i="1"/>
  <c r="L51" i="1"/>
  <c r="I51" i="1"/>
  <c r="H51" i="1"/>
  <c r="O50" i="1"/>
  <c r="M50" i="1"/>
  <c r="L50" i="1"/>
  <c r="I50" i="1"/>
  <c r="H50" i="1"/>
  <c r="O49" i="1"/>
  <c r="M49" i="1"/>
  <c r="L49" i="1"/>
  <c r="I49" i="1"/>
  <c r="H49" i="1"/>
  <c r="O48" i="1"/>
  <c r="M48" i="1"/>
  <c r="L48" i="1"/>
  <c r="I48" i="1"/>
  <c r="H48" i="1"/>
  <c r="O47" i="1"/>
  <c r="M47" i="1"/>
  <c r="L47" i="1"/>
  <c r="I47" i="1"/>
  <c r="H47" i="1"/>
  <c r="O46" i="1"/>
  <c r="M46" i="1"/>
  <c r="L46" i="1"/>
  <c r="I46" i="1"/>
  <c r="H46" i="1"/>
  <c r="O45" i="1"/>
  <c r="M45" i="1"/>
  <c r="L45" i="1"/>
  <c r="I45" i="1"/>
  <c r="H45" i="1"/>
  <c r="O44" i="1"/>
  <c r="M44" i="1"/>
  <c r="L44" i="1"/>
  <c r="I44" i="1"/>
  <c r="H44" i="1"/>
  <c r="O43" i="1"/>
  <c r="M43" i="1"/>
  <c r="L43" i="1"/>
  <c r="I43" i="1"/>
  <c r="H43" i="1"/>
  <c r="O42" i="1"/>
  <c r="M42" i="1"/>
  <c r="L42" i="1"/>
  <c r="I42" i="1"/>
  <c r="H42" i="1"/>
  <c r="O41" i="1"/>
  <c r="M41" i="1"/>
  <c r="L41" i="1"/>
  <c r="I41" i="1"/>
  <c r="H41" i="1"/>
  <c r="O40" i="1"/>
  <c r="M40" i="1"/>
  <c r="L40" i="1"/>
  <c r="I40" i="1"/>
  <c r="H40" i="1"/>
  <c r="O39" i="1"/>
  <c r="M39" i="1"/>
  <c r="L39" i="1"/>
  <c r="I39" i="1"/>
  <c r="H39" i="1"/>
  <c r="O38" i="1"/>
  <c r="M38" i="1"/>
  <c r="L38" i="1"/>
  <c r="I38" i="1"/>
  <c r="H38" i="1"/>
  <c r="O37" i="1"/>
  <c r="M37" i="1"/>
  <c r="L37" i="1"/>
  <c r="I37" i="1"/>
  <c r="H37" i="1"/>
  <c r="O36" i="1"/>
  <c r="M36" i="1"/>
  <c r="L36" i="1"/>
  <c r="I36" i="1"/>
  <c r="H36" i="1"/>
  <c r="O35" i="1"/>
  <c r="M35" i="1"/>
  <c r="L35" i="1"/>
  <c r="I35" i="1"/>
  <c r="H35" i="1"/>
  <c r="O34" i="1"/>
  <c r="M34" i="1"/>
  <c r="L34" i="1"/>
  <c r="I34" i="1"/>
  <c r="H34" i="1"/>
  <c r="O33" i="1"/>
  <c r="M33" i="1"/>
  <c r="L33" i="1"/>
  <c r="I33" i="1"/>
  <c r="H33" i="1"/>
  <c r="O32" i="1"/>
  <c r="M32" i="1"/>
  <c r="L32" i="1"/>
  <c r="I32" i="1"/>
  <c r="H32" i="1"/>
  <c r="O31" i="1"/>
  <c r="M31" i="1"/>
  <c r="L31" i="1"/>
  <c r="I31" i="1"/>
  <c r="H31" i="1"/>
  <c r="O30" i="1"/>
  <c r="M30" i="1"/>
  <c r="L30" i="1"/>
  <c r="I30" i="1"/>
  <c r="H30" i="1"/>
  <c r="O29" i="1"/>
  <c r="M29" i="1"/>
  <c r="L29" i="1"/>
  <c r="I29" i="1"/>
  <c r="H29" i="1"/>
  <c r="O28" i="1"/>
  <c r="M28" i="1"/>
  <c r="L28" i="1"/>
  <c r="I28" i="1"/>
  <c r="H28" i="1"/>
  <c r="O27" i="1"/>
  <c r="M27" i="1"/>
  <c r="L27" i="1"/>
  <c r="I27" i="1"/>
  <c r="H27" i="1"/>
  <c r="O26" i="1"/>
  <c r="M26" i="1"/>
  <c r="L26" i="1"/>
  <c r="I26" i="1"/>
  <c r="H26" i="1"/>
  <c r="O25" i="1"/>
  <c r="M25" i="1"/>
  <c r="L25" i="1"/>
  <c r="I25" i="1"/>
  <c r="H25" i="1"/>
  <c r="O24" i="1"/>
  <c r="M24" i="1"/>
  <c r="L24" i="1"/>
  <c r="I24" i="1"/>
  <c r="H24" i="1"/>
  <c r="O23" i="1"/>
  <c r="M23" i="1"/>
  <c r="L23" i="1"/>
  <c r="I23" i="1"/>
  <c r="H23" i="1"/>
  <c r="O22" i="1"/>
  <c r="M22" i="1"/>
  <c r="L22" i="1"/>
  <c r="I22" i="1"/>
  <c r="H22" i="1"/>
  <c r="O21" i="1"/>
  <c r="M21" i="1"/>
  <c r="L21" i="1"/>
  <c r="I21" i="1"/>
  <c r="H21" i="1"/>
  <c r="O20" i="1"/>
  <c r="M20" i="1"/>
  <c r="L20" i="1"/>
  <c r="I20" i="1"/>
  <c r="H20" i="1"/>
  <c r="O19" i="1"/>
  <c r="M19" i="1"/>
  <c r="L19" i="1"/>
  <c r="I19" i="1"/>
  <c r="H19" i="1"/>
  <c r="O18" i="1"/>
  <c r="M18" i="1"/>
  <c r="L18" i="1"/>
  <c r="I18" i="1"/>
  <c r="H18" i="1"/>
  <c r="O17" i="1"/>
  <c r="M17" i="1"/>
  <c r="L17" i="1"/>
  <c r="I17" i="1"/>
  <c r="H17" i="1"/>
  <c r="O16" i="1"/>
  <c r="M16" i="1"/>
  <c r="L16" i="1"/>
  <c r="I16" i="1"/>
  <c r="H16" i="1"/>
  <c r="O15" i="1"/>
  <c r="M15" i="1"/>
  <c r="L15" i="1"/>
  <c r="I15" i="1"/>
  <c r="H15" i="1"/>
  <c r="O14" i="1"/>
  <c r="M14" i="1"/>
  <c r="L14" i="1"/>
  <c r="I14" i="1"/>
  <c r="H14" i="1"/>
  <c r="O13" i="1"/>
  <c r="M13" i="1"/>
  <c r="L13" i="1"/>
  <c r="I13" i="1"/>
  <c r="H13" i="1"/>
  <c r="O12" i="1"/>
  <c r="M12" i="1"/>
  <c r="L12" i="1"/>
  <c r="I12" i="1"/>
  <c r="H12" i="1"/>
  <c r="O11" i="1"/>
  <c r="M11" i="1"/>
  <c r="L11" i="1"/>
  <c r="I11" i="1"/>
  <c r="H11" i="1"/>
  <c r="O10" i="1"/>
  <c r="M10" i="1"/>
  <c r="L10" i="1"/>
  <c r="I10" i="1"/>
  <c r="H10" i="1"/>
  <c r="O9" i="1"/>
  <c r="M9" i="1"/>
  <c r="L9" i="1"/>
  <c r="I9" i="1"/>
  <c r="H9" i="1"/>
  <c r="O8" i="1"/>
  <c r="M8" i="1"/>
  <c r="L8" i="1"/>
  <c r="I8" i="1"/>
  <c r="H8" i="1"/>
  <c r="O7" i="1"/>
  <c r="M7" i="1"/>
  <c r="L7" i="1"/>
  <c r="I7" i="1"/>
  <c r="H7" i="1"/>
  <c r="O6" i="1"/>
  <c r="M6" i="1"/>
  <c r="L6" i="1"/>
  <c r="I6" i="1"/>
  <c r="H6" i="1"/>
  <c r="O5" i="1"/>
  <c r="M5" i="1"/>
  <c r="L5" i="1"/>
  <c r="I5" i="1"/>
  <c r="H5" i="1"/>
  <c r="O4" i="1"/>
  <c r="M4" i="1"/>
  <c r="L4" i="1"/>
  <c r="I4" i="1"/>
  <c r="H4" i="1"/>
  <c r="O3" i="1"/>
  <c r="M3" i="1"/>
  <c r="L3" i="1"/>
  <c r="I3" i="1"/>
  <c r="H3" i="1"/>
  <c r="O2" i="1"/>
  <c r="M2" i="1"/>
  <c r="L2" i="1"/>
  <c r="I2" i="1"/>
  <c r="H2" i="1"/>
</calcChain>
</file>

<file path=xl/sharedStrings.xml><?xml version="1.0" encoding="utf-8"?>
<sst xmlns="http://schemas.openxmlformats.org/spreadsheetml/2006/main" count="5797" uniqueCount="145">
  <si>
    <t>Condition</t>
  </si>
  <si>
    <t>Animal #</t>
  </si>
  <si>
    <t>Cell #</t>
  </si>
  <si>
    <t>Area of Cell (A1)</t>
  </si>
  <si>
    <t>Volume of Cell (V1)</t>
  </si>
  <si>
    <t>Kv2.1 Total Area (Sum per Cell)</t>
  </si>
  <si>
    <t>Kv2.1 Total Area (Average per Cell)</t>
  </si>
  <si>
    <t>Kv2.1 Total Area Area(Sum)/A1</t>
  </si>
  <si>
    <t>Kv2.1 Total Area(Average)/A1</t>
  </si>
  <si>
    <t>Kv2.1 Total Volume (Sum per Cell)</t>
  </si>
  <si>
    <t>Kv2.1 Total Volume (Average per Cell)</t>
  </si>
  <si>
    <t>Kv2.1 Total Volume (Sum)/A1</t>
  </si>
  <si>
    <t>Kv2.1 Total Volume (Average)/A1</t>
  </si>
  <si>
    <t>Kv2.1 Total Number</t>
  </si>
  <si>
    <t>Kv2.1 Total Number/A1</t>
  </si>
  <si>
    <t>Kv2.1 Co Area (Sum per Cell)</t>
  </si>
  <si>
    <t>Kv2.1 Co Area(Sum)/Kv2.1 Total Area(Sum)</t>
  </si>
  <si>
    <t>Kv2.1 Co Area (Average per Cell)</t>
  </si>
  <si>
    <t>Kv2.1 Co Volume (Sum per Cell)</t>
  </si>
  <si>
    <t>Kv2.1 Co Volume(Sum)/Kv2.1 Total Volume(Sum)</t>
  </si>
  <si>
    <t>Kv2.1 Co Volume (Average per Cell)</t>
  </si>
  <si>
    <t>Kv2.1 Co Number</t>
  </si>
  <si>
    <t>Kv2.1 Co Number/Kv2.1 Total Number</t>
  </si>
  <si>
    <t>VAChT Area (Sum per Cell)</t>
  </si>
  <si>
    <t>VAChT Area (Average per Cell)</t>
  </si>
  <si>
    <t>VAChT Area(Sum)/A1</t>
  </si>
  <si>
    <t>VAChT Area(Average)/A1</t>
  </si>
  <si>
    <t>VAChT Volume (Sum per Cell)</t>
  </si>
  <si>
    <t>VAChT Volume (Average per Cell)</t>
  </si>
  <si>
    <t>VAChT Volume (Sum)/A1</t>
  </si>
  <si>
    <t>VAChT Volume (Average)/A1</t>
  </si>
  <si>
    <t>VAChT Number</t>
  </si>
  <si>
    <t>VAChT Number/A1</t>
  </si>
  <si>
    <t>OVERLOAD</t>
  </si>
  <si>
    <t>Leeds 1</t>
  </si>
  <si>
    <t>13a</t>
  </si>
  <si>
    <t>13b</t>
  </si>
  <si>
    <t>Leeds 2</t>
  </si>
  <si>
    <t>Leeds 3</t>
  </si>
  <si>
    <t>11a</t>
  </si>
  <si>
    <t>11b</t>
  </si>
  <si>
    <t>12a</t>
  </si>
  <si>
    <t>12b</t>
  </si>
  <si>
    <t>Leeds 11</t>
  </si>
  <si>
    <t>Leeds 12</t>
  </si>
  <si>
    <t>7a</t>
  </si>
  <si>
    <t xml:space="preserve">7b </t>
  </si>
  <si>
    <t>CONTROL</t>
  </si>
  <si>
    <t>Leeds 15</t>
  </si>
  <si>
    <t>Leeds 16</t>
  </si>
  <si>
    <t>Leeds 17</t>
  </si>
  <si>
    <t>3a</t>
  </si>
  <si>
    <t>3b</t>
  </si>
  <si>
    <t>Leeds 18</t>
  </si>
  <si>
    <t>Leeds 20</t>
  </si>
  <si>
    <t>Leeds 21</t>
  </si>
  <si>
    <t>16a</t>
  </si>
  <si>
    <t>16b</t>
  </si>
  <si>
    <t>Median Intensity of FB (channel 3)</t>
  </si>
  <si>
    <t>MEDIAL</t>
  </si>
  <si>
    <t>LATERAL</t>
  </si>
  <si>
    <t>Compartment</t>
  </si>
  <si>
    <t xml:space="preserve"> </t>
  </si>
  <si>
    <t>n</t>
  </si>
  <si>
    <t>Kv2.1 Area</t>
  </si>
  <si>
    <t>lateral</t>
  </si>
  <si>
    <t>medial</t>
  </si>
  <si>
    <t>Kv2.1 Density</t>
  </si>
  <si>
    <t>Colocalized Kv2.1 Density</t>
  </si>
  <si>
    <t>Median</t>
  </si>
  <si>
    <t>Max</t>
  </si>
  <si>
    <t>Min</t>
  </si>
  <si>
    <t>Max-Min</t>
  </si>
  <si>
    <t># of Units</t>
  </si>
  <si>
    <t>Bin Width</t>
  </si>
  <si>
    <t>Actual Width</t>
  </si>
  <si>
    <t>Leeds1.D</t>
  </si>
  <si>
    <t>Leeds1.E</t>
  </si>
  <si>
    <t>Leeds1.F</t>
  </si>
  <si>
    <t>Leeds1.G</t>
  </si>
  <si>
    <t>Leeds 2.D</t>
  </si>
  <si>
    <t>Leeds 2.E</t>
  </si>
  <si>
    <t>Leeds 2.F</t>
  </si>
  <si>
    <t>Leeds 2.G</t>
  </si>
  <si>
    <t>Leeds 3.D</t>
  </si>
  <si>
    <t>Leeds 3.E</t>
  </si>
  <si>
    <t>Leeds 3.F</t>
  </si>
  <si>
    <t>Leeds 3.G</t>
  </si>
  <si>
    <t>Leeds 11.D</t>
  </si>
  <si>
    <t>Leeds 11.E</t>
  </si>
  <si>
    <t>Leeds 11.F</t>
  </si>
  <si>
    <t>Leeds 11.G</t>
  </si>
  <si>
    <t>Leeds 12.D</t>
  </si>
  <si>
    <t>Leeds 12.E</t>
  </si>
  <si>
    <t>Leeds 12.F</t>
  </si>
  <si>
    <t>Leeds 12.G</t>
  </si>
  <si>
    <t>Leeds 15.D</t>
  </si>
  <si>
    <t>Leeds 15.E</t>
  </si>
  <si>
    <t>Leeds 15.F</t>
  </si>
  <si>
    <t>Leeds 15.G</t>
  </si>
  <si>
    <t>Leeds 16.D</t>
  </si>
  <si>
    <t>Leeds 16.E</t>
  </si>
  <si>
    <t>Leeds 16.F</t>
  </si>
  <si>
    <t>Leeds 16.G</t>
  </si>
  <si>
    <t>Leeds 17.D</t>
  </si>
  <si>
    <t>Leeds 17.E</t>
  </si>
  <si>
    <t>Leeds 17.F</t>
  </si>
  <si>
    <t>Leeds 17.G</t>
  </si>
  <si>
    <t>Leeds 18.D</t>
  </si>
  <si>
    <t>Leeds 18.E</t>
  </si>
  <si>
    <t>Leeds 18.F</t>
  </si>
  <si>
    <t>Leeds 18.G</t>
  </si>
  <si>
    <t>Leeds 20.D</t>
  </si>
  <si>
    <t>Leeds 20.E</t>
  </si>
  <si>
    <t>Leeds 20.F</t>
  </si>
  <si>
    <t>Leeds 20.G</t>
  </si>
  <si>
    <t>Leeds 21.D</t>
  </si>
  <si>
    <t>Leeds 21.E</t>
  </si>
  <si>
    <t>Leeds 21.F</t>
  </si>
  <si>
    <t>Leeds 21.G</t>
  </si>
  <si>
    <t>OVERLOAD.D</t>
  </si>
  <si>
    <t>OVERLOAD.E</t>
  </si>
  <si>
    <t>OVERLOAD.F</t>
  </si>
  <si>
    <t>OVERLOAD.G</t>
  </si>
  <si>
    <t>CONTROL.D</t>
  </si>
  <si>
    <t>CONTROL.E</t>
  </si>
  <si>
    <t>CONTROL.F</t>
  </si>
  <si>
    <t>CONTROL.G</t>
  </si>
  <si>
    <t>Overload (median)</t>
  </si>
  <si>
    <t>Control (median)</t>
  </si>
  <si>
    <t>SA Cluster</t>
  </si>
  <si>
    <t>Density Total</t>
  </si>
  <si>
    <t>Density CB</t>
  </si>
  <si>
    <t>Cluster Size</t>
  </si>
  <si>
    <t>Total Density</t>
  </si>
  <si>
    <t>Colocalized to Total Ratio</t>
  </si>
  <si>
    <t>control</t>
  </si>
  <si>
    <t>ol</t>
  </si>
  <si>
    <t>ave</t>
  </si>
  <si>
    <t>av</t>
  </si>
  <si>
    <t>Control</t>
  </si>
  <si>
    <t>overload</t>
  </si>
  <si>
    <t>Kv2density</t>
  </si>
  <si>
    <t>Cell_no</t>
  </si>
  <si>
    <t>Animal_no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</si>
</sst>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2"/>
        <bgColor indexed="0"/>
      </patternFill>
    </fill>
    <fill>
      <patternFill patternType="solid">
        <fgColor rgb="FFCCFFCC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24" borderId="0" applyNumberFormat="0" applyBorder="0" applyAlignment="0" applyProtection="0"/>
    <xf numFmtId="0" fontId="9" fillId="25" borderId="0" applyNumberFormat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 vertical="center"/>
    </xf>
    <xf numFmtId="2" fontId="0" fillId="10" borderId="0" xfId="0" applyNumberFormat="1" applyFill="1" applyProtection="1">
      <protection locked="0"/>
    </xf>
    <xf numFmtId="0" fontId="0" fillId="7" borderId="0" xfId="0" applyFill="1"/>
    <xf numFmtId="2" fontId="0" fillId="0" borderId="0" xfId="0" applyNumberFormat="1" applyFill="1" applyProtection="1">
      <protection locked="0"/>
    </xf>
    <xf numFmtId="0" fontId="0" fillId="0" borderId="0" xfId="0" applyFill="1"/>
    <xf numFmtId="2" fontId="2" fillId="11" borderId="0" xfId="0" applyNumberFormat="1" applyFont="1" applyFill="1" applyProtection="1">
      <protection locked="0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center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1" fillId="0" borderId="0" xfId="0" applyFont="1" applyFill="1"/>
    <xf numFmtId="0" fontId="3" fillId="6" borderId="0" xfId="0" applyFont="1" applyFill="1"/>
    <xf numFmtId="0" fontId="3" fillId="7" borderId="0" xfId="0" applyFont="1" applyFill="1"/>
    <xf numFmtId="2" fontId="3" fillId="7" borderId="0" xfId="0" applyNumberFormat="1" applyFont="1" applyFill="1" applyProtection="1">
      <protection locked="0"/>
    </xf>
    <xf numFmtId="2" fontId="0" fillId="7" borderId="0" xfId="0" applyNumberFormat="1" applyFill="1" applyProtection="1">
      <protection locked="0"/>
    </xf>
    <xf numFmtId="0" fontId="1" fillId="6" borderId="0" xfId="0" applyFont="1" applyFill="1"/>
    <xf numFmtId="0" fontId="0" fillId="17" borderId="0" xfId="0" applyFill="1"/>
    <xf numFmtId="0" fontId="1" fillId="14" borderId="0" xfId="0" applyFont="1" applyFill="1"/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6" fillId="18" borderId="0" xfId="0" applyFont="1" applyFill="1"/>
    <xf numFmtId="0" fontId="6" fillId="19" borderId="0" xfId="0" applyFont="1" applyFill="1" applyAlignment="1">
      <alignment horizontal="center" vertical="center"/>
    </xf>
    <xf numFmtId="0" fontId="6" fillId="20" borderId="0" xfId="0" applyFont="1" applyFill="1"/>
    <xf numFmtId="0" fontId="3" fillId="20" borderId="0" xfId="0" applyFont="1" applyFill="1"/>
    <xf numFmtId="0" fontId="5" fillId="21" borderId="0" xfId="0" applyFont="1" applyFill="1"/>
    <xf numFmtId="0" fontId="6" fillId="22" borderId="0" xfId="0" applyFont="1" applyFill="1"/>
    <xf numFmtId="0" fontId="6" fillId="0" borderId="0" xfId="0" applyFo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/>
    <xf numFmtId="0" fontId="1" fillId="23" borderId="0" xfId="0" applyFont="1" applyFill="1"/>
    <xf numFmtId="0" fontId="0" fillId="23" borderId="0" xfId="0" applyFill="1"/>
    <xf numFmtId="9" fontId="0" fillId="23" borderId="0" xfId="0" applyNumberFormat="1" applyFill="1"/>
    <xf numFmtId="9" fontId="0" fillId="0" borderId="0" xfId="0" applyNumberFormat="1" applyFill="1" applyBorder="1"/>
    <xf numFmtId="2" fontId="0" fillId="0" borderId="0" xfId="0" applyNumberFormat="1"/>
    <xf numFmtId="0" fontId="9" fillId="25" borderId="0" xfId="2"/>
    <xf numFmtId="0" fontId="9" fillId="25" borderId="0" xfId="2" applyAlignment="1">
      <alignment horizontal="center"/>
    </xf>
    <xf numFmtId="0" fontId="8" fillId="24" borderId="0" xfId="1"/>
    <xf numFmtId="2" fontId="8" fillId="24" borderId="0" xfId="1" applyNumberFormat="1" applyProtection="1">
      <protection locked="0"/>
    </xf>
    <xf numFmtId="0" fontId="8" fillId="24" borderId="0" xfId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736702E5-483D-419E-B528-B84237EC6876}">
          <cx:tx>
            <cx:txData>
              <cx:v>OL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42C-4D55-A936-4C88326D2EAC}">
          <cx:tx>
            <cx:txData>
              <cx:v>Con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190500</xdr:colOff>
      <xdr:row>72</xdr:row>
      <xdr:rowOff>137160</xdr:rowOff>
    </xdr:from>
    <xdr:ext cx="3143553" cy="609013"/>
    <xdr:sp macro="" textlink="">
      <xdr:nvSpPr>
        <xdr:cNvPr id="2" name="TextBox 1"/>
        <xdr:cNvSpPr txBox="1"/>
      </xdr:nvSpPr>
      <xdr:spPr>
        <a:xfrm>
          <a:off x="60906660" y="14401800"/>
          <a:ext cx="314355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FF0000"/>
              </a:solidFill>
            </a:rPr>
            <a:t>These cells (highlighted red) have very high average</a:t>
          </a:r>
        </a:p>
        <a:p>
          <a:r>
            <a:rPr lang="en-GB" sz="1100">
              <a:solidFill>
                <a:srgbClr val="FF0000"/>
              </a:solidFill>
            </a:rPr>
            <a:t> Kv2.1 areas that</a:t>
          </a:r>
          <a:r>
            <a:rPr lang="en-GB" sz="1100" baseline="0">
              <a:solidFill>
                <a:srgbClr val="FF0000"/>
              </a:solidFill>
            </a:rPr>
            <a:t> are far too high compared to the </a:t>
          </a:r>
        </a:p>
        <a:p>
          <a:r>
            <a:rPr lang="en-GB" sz="1100" baseline="0">
              <a:solidFill>
                <a:srgbClr val="FF0000"/>
              </a:solidFill>
            </a:rPr>
            <a:t>average and expected biological value</a:t>
          </a:r>
          <a:endParaRPr lang="en-GB" sz="11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1825622</xdr:colOff>
      <xdr:row>9</xdr:row>
      <xdr:rowOff>73021</xdr:rowOff>
    </xdr:from>
    <xdr:to>
      <xdr:col>19</xdr:col>
      <xdr:colOff>2174872</xdr:colOff>
      <xdr:row>22</xdr:row>
      <xdr:rowOff>133348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DD01F1-ACEC-48B3-9D9B-27868CDB54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7"/>
  <sheetViews>
    <sheetView topLeftCell="A116" workbookViewId="0">
      <selection activeCell="A128" sqref="A128:XFD128"/>
    </sheetView>
  </sheetViews>
  <sheetFormatPr defaultColWidth="11.19921875" defaultRowHeight="15.6" x14ac:dyDescent="0.3"/>
  <cols>
    <col min="1" max="1" width="10.19921875" bestFit="1" customWidth="1"/>
    <col min="2" max="2" width="8.5" bestFit="1" customWidth="1"/>
    <col min="3" max="3" width="5.69921875" bestFit="1" customWidth="1"/>
    <col min="4" max="4" width="14.69921875" bestFit="1" customWidth="1"/>
    <col min="5" max="5" width="17.19921875" bestFit="1" customWidth="1"/>
    <col min="6" max="6" width="27.69921875" bestFit="1" customWidth="1"/>
    <col min="7" max="7" width="30.19921875" style="11" bestFit="1" customWidth="1"/>
    <col min="8" max="8" width="27.19921875" style="13" bestFit="1" customWidth="1"/>
    <col min="9" max="9" width="25.69921875" style="13" bestFit="1" customWidth="1"/>
    <col min="10" max="10" width="29.69921875" bestFit="1" customWidth="1"/>
    <col min="11" max="11" width="32.69921875" style="23" bestFit="1" customWidth="1"/>
    <col min="12" max="12" width="25.69921875" style="13" bestFit="1" customWidth="1"/>
    <col min="13" max="13" width="29" style="13" bestFit="1" customWidth="1"/>
    <col min="14" max="14" width="17.5" bestFit="1" customWidth="1"/>
    <col min="15" max="15" width="20.5" style="11" bestFit="1" customWidth="1"/>
    <col min="16" max="16" width="24.69921875" bestFit="1" customWidth="1"/>
    <col min="17" max="17" width="37.19921875" style="13" bestFit="1" customWidth="1"/>
    <col min="18" max="18" width="28" bestFit="1" customWidth="1"/>
    <col min="19" max="19" width="27.5" bestFit="1" customWidth="1"/>
    <col min="20" max="20" width="42.5" style="13" bestFit="1" customWidth="1"/>
    <col min="21" max="21" width="30.5" bestFit="1" customWidth="1"/>
    <col min="22" max="22" width="15.19921875" bestFit="1" customWidth="1"/>
    <col min="23" max="23" width="34.69921875" style="20" bestFit="1" customWidth="1"/>
    <col min="24" max="24" width="23.19921875" bestFit="1" customWidth="1"/>
    <col min="25" max="25" width="26.19921875" bestFit="1" customWidth="1"/>
    <col min="26" max="26" width="19" bestFit="1" customWidth="1"/>
    <col min="27" max="27" width="22.19921875" bestFit="1" customWidth="1"/>
    <col min="28" max="28" width="25.69921875" bestFit="1" customWidth="1"/>
    <col min="29" max="29" width="29" bestFit="1" customWidth="1"/>
    <col min="30" max="30" width="22.19921875" bestFit="1" customWidth="1"/>
    <col min="31" max="31" width="25.19921875" bestFit="1" customWidth="1"/>
    <col min="32" max="32" width="13.69921875" bestFit="1" customWidth="1"/>
    <col min="33" max="33" width="16.69921875" bestFit="1" customWidth="1"/>
  </cols>
  <sheetData>
    <row r="1" spans="1:33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3" t="s">
        <v>5</v>
      </c>
      <c r="G1" s="6" t="s">
        <v>6</v>
      </c>
      <c r="H1" s="21" t="s">
        <v>7</v>
      </c>
      <c r="I1" s="21" t="s">
        <v>8</v>
      </c>
      <c r="J1" s="13" t="s">
        <v>9</v>
      </c>
      <c r="K1" s="22" t="s">
        <v>10</v>
      </c>
      <c r="L1" s="21" t="s">
        <v>11</v>
      </c>
      <c r="M1" s="21" t="s">
        <v>12</v>
      </c>
      <c r="N1" s="13" t="s">
        <v>13</v>
      </c>
      <c r="O1" s="26" t="s">
        <v>14</v>
      </c>
      <c r="P1" s="7" t="s">
        <v>15</v>
      </c>
      <c r="Q1" s="13" t="s">
        <v>16</v>
      </c>
      <c r="R1" s="7">
        <v>50</v>
      </c>
      <c r="S1" s="7" t="s">
        <v>18</v>
      </c>
      <c r="T1" s="13" t="s">
        <v>19</v>
      </c>
      <c r="U1" s="7" t="s">
        <v>20</v>
      </c>
      <c r="V1" s="7" t="s">
        <v>21</v>
      </c>
      <c r="W1" s="20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27" t="s">
        <v>29</v>
      </c>
      <c r="AE1" s="27" t="s">
        <v>30</v>
      </c>
      <c r="AF1" s="27" t="s">
        <v>31</v>
      </c>
      <c r="AG1" s="27" t="s">
        <v>32</v>
      </c>
    </row>
    <row r="2" spans="1:33" x14ac:dyDescent="0.3">
      <c r="A2" s="8" t="s">
        <v>33</v>
      </c>
      <c r="B2" s="8" t="s">
        <v>34</v>
      </c>
      <c r="C2" s="9">
        <v>1</v>
      </c>
      <c r="D2" s="10">
        <v>11375.900390625</v>
      </c>
      <c r="E2" s="10">
        <v>13738.2998046875</v>
      </c>
      <c r="F2">
        <v>94.84</v>
      </c>
      <c r="G2" s="11">
        <v>1.82</v>
      </c>
      <c r="H2" s="13">
        <f t="shared" ref="H2:H65" si="0">F2/D2</f>
        <v>8.3369225066491134E-3</v>
      </c>
      <c r="I2" s="13">
        <f t="shared" ref="I2:I65" si="1">G2/D2</f>
        <v>1.5998733616724364E-4</v>
      </c>
      <c r="J2">
        <v>9.23</v>
      </c>
      <c r="K2" s="23">
        <v>0.18</v>
      </c>
      <c r="L2" s="13">
        <f t="shared" ref="L2:L65" si="2">J2/D2</f>
        <v>8.11364347705307E-4</v>
      </c>
      <c r="M2" s="13">
        <f t="shared" ref="M2:M65" si="3">K2/D2</f>
        <v>1.582292335719992E-5</v>
      </c>
      <c r="N2">
        <v>52</v>
      </c>
      <c r="O2" s="11">
        <f t="shared" ref="O2:O65" si="4">N2/D2</f>
        <v>4.571066747635532E-3</v>
      </c>
      <c r="P2" s="12">
        <v>78.069999999999993</v>
      </c>
      <c r="Q2" s="12">
        <f>P2/F2</f>
        <v>0.82317587515816104</v>
      </c>
      <c r="R2" s="12">
        <v>2.44</v>
      </c>
      <c r="S2" s="13">
        <v>8.17</v>
      </c>
      <c r="T2" s="13">
        <f>S2/J2</f>
        <v>0.88515709642470197</v>
      </c>
      <c r="U2" s="13">
        <v>0.26</v>
      </c>
      <c r="V2" s="13">
        <v>32</v>
      </c>
      <c r="W2" s="20">
        <f>V2/N2</f>
        <v>0.61538461538461542</v>
      </c>
      <c r="X2">
        <v>454</v>
      </c>
      <c r="Y2">
        <v>22.7</v>
      </c>
      <c r="Z2">
        <v>115.38</v>
      </c>
      <c r="AA2">
        <v>5.77</v>
      </c>
      <c r="AB2">
        <f t="shared" ref="AB2:AB65" si="5">Z2/F2</f>
        <v>1.2165752846900042</v>
      </c>
      <c r="AC2">
        <f t="shared" ref="AC2:AC65" si="6">AA2/F2</f>
        <v>6.0839308308730487E-2</v>
      </c>
      <c r="AD2">
        <f>AB2/F2</f>
        <v>1.2827660108498567E-2</v>
      </c>
      <c r="AE2">
        <f>AC2/F2</f>
        <v>6.4149418292630208E-4</v>
      </c>
      <c r="AF2">
        <v>20</v>
      </c>
      <c r="AG2">
        <f t="shared" ref="AG2:AG65" si="7">AF2/F2</f>
        <v>0.21088148460565162</v>
      </c>
    </row>
    <row r="3" spans="1:33" x14ac:dyDescent="0.3">
      <c r="A3" s="8" t="s">
        <v>33</v>
      </c>
      <c r="B3" s="8" t="s">
        <v>34</v>
      </c>
      <c r="C3" s="9">
        <v>2</v>
      </c>
      <c r="D3" s="10">
        <v>10218</v>
      </c>
      <c r="E3" s="10">
        <v>11230.7998046875</v>
      </c>
      <c r="F3">
        <v>5.36</v>
      </c>
      <c r="G3" s="11">
        <v>1.79</v>
      </c>
      <c r="H3" s="13">
        <f t="shared" si="0"/>
        <v>5.245644940301429E-4</v>
      </c>
      <c r="I3" s="13">
        <f t="shared" si="1"/>
        <v>1.7518105304364847E-4</v>
      </c>
      <c r="J3">
        <v>0.52</v>
      </c>
      <c r="K3" s="23">
        <v>0.17</v>
      </c>
      <c r="L3" s="13">
        <f t="shared" si="2"/>
        <v>5.0890585241730283E-5</v>
      </c>
      <c r="M3" s="13">
        <f t="shared" si="3"/>
        <v>1.6637306713642592E-5</v>
      </c>
      <c r="N3">
        <v>3</v>
      </c>
      <c r="O3" s="11">
        <f t="shared" si="4"/>
        <v>2.9359953024075161E-4</v>
      </c>
      <c r="P3" s="13">
        <v>1.81</v>
      </c>
      <c r="Q3" s="12">
        <f t="shared" ref="Q3:Q66" si="8">P3/F3</f>
        <v>0.33768656716417911</v>
      </c>
      <c r="R3" s="13">
        <v>0.9</v>
      </c>
      <c r="S3" s="13">
        <v>0.11</v>
      </c>
      <c r="T3" s="13">
        <f t="shared" ref="T3:T66" si="9">S3/J3</f>
        <v>0.21153846153846154</v>
      </c>
      <c r="U3" s="13">
        <v>0.05</v>
      </c>
      <c r="V3" s="13">
        <v>2</v>
      </c>
      <c r="W3" s="20">
        <f>V3/N3</f>
        <v>0.66666666666666663</v>
      </c>
      <c r="X3">
        <v>540.66999999999996</v>
      </c>
      <c r="Y3">
        <v>28.46</v>
      </c>
      <c r="Z3">
        <v>166.03</v>
      </c>
      <c r="AA3">
        <v>8.74</v>
      </c>
      <c r="AB3">
        <f t="shared" si="5"/>
        <v>30.975746268656714</v>
      </c>
      <c r="AC3">
        <f t="shared" si="6"/>
        <v>1.630597014925373</v>
      </c>
      <c r="AD3">
        <f t="shared" ref="AD3:AD66" si="10">AB3/F3</f>
        <v>5.7790571396747596</v>
      </c>
      <c r="AE3">
        <f t="shared" ref="AE3:AE66" si="11">AC3/F3</f>
        <v>0.3042158609935397</v>
      </c>
      <c r="AF3">
        <v>19</v>
      </c>
      <c r="AG3">
        <f t="shared" si="7"/>
        <v>3.544776119402985</v>
      </c>
    </row>
    <row r="4" spans="1:33" x14ac:dyDescent="0.3">
      <c r="A4" s="8" t="s">
        <v>33</v>
      </c>
      <c r="B4" s="8" t="s">
        <v>34</v>
      </c>
      <c r="C4" s="9">
        <v>3</v>
      </c>
      <c r="D4" s="14">
        <v>12795.6</v>
      </c>
      <c r="E4" s="10">
        <v>14865.400390625</v>
      </c>
      <c r="F4">
        <v>97.42</v>
      </c>
      <c r="G4" s="11">
        <v>1.8</v>
      </c>
      <c r="H4" s="13">
        <f t="shared" si="0"/>
        <v>7.6135546594141732E-3</v>
      </c>
      <c r="I4" s="13">
        <f t="shared" si="1"/>
        <v>1.406733564662853E-4</v>
      </c>
      <c r="J4">
        <v>10.85</v>
      </c>
      <c r="K4" s="23">
        <v>0.2</v>
      </c>
      <c r="L4" s="13">
        <f t="shared" si="2"/>
        <v>8.4794773203288628E-4</v>
      </c>
      <c r="M4" s="13">
        <f t="shared" si="3"/>
        <v>1.5630372940698364E-5</v>
      </c>
      <c r="N4">
        <v>54</v>
      </c>
      <c r="O4" s="11">
        <f t="shared" si="4"/>
        <v>4.2202006939885588E-3</v>
      </c>
      <c r="P4" s="13">
        <v>166.38</v>
      </c>
      <c r="Q4" s="12">
        <f t="shared" si="8"/>
        <v>1.707862861835352</v>
      </c>
      <c r="R4" s="13">
        <v>3.2</v>
      </c>
      <c r="S4" s="13">
        <v>29.83</v>
      </c>
      <c r="T4" s="13">
        <f t="shared" si="9"/>
        <v>2.7493087557603686</v>
      </c>
      <c r="U4" s="13">
        <v>0.56999999999999995</v>
      </c>
      <c r="V4" s="13">
        <v>52</v>
      </c>
      <c r="W4" s="20">
        <f t="shared" ref="W4:W66" si="12">V4/N4</f>
        <v>0.96296296296296291</v>
      </c>
      <c r="X4">
        <v>1397.37</v>
      </c>
      <c r="Y4">
        <v>34.93</v>
      </c>
      <c r="Z4">
        <v>472.6</v>
      </c>
      <c r="AA4">
        <v>11.82</v>
      </c>
      <c r="AB4">
        <f t="shared" si="5"/>
        <v>4.8511599260932048</v>
      </c>
      <c r="AC4">
        <f t="shared" si="6"/>
        <v>0.12133032231574625</v>
      </c>
      <c r="AD4">
        <f t="shared" si="10"/>
        <v>4.9796344960923881E-2</v>
      </c>
      <c r="AE4">
        <f t="shared" si="11"/>
        <v>1.2454354579731703E-3</v>
      </c>
      <c r="AF4">
        <v>40</v>
      </c>
      <c r="AG4">
        <f t="shared" si="7"/>
        <v>0.41059330732909055</v>
      </c>
    </row>
    <row r="5" spans="1:33" x14ac:dyDescent="0.3">
      <c r="A5" s="8" t="s">
        <v>33</v>
      </c>
      <c r="B5" s="8" t="s">
        <v>34</v>
      </c>
      <c r="C5" s="9">
        <v>4</v>
      </c>
      <c r="D5" s="10">
        <v>6086.93017578125</v>
      </c>
      <c r="E5" s="10">
        <v>14692.900390625</v>
      </c>
      <c r="F5">
        <v>195.33</v>
      </c>
      <c r="G5" s="11">
        <v>1.22</v>
      </c>
      <c r="H5" s="13">
        <f t="shared" si="0"/>
        <v>3.2090067465728678E-2</v>
      </c>
      <c r="I5" s="13">
        <f t="shared" si="1"/>
        <v>2.0042943894019852E-4</v>
      </c>
      <c r="J5">
        <v>20.83</v>
      </c>
      <c r="K5" s="23">
        <v>0.13</v>
      </c>
      <c r="L5" s="13">
        <f t="shared" si="2"/>
        <v>3.4220862402658484E-3</v>
      </c>
      <c r="M5" s="13">
        <f t="shared" si="3"/>
        <v>2.1357235296906402E-5</v>
      </c>
      <c r="N5">
        <v>160</v>
      </c>
      <c r="O5" s="11">
        <f t="shared" si="4"/>
        <v>2.6285828057730956E-2</v>
      </c>
      <c r="P5" s="13">
        <v>196.36</v>
      </c>
      <c r="Q5" s="12">
        <f t="shared" si="8"/>
        <v>1.0052731275277735</v>
      </c>
      <c r="R5" s="13">
        <v>2.5499999999999998</v>
      </c>
      <c r="S5" s="13">
        <v>25.28</v>
      </c>
      <c r="T5" s="13">
        <f t="shared" si="9"/>
        <v>1.2136341814690352</v>
      </c>
      <c r="U5" s="13">
        <v>0.33</v>
      </c>
      <c r="V5" s="13">
        <v>77</v>
      </c>
      <c r="W5" s="20">
        <f t="shared" si="12"/>
        <v>0.48125000000000001</v>
      </c>
      <c r="X5">
        <v>941.69</v>
      </c>
      <c r="Y5">
        <v>31.39</v>
      </c>
      <c r="Z5">
        <v>272.86</v>
      </c>
      <c r="AA5">
        <v>9.1</v>
      </c>
      <c r="AB5">
        <f t="shared" si="5"/>
        <v>1.3969180361439615</v>
      </c>
      <c r="AC5">
        <f t="shared" si="6"/>
        <v>4.6587825730814512E-2</v>
      </c>
      <c r="AD5">
        <f t="shared" si="10"/>
        <v>7.1515795635281902E-3</v>
      </c>
      <c r="AE5">
        <f t="shared" si="11"/>
        <v>2.385082973983234E-4</v>
      </c>
      <c r="AF5">
        <v>30</v>
      </c>
      <c r="AG5">
        <f t="shared" si="7"/>
        <v>0.15358623867301488</v>
      </c>
    </row>
    <row r="6" spans="1:33" x14ac:dyDescent="0.3">
      <c r="A6" s="8" t="s">
        <v>33</v>
      </c>
      <c r="B6" s="8" t="s">
        <v>34</v>
      </c>
      <c r="C6" s="9">
        <v>5</v>
      </c>
      <c r="D6" s="10">
        <v>9017.4404296875</v>
      </c>
      <c r="E6" s="10">
        <v>15394</v>
      </c>
      <c r="F6">
        <v>31.86</v>
      </c>
      <c r="G6" s="11">
        <v>1.59</v>
      </c>
      <c r="H6" s="13">
        <f t="shared" si="0"/>
        <v>3.53315336523982E-3</v>
      </c>
      <c r="I6" s="13">
        <f t="shared" si="1"/>
        <v>1.7632497962119631E-4</v>
      </c>
      <c r="J6">
        <v>3.04</v>
      </c>
      <c r="K6" s="23">
        <v>0.15</v>
      </c>
      <c r="L6" s="13">
        <f t="shared" si="2"/>
        <v>3.3712448933863944E-4</v>
      </c>
      <c r="M6" s="13">
        <f t="shared" si="3"/>
        <v>1.66344320397355E-5</v>
      </c>
      <c r="N6">
        <v>20</v>
      </c>
      <c r="O6" s="11">
        <f t="shared" si="4"/>
        <v>2.2179242719647333E-3</v>
      </c>
      <c r="P6" s="12">
        <v>0.94404399394989014</v>
      </c>
      <c r="Q6" s="12">
        <f t="shared" si="8"/>
        <v>2.9631010481791908E-2</v>
      </c>
      <c r="R6" s="12">
        <v>0.94404399394989014</v>
      </c>
      <c r="S6" s="12">
        <v>4.7757901251316071E-2</v>
      </c>
      <c r="T6" s="13">
        <f t="shared" si="9"/>
        <v>1.5709835937932917E-2</v>
      </c>
      <c r="U6" s="12">
        <v>4.7757901251316071E-2</v>
      </c>
      <c r="V6" s="13">
        <v>1</v>
      </c>
      <c r="W6" s="20">
        <f t="shared" si="12"/>
        <v>0.05</v>
      </c>
      <c r="X6">
        <v>806.13</v>
      </c>
      <c r="Y6">
        <v>26</v>
      </c>
      <c r="Z6">
        <v>213.21</v>
      </c>
      <c r="AA6">
        <v>6.88</v>
      </c>
      <c r="AB6">
        <f t="shared" si="5"/>
        <v>6.6920903954802267</v>
      </c>
      <c r="AC6">
        <f t="shared" si="6"/>
        <v>0.21594475831763968</v>
      </c>
      <c r="AD6">
        <f t="shared" si="10"/>
        <v>0.21004677951915338</v>
      </c>
      <c r="AE6">
        <f t="shared" si="11"/>
        <v>6.7779271286139264E-3</v>
      </c>
      <c r="AF6">
        <v>31</v>
      </c>
      <c r="AG6">
        <f t="shared" si="7"/>
        <v>0.97300690521029509</v>
      </c>
    </row>
    <row r="7" spans="1:33" x14ac:dyDescent="0.3">
      <c r="A7" s="8" t="s">
        <v>33</v>
      </c>
      <c r="B7" s="8" t="s">
        <v>34</v>
      </c>
      <c r="C7" s="9">
        <v>6</v>
      </c>
      <c r="D7" s="10">
        <v>9656.669921875</v>
      </c>
      <c r="E7" s="10">
        <v>12804.099609375</v>
      </c>
      <c r="F7">
        <v>474.62</v>
      </c>
      <c r="G7" s="11">
        <v>2.59</v>
      </c>
      <c r="H7" s="13">
        <f t="shared" si="0"/>
        <v>4.9149448395751402E-2</v>
      </c>
      <c r="I7" s="13">
        <f t="shared" si="1"/>
        <v>2.6820840113142325E-4</v>
      </c>
      <c r="J7">
        <v>54.84</v>
      </c>
      <c r="K7" s="23">
        <v>0.3</v>
      </c>
      <c r="L7" s="13">
        <f t="shared" si="2"/>
        <v>5.6789763390143839E-3</v>
      </c>
      <c r="M7" s="13">
        <f t="shared" si="3"/>
        <v>3.1066610169662928E-5</v>
      </c>
      <c r="N7">
        <v>183</v>
      </c>
      <c r="O7" s="11">
        <f t="shared" si="4"/>
        <v>1.8950632203494387E-2</v>
      </c>
      <c r="P7" s="13">
        <v>142.33000000000001</v>
      </c>
      <c r="Q7" s="12">
        <f t="shared" si="8"/>
        <v>0.2998820108718554</v>
      </c>
      <c r="R7" s="13">
        <v>14.23</v>
      </c>
      <c r="S7" s="13">
        <v>20.39</v>
      </c>
      <c r="T7" s="13">
        <f t="shared" si="9"/>
        <v>0.37180889861415023</v>
      </c>
      <c r="U7" s="13">
        <v>2.04</v>
      </c>
      <c r="V7" s="13">
        <v>10</v>
      </c>
      <c r="W7" s="20">
        <f t="shared" si="12"/>
        <v>5.4644808743169397E-2</v>
      </c>
      <c r="X7">
        <v>93.5</v>
      </c>
      <c r="Y7">
        <v>10.39</v>
      </c>
      <c r="Z7">
        <v>17.899999999999999</v>
      </c>
      <c r="AA7">
        <v>1.99</v>
      </c>
      <c r="AB7">
        <f t="shared" si="5"/>
        <v>3.7714382031941336E-2</v>
      </c>
      <c r="AC7">
        <f t="shared" si="6"/>
        <v>4.1928279465677804E-3</v>
      </c>
      <c r="AD7">
        <f t="shared" si="10"/>
        <v>7.9462268829677085E-5</v>
      </c>
      <c r="AE7">
        <f t="shared" si="11"/>
        <v>8.8340734620702456E-6</v>
      </c>
      <c r="AF7">
        <v>9</v>
      </c>
      <c r="AG7">
        <f t="shared" si="7"/>
        <v>1.8962538451814084E-2</v>
      </c>
    </row>
    <row r="8" spans="1:33" x14ac:dyDescent="0.3">
      <c r="A8" s="8" t="s">
        <v>33</v>
      </c>
      <c r="B8" s="8" t="s">
        <v>34</v>
      </c>
      <c r="C8" s="9">
        <v>7</v>
      </c>
      <c r="D8" s="10">
        <v>5800.3798828125</v>
      </c>
      <c r="E8" s="10">
        <v>13766.900390625</v>
      </c>
      <c r="F8">
        <v>603.58000000000004</v>
      </c>
      <c r="G8" s="11">
        <v>3.06</v>
      </c>
      <c r="H8" s="13">
        <f t="shared" si="0"/>
        <v>0.10405870170478126</v>
      </c>
      <c r="I8" s="13">
        <f t="shared" si="1"/>
        <v>5.275516538265527E-4</v>
      </c>
      <c r="J8">
        <v>105.77</v>
      </c>
      <c r="K8" s="23">
        <v>0.54</v>
      </c>
      <c r="L8" s="13">
        <f t="shared" si="2"/>
        <v>1.8235012557266166E-2</v>
      </c>
      <c r="M8" s="13">
        <f t="shared" si="3"/>
        <v>9.3097350675274009E-5</v>
      </c>
      <c r="N8">
        <v>197</v>
      </c>
      <c r="O8" s="11">
        <f t="shared" si="4"/>
        <v>3.396329274634996E-2</v>
      </c>
      <c r="P8" s="13">
        <v>172.12</v>
      </c>
      <c r="Q8" s="12">
        <f t="shared" si="8"/>
        <v>0.28516518108618577</v>
      </c>
      <c r="R8" s="13">
        <v>5.94</v>
      </c>
      <c r="S8" s="13">
        <v>26.34</v>
      </c>
      <c r="T8" s="13">
        <f t="shared" si="9"/>
        <v>0.24903091613879172</v>
      </c>
      <c r="U8" s="13">
        <v>0.91</v>
      </c>
      <c r="V8" s="13">
        <v>29</v>
      </c>
      <c r="W8" s="20">
        <f t="shared" si="12"/>
        <v>0.14720812182741116</v>
      </c>
      <c r="X8">
        <v>592.29</v>
      </c>
      <c r="Y8">
        <v>25.75</v>
      </c>
      <c r="Z8">
        <v>155.07</v>
      </c>
      <c r="AA8">
        <v>6.74</v>
      </c>
      <c r="AB8">
        <f t="shared" si="5"/>
        <v>0.25691706153285393</v>
      </c>
      <c r="AC8">
        <f t="shared" si="6"/>
        <v>1.1166705324894794E-2</v>
      </c>
      <c r="AD8">
        <f t="shared" si="10"/>
        <v>4.2565535891324086E-4</v>
      </c>
      <c r="AE8">
        <f t="shared" si="11"/>
        <v>1.8500787509352189E-5</v>
      </c>
      <c r="AF8">
        <v>23</v>
      </c>
      <c r="AG8">
        <f t="shared" si="7"/>
        <v>3.8105967725902114E-2</v>
      </c>
    </row>
    <row r="9" spans="1:33" x14ac:dyDescent="0.3">
      <c r="A9" s="8" t="s">
        <v>33</v>
      </c>
      <c r="B9" s="8" t="s">
        <v>34</v>
      </c>
      <c r="C9" s="9">
        <v>8</v>
      </c>
      <c r="D9" s="10">
        <v>3089.64990234375</v>
      </c>
      <c r="E9" s="10">
        <v>5309.9599609375</v>
      </c>
      <c r="F9">
        <v>511.93</v>
      </c>
      <c r="G9" s="11">
        <v>2.78</v>
      </c>
      <c r="H9" s="13">
        <f t="shared" si="0"/>
        <v>0.16569191208740497</v>
      </c>
      <c r="I9" s="13">
        <f t="shared" si="1"/>
        <v>8.9977832047933464E-4</v>
      </c>
      <c r="J9">
        <v>62.62</v>
      </c>
      <c r="K9" s="23">
        <v>0.34</v>
      </c>
      <c r="L9" s="13">
        <f t="shared" si="2"/>
        <v>2.0267668499430194E-2</v>
      </c>
      <c r="M9" s="13">
        <f t="shared" si="3"/>
        <v>1.100448305622208E-4</v>
      </c>
      <c r="N9">
        <v>184</v>
      </c>
      <c r="O9" s="11">
        <f t="shared" si="4"/>
        <v>5.955367301014302E-2</v>
      </c>
      <c r="P9" s="13">
        <v>108.19</v>
      </c>
      <c r="Q9" s="12">
        <f t="shared" si="8"/>
        <v>0.21133748754712559</v>
      </c>
      <c r="R9" s="13">
        <v>13.52</v>
      </c>
      <c r="S9" s="13">
        <v>16.04</v>
      </c>
      <c r="T9" s="13">
        <f t="shared" si="9"/>
        <v>0.25614819546470774</v>
      </c>
      <c r="U9" s="13">
        <v>2</v>
      </c>
      <c r="V9" s="13">
        <v>8</v>
      </c>
      <c r="W9" s="20">
        <f t="shared" si="12"/>
        <v>4.3478260869565216E-2</v>
      </c>
      <c r="X9">
        <v>174.68</v>
      </c>
      <c r="Y9">
        <v>34.94</v>
      </c>
      <c r="Z9">
        <v>46.03</v>
      </c>
      <c r="AA9">
        <v>9.2100000000000009</v>
      </c>
      <c r="AB9">
        <f t="shared" si="5"/>
        <v>8.9914636766745451E-2</v>
      </c>
      <c r="AC9">
        <f t="shared" si="6"/>
        <v>1.7990740921610376E-2</v>
      </c>
      <c r="AD9">
        <f t="shared" si="10"/>
        <v>1.7563853801641914E-4</v>
      </c>
      <c r="AE9">
        <f t="shared" si="11"/>
        <v>3.514297056552727E-5</v>
      </c>
      <c r="AF9">
        <v>5</v>
      </c>
      <c r="AG9">
        <f t="shared" si="7"/>
        <v>9.7669603266071527E-3</v>
      </c>
    </row>
    <row r="10" spans="1:33" x14ac:dyDescent="0.3">
      <c r="A10" s="8" t="s">
        <v>33</v>
      </c>
      <c r="B10" s="8" t="s">
        <v>34</v>
      </c>
      <c r="C10" s="9">
        <v>9</v>
      </c>
      <c r="D10" s="10">
        <v>4343.3798828125</v>
      </c>
      <c r="E10" s="10">
        <v>9862.01953125</v>
      </c>
      <c r="F10">
        <v>272.97000000000003</v>
      </c>
      <c r="G10" s="11">
        <v>1.87</v>
      </c>
      <c r="H10" s="13">
        <f t="shared" si="0"/>
        <v>6.2847369413895654E-2</v>
      </c>
      <c r="I10" s="13">
        <f t="shared" si="1"/>
        <v>4.3054028209687834E-4</v>
      </c>
      <c r="J10">
        <v>34.770000000000003</v>
      </c>
      <c r="K10" s="23">
        <v>0.24</v>
      </c>
      <c r="L10" s="13">
        <f t="shared" si="2"/>
        <v>8.0052864216622784E-3</v>
      </c>
      <c r="M10" s="13">
        <f t="shared" si="3"/>
        <v>5.5256506793182243E-5</v>
      </c>
      <c r="N10">
        <v>146</v>
      </c>
      <c r="O10" s="11">
        <f t="shared" si="4"/>
        <v>3.3614374965852532E-2</v>
      </c>
      <c r="P10" s="12">
        <v>160.54</v>
      </c>
      <c r="Q10" s="12">
        <f t="shared" si="8"/>
        <v>0.58812323698574931</v>
      </c>
      <c r="R10" s="12">
        <v>3.42</v>
      </c>
      <c r="S10" s="12">
        <v>22.69</v>
      </c>
      <c r="T10" s="13">
        <f t="shared" si="9"/>
        <v>0.65257405809605984</v>
      </c>
      <c r="U10" s="12">
        <v>0.48</v>
      </c>
      <c r="V10" s="13">
        <v>47</v>
      </c>
      <c r="W10" s="20">
        <f t="shared" si="12"/>
        <v>0.32191780821917809</v>
      </c>
      <c r="X10">
        <v>920.36</v>
      </c>
      <c r="Y10">
        <v>34.090000000000003</v>
      </c>
      <c r="Z10">
        <v>291.02</v>
      </c>
      <c r="AA10">
        <v>10.78</v>
      </c>
      <c r="AB10">
        <f t="shared" si="5"/>
        <v>1.0661244825438692</v>
      </c>
      <c r="AC10">
        <f t="shared" si="6"/>
        <v>3.9491519214565694E-2</v>
      </c>
      <c r="AD10">
        <f t="shared" si="10"/>
        <v>3.9056470767625346E-3</v>
      </c>
      <c r="AE10">
        <f t="shared" si="11"/>
        <v>1.4467347772489903E-4</v>
      </c>
      <c r="AF10">
        <v>27</v>
      </c>
      <c r="AG10">
        <f t="shared" si="7"/>
        <v>9.8911968348170121E-2</v>
      </c>
    </row>
    <row r="11" spans="1:33" x14ac:dyDescent="0.3">
      <c r="A11" s="8" t="s">
        <v>33</v>
      </c>
      <c r="B11" s="8" t="s">
        <v>34</v>
      </c>
      <c r="C11" s="9">
        <v>10</v>
      </c>
      <c r="D11" s="10">
        <v>7706.72021484375</v>
      </c>
      <c r="E11" s="10">
        <v>20031.30078125</v>
      </c>
      <c r="F11">
        <v>378.09</v>
      </c>
      <c r="G11" s="11">
        <v>2.02</v>
      </c>
      <c r="H11" s="13">
        <f t="shared" si="0"/>
        <v>4.9059780225545087E-2</v>
      </c>
      <c r="I11" s="13">
        <f t="shared" si="1"/>
        <v>2.6210890543415874E-4</v>
      </c>
      <c r="J11">
        <v>47.41</v>
      </c>
      <c r="K11" s="23">
        <v>0.25</v>
      </c>
      <c r="L11" s="13">
        <f t="shared" si="2"/>
        <v>6.1517738646700319E-3</v>
      </c>
      <c r="M11" s="13">
        <f t="shared" si="3"/>
        <v>3.2439220969574099E-5</v>
      </c>
      <c r="N11">
        <v>187</v>
      </c>
      <c r="O11" s="11">
        <f t="shared" si="4"/>
        <v>2.4264537285241427E-2</v>
      </c>
      <c r="P11" s="13">
        <v>78.680000000000007</v>
      </c>
      <c r="Q11" s="12">
        <f t="shared" si="8"/>
        <v>0.20809860086222859</v>
      </c>
      <c r="R11" s="13">
        <v>3.28</v>
      </c>
      <c r="S11" s="13">
        <v>10.89</v>
      </c>
      <c r="T11" s="13">
        <f t="shared" si="9"/>
        <v>0.22969837587006964</v>
      </c>
      <c r="U11" s="13">
        <v>0.45</v>
      </c>
      <c r="V11" s="13">
        <v>24</v>
      </c>
      <c r="W11" s="20">
        <f t="shared" si="12"/>
        <v>0.12834224598930483</v>
      </c>
      <c r="X11">
        <v>882.52</v>
      </c>
      <c r="Y11">
        <v>16.97</v>
      </c>
      <c r="Z11">
        <v>234.07</v>
      </c>
      <c r="AA11">
        <v>4.5</v>
      </c>
      <c r="AB11">
        <f t="shared" si="5"/>
        <v>0.61908540294638847</v>
      </c>
      <c r="AC11">
        <f t="shared" si="6"/>
        <v>1.1901928112354201E-2</v>
      </c>
      <c r="AD11">
        <f t="shared" si="10"/>
        <v>1.6374022136168332E-3</v>
      </c>
      <c r="AE11">
        <f t="shared" si="11"/>
        <v>3.1479087287032726E-5</v>
      </c>
      <c r="AF11">
        <v>52</v>
      </c>
      <c r="AG11">
        <f t="shared" si="7"/>
        <v>0.13753339152053745</v>
      </c>
    </row>
    <row r="12" spans="1:33" x14ac:dyDescent="0.3">
      <c r="A12" s="8" t="s">
        <v>33</v>
      </c>
      <c r="B12" s="8" t="s">
        <v>34</v>
      </c>
      <c r="C12" s="9">
        <v>11</v>
      </c>
      <c r="D12" s="10">
        <v>17449.400390625</v>
      </c>
      <c r="E12" s="10">
        <v>15350.5</v>
      </c>
      <c r="F12">
        <v>148.63</v>
      </c>
      <c r="G12" s="11">
        <v>1.77</v>
      </c>
      <c r="H12" s="13">
        <f t="shared" si="0"/>
        <v>8.5177711940092847E-3</v>
      </c>
      <c r="I12" s="13">
        <f t="shared" si="1"/>
        <v>1.0143615026169977E-4</v>
      </c>
      <c r="J12">
        <v>16.809999999999999</v>
      </c>
      <c r="K12" s="23">
        <v>0.2</v>
      </c>
      <c r="L12" s="13">
        <f t="shared" si="2"/>
        <v>9.633568846887982E-4</v>
      </c>
      <c r="M12" s="13">
        <f t="shared" si="3"/>
        <v>1.1461711893977374E-5</v>
      </c>
      <c r="N12">
        <v>84</v>
      </c>
      <c r="O12" s="11">
        <f t="shared" si="4"/>
        <v>4.8139189954704972E-3</v>
      </c>
      <c r="P12" s="13">
        <v>63.15</v>
      </c>
      <c r="Q12" s="12">
        <f t="shared" si="8"/>
        <v>0.42488057592679807</v>
      </c>
      <c r="R12" s="13">
        <v>1.97</v>
      </c>
      <c r="S12" s="13">
        <v>7.7</v>
      </c>
      <c r="T12" s="13">
        <f t="shared" si="9"/>
        <v>0.45806067816775731</v>
      </c>
      <c r="U12" s="13">
        <v>0.24</v>
      </c>
      <c r="V12" s="13">
        <v>32</v>
      </c>
      <c r="W12" s="20">
        <f t="shared" si="12"/>
        <v>0.38095238095238093</v>
      </c>
      <c r="X12">
        <v>876.1</v>
      </c>
      <c r="Y12">
        <v>25.03</v>
      </c>
      <c r="Z12">
        <v>267.08</v>
      </c>
      <c r="AA12">
        <v>7.63</v>
      </c>
      <c r="AB12">
        <f t="shared" si="5"/>
        <v>1.7969454349727512</v>
      </c>
      <c r="AC12">
        <f t="shared" si="6"/>
        <v>5.133553118482137E-2</v>
      </c>
      <c r="AD12">
        <f t="shared" si="10"/>
        <v>1.2090058769916916E-2</v>
      </c>
      <c r="AE12">
        <f t="shared" si="11"/>
        <v>3.4539144980704682E-4</v>
      </c>
      <c r="AF12">
        <v>35</v>
      </c>
      <c r="AG12">
        <f t="shared" si="7"/>
        <v>0.23548408800376774</v>
      </c>
    </row>
    <row r="13" spans="1:33" x14ac:dyDescent="0.3">
      <c r="A13" s="8" t="s">
        <v>33</v>
      </c>
      <c r="B13" s="8" t="s">
        <v>34</v>
      </c>
      <c r="C13" s="9">
        <v>12</v>
      </c>
      <c r="D13" s="10">
        <v>7452.2998046875</v>
      </c>
      <c r="E13" s="10">
        <v>21681.69921875</v>
      </c>
      <c r="F13">
        <v>147.30000000000001</v>
      </c>
      <c r="G13" s="11">
        <v>1.66</v>
      </c>
      <c r="H13" s="13">
        <f t="shared" si="0"/>
        <v>1.9765710433086475E-2</v>
      </c>
      <c r="I13" s="13">
        <f t="shared" si="1"/>
        <v>2.2275002932059431E-4</v>
      </c>
      <c r="J13">
        <v>17.55</v>
      </c>
      <c r="K13" s="23">
        <v>0.2</v>
      </c>
      <c r="L13" s="13">
        <f t="shared" si="2"/>
        <v>2.3549777196243556E-3</v>
      </c>
      <c r="M13" s="13">
        <f t="shared" si="3"/>
        <v>2.6837352930192088E-5</v>
      </c>
      <c r="N13">
        <v>89</v>
      </c>
      <c r="O13" s="11">
        <f t="shared" si="4"/>
        <v>1.1942622053935479E-2</v>
      </c>
      <c r="P13" s="13">
        <v>59.66</v>
      </c>
      <c r="Q13" s="12">
        <f t="shared" si="8"/>
        <v>0.40502376103190763</v>
      </c>
      <c r="R13" s="13">
        <v>2.21</v>
      </c>
      <c r="S13" s="13">
        <v>7.86</v>
      </c>
      <c r="T13" s="13">
        <f t="shared" si="9"/>
        <v>0.44786324786324788</v>
      </c>
      <c r="U13" s="13">
        <v>0.28999999999999998</v>
      </c>
      <c r="V13" s="13">
        <v>27</v>
      </c>
      <c r="W13" s="20">
        <f t="shared" si="12"/>
        <v>0.30337078651685395</v>
      </c>
      <c r="X13">
        <v>977.98</v>
      </c>
      <c r="Y13">
        <v>22.74</v>
      </c>
      <c r="Z13">
        <v>298.69</v>
      </c>
      <c r="AA13">
        <v>6.95</v>
      </c>
      <c r="AB13">
        <f t="shared" si="5"/>
        <v>2.0277664630006789</v>
      </c>
      <c r="AC13">
        <f t="shared" si="6"/>
        <v>4.7182620502376101E-2</v>
      </c>
      <c r="AD13">
        <f t="shared" si="10"/>
        <v>1.3766235322475754E-2</v>
      </c>
      <c r="AE13">
        <f t="shared" si="11"/>
        <v>3.2031650035557432E-4</v>
      </c>
      <c r="AF13">
        <v>43</v>
      </c>
      <c r="AG13">
        <f t="shared" si="7"/>
        <v>0.29192124915139167</v>
      </c>
    </row>
    <row r="14" spans="1:33" x14ac:dyDescent="0.3">
      <c r="A14" s="8" t="s">
        <v>33</v>
      </c>
      <c r="B14" s="8" t="s">
        <v>34</v>
      </c>
      <c r="C14" s="9" t="s">
        <v>35</v>
      </c>
      <c r="D14" s="10">
        <v>10207.7001953125</v>
      </c>
      <c r="E14" s="10">
        <v>29196.19921875</v>
      </c>
      <c r="F14">
        <v>1.33</v>
      </c>
      <c r="G14" s="11">
        <v>0.66</v>
      </c>
      <c r="H14" s="13">
        <f t="shared" si="0"/>
        <v>1.3029379532627263E-4</v>
      </c>
      <c r="I14" s="13">
        <f t="shared" si="1"/>
        <v>6.4657071364917246E-5</v>
      </c>
      <c r="J14">
        <v>0.08</v>
      </c>
      <c r="K14" s="23">
        <v>0.04</v>
      </c>
      <c r="L14" s="13">
        <f t="shared" si="2"/>
        <v>7.8372207715051198E-6</v>
      </c>
      <c r="M14" s="13">
        <f t="shared" si="3"/>
        <v>3.9186103857525599E-6</v>
      </c>
      <c r="N14">
        <v>2</v>
      </c>
      <c r="O14" s="11">
        <f t="shared" si="4"/>
        <v>1.9593051928762801E-4</v>
      </c>
      <c r="P14" s="13">
        <v>0</v>
      </c>
      <c r="Q14" s="12">
        <f t="shared" si="8"/>
        <v>0</v>
      </c>
      <c r="R14" s="13">
        <v>0</v>
      </c>
      <c r="S14" s="13">
        <v>0</v>
      </c>
      <c r="T14" s="13">
        <f t="shared" si="9"/>
        <v>0</v>
      </c>
      <c r="U14" s="13">
        <v>0</v>
      </c>
      <c r="V14" s="13">
        <v>0</v>
      </c>
      <c r="W14" s="20">
        <f t="shared" si="12"/>
        <v>0</v>
      </c>
      <c r="X14">
        <v>972.78</v>
      </c>
      <c r="Y14">
        <v>34.74</v>
      </c>
      <c r="Z14">
        <v>324.55</v>
      </c>
      <c r="AA14">
        <v>11.59</v>
      </c>
      <c r="AB14">
        <f t="shared" si="5"/>
        <v>244.02255639097743</v>
      </c>
      <c r="AC14">
        <f t="shared" si="6"/>
        <v>8.7142857142857135</v>
      </c>
      <c r="AD14">
        <f t="shared" si="10"/>
        <v>183.47560630900557</v>
      </c>
      <c r="AE14">
        <f t="shared" si="11"/>
        <v>6.552094522019333</v>
      </c>
      <c r="AF14">
        <v>28</v>
      </c>
      <c r="AG14">
        <f t="shared" si="7"/>
        <v>21.052631578947366</v>
      </c>
    </row>
    <row r="15" spans="1:33" x14ac:dyDescent="0.3">
      <c r="A15" s="8" t="s">
        <v>33</v>
      </c>
      <c r="B15" s="8" t="s">
        <v>34</v>
      </c>
      <c r="C15" s="9" t="s">
        <v>36</v>
      </c>
      <c r="D15" s="10">
        <v>8669.58984375</v>
      </c>
      <c r="E15" s="10">
        <v>23024.5</v>
      </c>
      <c r="F15">
        <v>4.29</v>
      </c>
      <c r="G15" s="11">
        <v>0.71</v>
      </c>
      <c r="H15" s="13">
        <f t="shared" si="0"/>
        <v>4.9483309791093595E-4</v>
      </c>
      <c r="I15" s="13">
        <f t="shared" si="1"/>
        <v>8.189545443281225E-5</v>
      </c>
      <c r="J15">
        <v>0.28000000000000003</v>
      </c>
      <c r="K15" s="23">
        <v>0.05</v>
      </c>
      <c r="L15" s="13">
        <f t="shared" si="2"/>
        <v>3.2296798931249903E-5</v>
      </c>
      <c r="M15" s="13">
        <f t="shared" si="3"/>
        <v>5.7672855234374831E-6</v>
      </c>
      <c r="N15">
        <v>6</v>
      </c>
      <c r="O15" s="11">
        <f t="shared" si="4"/>
        <v>6.9207426281249788E-4</v>
      </c>
      <c r="P15" s="13">
        <v>0</v>
      </c>
      <c r="Q15" s="12">
        <f t="shared" si="8"/>
        <v>0</v>
      </c>
      <c r="R15" s="13">
        <v>0</v>
      </c>
      <c r="S15" s="13">
        <v>0</v>
      </c>
      <c r="T15" s="13">
        <f t="shared" si="9"/>
        <v>0</v>
      </c>
      <c r="U15" s="13">
        <v>0</v>
      </c>
      <c r="V15" s="13">
        <v>0</v>
      </c>
      <c r="W15" s="20">
        <f t="shared" si="12"/>
        <v>0</v>
      </c>
      <c r="X15" s="13">
        <v>386.72</v>
      </c>
      <c r="Y15" s="13">
        <v>18.420000000000002</v>
      </c>
      <c r="Z15">
        <v>103.54</v>
      </c>
      <c r="AA15">
        <v>4.93</v>
      </c>
      <c r="AB15">
        <f t="shared" si="5"/>
        <v>24.135198135198138</v>
      </c>
      <c r="AC15">
        <f t="shared" si="6"/>
        <v>1.149184149184149</v>
      </c>
      <c r="AD15">
        <f t="shared" si="10"/>
        <v>5.6259203112349976</v>
      </c>
      <c r="AE15">
        <f t="shared" si="11"/>
        <v>0.26787509304991819</v>
      </c>
      <c r="AF15" s="13">
        <v>21</v>
      </c>
      <c r="AG15">
        <f t="shared" si="7"/>
        <v>4.895104895104895</v>
      </c>
    </row>
    <row r="16" spans="1:33" x14ac:dyDescent="0.3">
      <c r="A16" s="8" t="s">
        <v>33</v>
      </c>
      <c r="B16" s="8" t="s">
        <v>34</v>
      </c>
      <c r="C16" s="9">
        <v>14</v>
      </c>
      <c r="D16" s="10">
        <v>7020</v>
      </c>
      <c r="E16" s="10">
        <v>21927.19921875</v>
      </c>
      <c r="F16">
        <v>172.95</v>
      </c>
      <c r="G16" s="11">
        <v>1.5</v>
      </c>
      <c r="H16" s="13">
        <f t="shared" si="0"/>
        <v>2.4636752136752135E-2</v>
      </c>
      <c r="I16" s="13">
        <f t="shared" si="1"/>
        <v>2.1367521367521368E-4</v>
      </c>
      <c r="J16">
        <v>18.850000000000001</v>
      </c>
      <c r="K16" s="23">
        <v>0.16</v>
      </c>
      <c r="L16" s="13">
        <f t="shared" si="2"/>
        <v>2.6851851851851854E-3</v>
      </c>
      <c r="M16" s="13">
        <f t="shared" si="3"/>
        <v>2.2792022792022794E-5</v>
      </c>
      <c r="N16">
        <v>115</v>
      </c>
      <c r="O16" s="11">
        <f t="shared" si="4"/>
        <v>1.6381766381766381E-2</v>
      </c>
      <c r="P16" s="13">
        <v>35.31</v>
      </c>
      <c r="Q16" s="12">
        <f t="shared" si="8"/>
        <v>0.20416305290546402</v>
      </c>
      <c r="R16" s="13">
        <v>1.77</v>
      </c>
      <c r="S16" s="13">
        <v>3.78</v>
      </c>
      <c r="T16" s="13">
        <f t="shared" si="9"/>
        <v>0.20053050397877981</v>
      </c>
      <c r="U16" s="13">
        <v>0.19</v>
      </c>
      <c r="V16" s="13">
        <v>20</v>
      </c>
      <c r="W16" s="20">
        <f t="shared" si="12"/>
        <v>0.17391304347826086</v>
      </c>
      <c r="X16" s="13">
        <v>1101.02</v>
      </c>
      <c r="Y16" s="13">
        <v>23.94</v>
      </c>
      <c r="Z16">
        <v>321.88</v>
      </c>
      <c r="AA16">
        <v>7</v>
      </c>
      <c r="AB16">
        <f t="shared" si="5"/>
        <v>1.8611159294593813</v>
      </c>
      <c r="AC16">
        <f t="shared" si="6"/>
        <v>4.0474125469788957E-2</v>
      </c>
      <c r="AD16">
        <f t="shared" si="10"/>
        <v>1.0761005663251699E-2</v>
      </c>
      <c r="AE16">
        <f t="shared" si="11"/>
        <v>2.3402211893488846E-4</v>
      </c>
      <c r="AF16" s="13">
        <v>46</v>
      </c>
      <c r="AG16">
        <f t="shared" si="7"/>
        <v>0.26597282451575599</v>
      </c>
    </row>
    <row r="17" spans="1:33" x14ac:dyDescent="0.3">
      <c r="A17" s="8" t="s">
        <v>33</v>
      </c>
      <c r="B17" s="8" t="s">
        <v>34</v>
      </c>
      <c r="C17" s="9">
        <v>15</v>
      </c>
      <c r="D17" s="10">
        <v>20197</v>
      </c>
      <c r="E17" s="10">
        <v>13269.2001953125</v>
      </c>
      <c r="F17">
        <v>8.1199999999999992</v>
      </c>
      <c r="G17" s="11">
        <v>1.35</v>
      </c>
      <c r="H17" s="13">
        <f t="shared" si="0"/>
        <v>4.0203990691686878E-4</v>
      </c>
      <c r="I17" s="13">
        <f t="shared" si="1"/>
        <v>6.684161014011983E-5</v>
      </c>
      <c r="J17">
        <v>0.76</v>
      </c>
      <c r="K17" s="23">
        <v>0.13</v>
      </c>
      <c r="L17" s="13">
        <f t="shared" si="2"/>
        <v>3.7629350893697082E-5</v>
      </c>
      <c r="M17" s="13">
        <f t="shared" si="3"/>
        <v>6.4365994949745017E-6</v>
      </c>
      <c r="N17">
        <v>6</v>
      </c>
      <c r="O17" s="11">
        <f t="shared" si="4"/>
        <v>2.9707382284497696E-4</v>
      </c>
      <c r="P17" s="12">
        <v>2.1268699169158936</v>
      </c>
      <c r="Q17" s="12">
        <f t="shared" si="8"/>
        <v>0.26192979272363226</v>
      </c>
      <c r="R17" s="12">
        <v>2.1268699169158936</v>
      </c>
      <c r="S17" s="12">
        <v>0.21987399458885193</v>
      </c>
      <c r="T17" s="13">
        <f t="shared" si="9"/>
        <v>0.28930788761691045</v>
      </c>
      <c r="U17" s="12">
        <v>0.21987399458885193</v>
      </c>
      <c r="V17" s="13">
        <v>1</v>
      </c>
      <c r="W17" s="20">
        <f t="shared" si="12"/>
        <v>0.16666666666666666</v>
      </c>
      <c r="X17" s="13">
        <v>235.76</v>
      </c>
      <c r="Y17" s="13">
        <v>21.43</v>
      </c>
      <c r="Z17">
        <v>60.08</v>
      </c>
      <c r="AA17">
        <v>5.46</v>
      </c>
      <c r="AB17">
        <f t="shared" si="5"/>
        <v>7.3990147783251237</v>
      </c>
      <c r="AC17">
        <f t="shared" si="6"/>
        <v>0.67241379310344829</v>
      </c>
      <c r="AD17">
        <f t="shared" si="10"/>
        <v>0.91120871654250302</v>
      </c>
      <c r="AE17">
        <f t="shared" si="11"/>
        <v>8.2809580431459154E-2</v>
      </c>
      <c r="AF17" s="13">
        <v>11</v>
      </c>
      <c r="AG17">
        <f t="shared" si="7"/>
        <v>1.3546798029556653</v>
      </c>
    </row>
    <row r="18" spans="1:33" x14ac:dyDescent="0.3">
      <c r="A18" s="8" t="s">
        <v>33</v>
      </c>
      <c r="B18" s="8" t="s">
        <v>34</v>
      </c>
      <c r="C18" s="9">
        <v>16</v>
      </c>
      <c r="D18" s="10">
        <v>5982.10986328125</v>
      </c>
      <c r="E18" s="10">
        <v>12614.7998046875</v>
      </c>
      <c r="F18">
        <v>176.62</v>
      </c>
      <c r="G18" s="11">
        <v>1.61</v>
      </c>
      <c r="H18" s="13">
        <f t="shared" si="0"/>
        <v>2.9524700153721696E-2</v>
      </c>
      <c r="I18" s="13">
        <f t="shared" si="1"/>
        <v>2.6913581274766126E-4</v>
      </c>
      <c r="J18">
        <v>21.66</v>
      </c>
      <c r="K18" s="23">
        <v>0.2</v>
      </c>
      <c r="L18" s="13">
        <f t="shared" si="2"/>
        <v>3.620796089512014E-3</v>
      </c>
      <c r="M18" s="13">
        <f t="shared" si="3"/>
        <v>3.3433020217100776E-5</v>
      </c>
      <c r="N18">
        <v>110</v>
      </c>
      <c r="O18" s="11">
        <f t="shared" si="4"/>
        <v>1.8388161119405427E-2</v>
      </c>
      <c r="P18" s="13">
        <v>69.94</v>
      </c>
      <c r="Q18" s="12">
        <f t="shared" si="8"/>
        <v>0.39599139395311966</v>
      </c>
      <c r="R18" s="13">
        <v>2.8</v>
      </c>
      <c r="S18" s="13">
        <v>9.49</v>
      </c>
      <c r="T18" s="13">
        <f t="shared" si="9"/>
        <v>0.43813481071098798</v>
      </c>
      <c r="U18" s="13">
        <v>0.38</v>
      </c>
      <c r="V18" s="13">
        <v>25</v>
      </c>
      <c r="W18" s="20">
        <f t="shared" si="12"/>
        <v>0.22727272727272727</v>
      </c>
      <c r="X18" s="13">
        <v>639.78</v>
      </c>
      <c r="Y18" s="13">
        <v>30.47</v>
      </c>
      <c r="Z18">
        <v>207.76</v>
      </c>
      <c r="AA18">
        <v>9.89</v>
      </c>
      <c r="AB18">
        <f t="shared" si="5"/>
        <v>1.1763107235873627</v>
      </c>
      <c r="AC18">
        <f t="shared" si="6"/>
        <v>5.5995923451477754E-2</v>
      </c>
      <c r="AD18">
        <f t="shared" si="10"/>
        <v>6.6601218638170229E-3</v>
      </c>
      <c r="AE18">
        <f t="shared" si="11"/>
        <v>3.1704180416418159E-4</v>
      </c>
      <c r="AF18" s="13">
        <v>21</v>
      </c>
      <c r="AG18">
        <f t="shared" si="7"/>
        <v>0.11889933189899218</v>
      </c>
    </row>
    <row r="19" spans="1:33" x14ac:dyDescent="0.3">
      <c r="A19" s="8" t="s">
        <v>33</v>
      </c>
      <c r="B19" s="8" t="s">
        <v>34</v>
      </c>
      <c r="C19" s="9">
        <v>17</v>
      </c>
      <c r="D19" s="10">
        <v>8839.400390625</v>
      </c>
      <c r="E19" s="10">
        <v>19847.099609375</v>
      </c>
      <c r="F19">
        <v>85.15</v>
      </c>
      <c r="G19" s="11">
        <v>1.77</v>
      </c>
      <c r="H19" s="13">
        <f t="shared" si="0"/>
        <v>9.6330063394695232E-3</v>
      </c>
      <c r="I19" s="13">
        <f t="shared" si="1"/>
        <v>2.0023982643406995E-4</v>
      </c>
      <c r="J19">
        <v>9.49</v>
      </c>
      <c r="K19" s="23">
        <v>0.2</v>
      </c>
      <c r="L19" s="13">
        <f t="shared" si="2"/>
        <v>1.0736022332538551E-3</v>
      </c>
      <c r="M19" s="13">
        <f t="shared" si="3"/>
        <v>2.2625969088595474E-5</v>
      </c>
      <c r="N19">
        <v>48</v>
      </c>
      <c r="O19" s="11">
        <f t="shared" si="4"/>
        <v>5.4302325812629138E-3</v>
      </c>
      <c r="P19" s="13">
        <v>79.59</v>
      </c>
      <c r="Q19" s="12">
        <f t="shared" si="8"/>
        <v>0.93470346447445685</v>
      </c>
      <c r="R19" s="13">
        <v>3.62</v>
      </c>
      <c r="S19" s="13">
        <v>11.07</v>
      </c>
      <c r="T19" s="13">
        <f t="shared" si="9"/>
        <v>1.1664910432033719</v>
      </c>
      <c r="U19" s="13">
        <v>0.5</v>
      </c>
      <c r="V19" s="13">
        <v>22</v>
      </c>
      <c r="W19" s="20">
        <f t="shared" si="12"/>
        <v>0.45833333333333331</v>
      </c>
      <c r="X19" s="13">
        <v>963.61</v>
      </c>
      <c r="Y19" s="13">
        <v>32.119999999999997</v>
      </c>
      <c r="Z19">
        <v>329.44</v>
      </c>
      <c r="AA19">
        <v>10.98</v>
      </c>
      <c r="AB19">
        <f t="shared" si="5"/>
        <v>3.8689371697005281</v>
      </c>
      <c r="AC19">
        <f t="shared" si="6"/>
        <v>0.12894891368173811</v>
      </c>
      <c r="AD19">
        <f t="shared" si="10"/>
        <v>4.5436725422202326E-2</v>
      </c>
      <c r="AE19">
        <f t="shared" si="11"/>
        <v>1.5143736192805414E-3</v>
      </c>
      <c r="AF19" s="13">
        <v>30</v>
      </c>
      <c r="AG19">
        <f t="shared" si="7"/>
        <v>0.35231943628890189</v>
      </c>
    </row>
    <row r="20" spans="1:33" x14ac:dyDescent="0.3">
      <c r="A20" s="8" t="s">
        <v>33</v>
      </c>
      <c r="B20" s="8" t="s">
        <v>34</v>
      </c>
      <c r="C20" s="9">
        <v>18</v>
      </c>
      <c r="D20" s="10">
        <v>4923.830078125</v>
      </c>
      <c r="E20" s="10">
        <v>8306.73046875</v>
      </c>
      <c r="F20">
        <v>8.44</v>
      </c>
      <c r="G20" s="11">
        <v>4.22</v>
      </c>
      <c r="H20" s="13">
        <f t="shared" si="0"/>
        <v>1.7141127671111594E-3</v>
      </c>
      <c r="I20" s="13">
        <f t="shared" si="1"/>
        <v>8.5705638355557969E-4</v>
      </c>
      <c r="J20">
        <v>0.98</v>
      </c>
      <c r="K20" s="23">
        <v>0.49</v>
      </c>
      <c r="L20" s="13">
        <f t="shared" si="2"/>
        <v>1.9903205115745691E-4</v>
      </c>
      <c r="M20" s="13">
        <f t="shared" si="3"/>
        <v>9.9516025578728453E-5</v>
      </c>
      <c r="N20">
        <v>2</v>
      </c>
      <c r="O20" s="11">
        <f t="shared" si="4"/>
        <v>4.0618785950501406E-4</v>
      </c>
      <c r="P20" s="13">
        <v>9.61</v>
      </c>
      <c r="Q20" s="12">
        <f t="shared" si="8"/>
        <v>1.1386255924170616</v>
      </c>
      <c r="R20" s="13">
        <v>3.2</v>
      </c>
      <c r="S20" s="13">
        <v>1.04</v>
      </c>
      <c r="T20" s="13">
        <f t="shared" si="9"/>
        <v>1.0612244897959184</v>
      </c>
      <c r="U20" s="13">
        <v>0.35</v>
      </c>
      <c r="V20" s="13">
        <v>2</v>
      </c>
      <c r="W20" s="20">
        <f t="shared" si="12"/>
        <v>1</v>
      </c>
      <c r="X20" s="13">
        <v>389.67</v>
      </c>
      <c r="Y20" s="13">
        <v>32.47</v>
      </c>
      <c r="Z20">
        <v>131.85</v>
      </c>
      <c r="AA20">
        <v>10.99</v>
      </c>
      <c r="AB20">
        <f t="shared" si="5"/>
        <v>15.622037914691944</v>
      </c>
      <c r="AC20">
        <f t="shared" si="6"/>
        <v>1.3021327014218012</v>
      </c>
      <c r="AD20">
        <f t="shared" si="10"/>
        <v>1.850952359560657</v>
      </c>
      <c r="AE20">
        <f t="shared" si="11"/>
        <v>0.15428112576087694</v>
      </c>
      <c r="AF20" s="13">
        <v>12</v>
      </c>
      <c r="AG20">
        <f t="shared" si="7"/>
        <v>1.4218009478672986</v>
      </c>
    </row>
    <row r="21" spans="1:33" x14ac:dyDescent="0.3">
      <c r="A21" s="8" t="s">
        <v>33</v>
      </c>
      <c r="B21" s="8" t="s">
        <v>34</v>
      </c>
      <c r="C21" s="9">
        <v>19</v>
      </c>
      <c r="D21" s="10">
        <v>6821.85009765625</v>
      </c>
      <c r="E21" s="10">
        <v>7361.35986328125</v>
      </c>
      <c r="F21">
        <v>177.01</v>
      </c>
      <c r="G21" s="11">
        <v>2.9</v>
      </c>
      <c r="H21" s="13">
        <f t="shared" si="0"/>
        <v>2.594750653650605E-2</v>
      </c>
      <c r="I21" s="13">
        <f t="shared" si="1"/>
        <v>4.2510462095851956E-4</v>
      </c>
      <c r="J21">
        <v>21.78</v>
      </c>
      <c r="K21" s="23">
        <v>0.36</v>
      </c>
      <c r="L21" s="13">
        <f t="shared" si="2"/>
        <v>3.192682291198813E-3</v>
      </c>
      <c r="M21" s="13">
        <f t="shared" si="3"/>
        <v>5.2771608118988637E-5</v>
      </c>
      <c r="N21">
        <v>61</v>
      </c>
      <c r="O21" s="11">
        <f t="shared" si="4"/>
        <v>8.9418558201619629E-3</v>
      </c>
      <c r="P21" s="13">
        <v>0</v>
      </c>
      <c r="Q21" s="12">
        <f t="shared" si="8"/>
        <v>0</v>
      </c>
      <c r="R21" s="13">
        <v>0</v>
      </c>
      <c r="S21" s="13">
        <v>0</v>
      </c>
      <c r="T21" s="13">
        <f t="shared" si="9"/>
        <v>0</v>
      </c>
      <c r="U21" s="13">
        <v>0</v>
      </c>
      <c r="V21" s="13">
        <v>0</v>
      </c>
      <c r="W21" s="20">
        <f t="shared" si="12"/>
        <v>0</v>
      </c>
      <c r="X21" s="13">
        <v>0</v>
      </c>
      <c r="Y21" s="13">
        <v>0</v>
      </c>
      <c r="Z21">
        <v>0</v>
      </c>
      <c r="AA21">
        <v>0</v>
      </c>
      <c r="AB21">
        <f t="shared" si="5"/>
        <v>0</v>
      </c>
      <c r="AC21">
        <f t="shared" si="6"/>
        <v>0</v>
      </c>
      <c r="AD21">
        <f t="shared" si="10"/>
        <v>0</v>
      </c>
      <c r="AE21">
        <f t="shared" si="11"/>
        <v>0</v>
      </c>
      <c r="AF21" s="13">
        <v>0</v>
      </c>
      <c r="AG21">
        <f t="shared" si="7"/>
        <v>0</v>
      </c>
    </row>
    <row r="22" spans="1:33" x14ac:dyDescent="0.3">
      <c r="A22" s="8" t="s">
        <v>33</v>
      </c>
      <c r="B22" s="8" t="s">
        <v>34</v>
      </c>
      <c r="C22" s="9">
        <v>20</v>
      </c>
      <c r="D22" s="10">
        <v>7855.3701171875</v>
      </c>
      <c r="E22" s="10">
        <v>22054.400390625</v>
      </c>
      <c r="F22">
        <v>964.48</v>
      </c>
      <c r="G22" s="11">
        <v>3.65</v>
      </c>
      <c r="H22" s="13">
        <f t="shared" si="0"/>
        <v>0.12277970173419632</v>
      </c>
      <c r="I22" s="13">
        <f t="shared" si="1"/>
        <v>4.6465028961701282E-4</v>
      </c>
      <c r="J22">
        <v>149.61000000000001</v>
      </c>
      <c r="K22" s="23">
        <v>0.56999999999999995</v>
      </c>
      <c r="L22" s="13">
        <f t="shared" si="2"/>
        <v>1.9045569816329124E-2</v>
      </c>
      <c r="M22" s="13">
        <f t="shared" si="3"/>
        <v>7.2561826049780077E-5</v>
      </c>
      <c r="N22">
        <v>264</v>
      </c>
      <c r="O22" s="11">
        <f t="shared" si="4"/>
        <v>3.3607582591477093E-2</v>
      </c>
      <c r="P22" s="13">
        <v>275.72000000000003</v>
      </c>
      <c r="Q22" s="12">
        <f t="shared" si="8"/>
        <v>0.28587425348374257</v>
      </c>
      <c r="R22" s="13">
        <v>22.98</v>
      </c>
      <c r="S22" s="13">
        <v>61.15</v>
      </c>
      <c r="T22" s="13">
        <f t="shared" si="9"/>
        <v>0.4087293630104939</v>
      </c>
      <c r="U22" s="13">
        <v>5.0999999999999996</v>
      </c>
      <c r="V22" s="13">
        <v>12</v>
      </c>
      <c r="W22" s="20">
        <f t="shared" si="12"/>
        <v>4.5454545454545456E-2</v>
      </c>
      <c r="X22">
        <v>385.13</v>
      </c>
      <c r="Y22">
        <v>20.27</v>
      </c>
      <c r="Z22">
        <v>120.61</v>
      </c>
      <c r="AA22">
        <v>6.35</v>
      </c>
      <c r="AB22">
        <f t="shared" si="5"/>
        <v>0.12505184140676842</v>
      </c>
      <c r="AC22">
        <f t="shared" si="6"/>
        <v>6.5838586595885857E-3</v>
      </c>
      <c r="AD22">
        <f t="shared" si="10"/>
        <v>1.2965726755014974E-4</v>
      </c>
      <c r="AE22">
        <f t="shared" si="11"/>
        <v>6.8263298975495453E-6</v>
      </c>
      <c r="AF22">
        <v>19</v>
      </c>
      <c r="AG22">
        <f t="shared" si="7"/>
        <v>1.9699734571997345E-2</v>
      </c>
    </row>
    <row r="23" spans="1:33" x14ac:dyDescent="0.3">
      <c r="A23" s="8" t="s">
        <v>33</v>
      </c>
      <c r="B23" s="8" t="s">
        <v>34</v>
      </c>
      <c r="C23" s="9">
        <v>21</v>
      </c>
      <c r="D23" s="10">
        <v>5068.9501953125</v>
      </c>
      <c r="E23" s="10">
        <v>11834.2998046875</v>
      </c>
      <c r="F23">
        <v>67.12</v>
      </c>
      <c r="G23" s="11">
        <v>1.97</v>
      </c>
      <c r="H23" s="13">
        <f t="shared" si="0"/>
        <v>1.3241400568912489E-2</v>
      </c>
      <c r="I23" s="13">
        <f t="shared" si="1"/>
        <v>3.8864063052380211E-4</v>
      </c>
      <c r="J23">
        <v>7.28</v>
      </c>
      <c r="K23" s="23">
        <v>0.21</v>
      </c>
      <c r="L23" s="13">
        <f t="shared" si="2"/>
        <v>1.4361948173671471E-3</v>
      </c>
      <c r="M23" s="13">
        <f t="shared" si="3"/>
        <v>4.1428696654821548E-5</v>
      </c>
      <c r="N23">
        <v>34</v>
      </c>
      <c r="O23" s="11">
        <f t="shared" si="4"/>
        <v>6.707503267923489E-3</v>
      </c>
      <c r="P23" s="13">
        <v>2.94</v>
      </c>
      <c r="Q23" s="12">
        <f t="shared" si="8"/>
        <v>4.3802145411203808E-2</v>
      </c>
      <c r="R23" s="13">
        <v>1.47</v>
      </c>
      <c r="S23" s="13">
        <v>0.28999999999999998</v>
      </c>
      <c r="T23" s="13">
        <f t="shared" si="9"/>
        <v>3.9835164835164832E-2</v>
      </c>
      <c r="U23" s="13">
        <v>0.14000000000000001</v>
      </c>
      <c r="V23" s="13">
        <v>2</v>
      </c>
      <c r="W23" s="20">
        <f t="shared" si="12"/>
        <v>5.8823529411764705E-2</v>
      </c>
      <c r="X23">
        <v>98.29</v>
      </c>
      <c r="Y23">
        <v>12.29</v>
      </c>
      <c r="Z23">
        <v>12</v>
      </c>
      <c r="AA23">
        <v>1.5</v>
      </c>
      <c r="AB23">
        <f t="shared" si="5"/>
        <v>0.17878426698450536</v>
      </c>
      <c r="AC23">
        <f t="shared" si="6"/>
        <v>2.234803337306317E-2</v>
      </c>
      <c r="AD23">
        <f t="shared" si="10"/>
        <v>2.6636511767655744E-3</v>
      </c>
      <c r="AE23">
        <f t="shared" si="11"/>
        <v>3.3295639709569679E-4</v>
      </c>
      <c r="AF23">
        <v>8</v>
      </c>
      <c r="AG23">
        <f t="shared" si="7"/>
        <v>0.11918951132300357</v>
      </c>
    </row>
    <row r="24" spans="1:33" x14ac:dyDescent="0.3">
      <c r="A24" s="8" t="s">
        <v>33</v>
      </c>
      <c r="B24" s="8" t="s">
        <v>34</v>
      </c>
      <c r="C24" s="9">
        <v>22</v>
      </c>
      <c r="D24" s="10">
        <v>7623.47998046875</v>
      </c>
      <c r="E24" s="10">
        <v>20336.900390625</v>
      </c>
      <c r="F24">
        <v>295.19</v>
      </c>
      <c r="G24" s="11">
        <v>1.48</v>
      </c>
      <c r="H24" s="13">
        <f t="shared" si="0"/>
        <v>3.8721161563521213E-2</v>
      </c>
      <c r="I24" s="13">
        <f t="shared" si="1"/>
        <v>1.9413706126227646E-4</v>
      </c>
      <c r="J24">
        <v>29.07</v>
      </c>
      <c r="K24" s="23">
        <v>0.15</v>
      </c>
      <c r="L24" s="13">
        <f t="shared" si="2"/>
        <v>3.813219169523228E-3</v>
      </c>
      <c r="M24" s="13">
        <f t="shared" si="3"/>
        <v>1.9676053506311804E-5</v>
      </c>
      <c r="N24">
        <v>199</v>
      </c>
      <c r="O24" s="11">
        <f t="shared" si="4"/>
        <v>2.610356431837366E-2</v>
      </c>
      <c r="P24" s="13">
        <v>98.05</v>
      </c>
      <c r="Q24" s="12">
        <f t="shared" si="8"/>
        <v>0.33215894847386429</v>
      </c>
      <c r="R24" s="13">
        <v>2.5099999999999998</v>
      </c>
      <c r="S24" s="13">
        <v>11.67</v>
      </c>
      <c r="T24" s="13">
        <f t="shared" si="9"/>
        <v>0.40144478844169246</v>
      </c>
      <c r="U24" s="13">
        <v>0.3</v>
      </c>
      <c r="V24" s="13">
        <v>39</v>
      </c>
      <c r="W24" s="20">
        <f t="shared" si="12"/>
        <v>0.19597989949748743</v>
      </c>
      <c r="X24">
        <v>1092.6400000000001</v>
      </c>
      <c r="Y24">
        <v>21.01</v>
      </c>
      <c r="Z24">
        <v>278.75</v>
      </c>
      <c r="AA24">
        <v>5.36</v>
      </c>
      <c r="AB24">
        <f t="shared" si="5"/>
        <v>0.94430705647210267</v>
      </c>
      <c r="AC24">
        <f t="shared" si="6"/>
        <v>1.8157796673329042E-2</v>
      </c>
      <c r="AD24">
        <f t="shared" si="10"/>
        <v>3.198980509069083E-3</v>
      </c>
      <c r="AE24">
        <f t="shared" si="11"/>
        <v>6.1512235080216269E-5</v>
      </c>
      <c r="AF24">
        <v>52</v>
      </c>
      <c r="AG24">
        <f t="shared" si="7"/>
        <v>0.17615772892035639</v>
      </c>
    </row>
    <row r="25" spans="1:33" x14ac:dyDescent="0.3">
      <c r="A25" s="8" t="s">
        <v>33</v>
      </c>
      <c r="B25" s="8" t="s">
        <v>34</v>
      </c>
      <c r="C25" s="9">
        <v>23</v>
      </c>
      <c r="D25" s="10">
        <v>7144.25</v>
      </c>
      <c r="E25" s="10">
        <v>12286</v>
      </c>
      <c r="F25">
        <v>10.57</v>
      </c>
      <c r="G25" s="11">
        <v>1.76</v>
      </c>
      <c r="H25" s="13">
        <f t="shared" si="0"/>
        <v>1.4795114952584247E-3</v>
      </c>
      <c r="I25" s="13">
        <f t="shared" si="1"/>
        <v>2.4635196136753334E-4</v>
      </c>
      <c r="J25">
        <v>0.88</v>
      </c>
      <c r="K25" s="23">
        <v>0.15</v>
      </c>
      <c r="L25" s="13">
        <f t="shared" si="2"/>
        <v>1.2317598068376667E-4</v>
      </c>
      <c r="M25" s="13">
        <f t="shared" si="3"/>
        <v>2.0995905798369316E-5</v>
      </c>
      <c r="N25">
        <v>6</v>
      </c>
      <c r="O25" s="11">
        <f t="shared" si="4"/>
        <v>8.3983623193477277E-4</v>
      </c>
      <c r="P25" s="13">
        <v>10.1</v>
      </c>
      <c r="Q25" s="12">
        <f t="shared" si="8"/>
        <v>0.95553453169347202</v>
      </c>
      <c r="R25" s="13">
        <v>2.02</v>
      </c>
      <c r="S25" s="13">
        <v>0.94</v>
      </c>
      <c r="T25" s="13">
        <f t="shared" si="9"/>
        <v>1.0681818181818181</v>
      </c>
      <c r="U25" s="13">
        <v>0.19</v>
      </c>
      <c r="V25" s="13">
        <v>5</v>
      </c>
      <c r="W25" s="20">
        <f t="shared" si="12"/>
        <v>0.83333333333333337</v>
      </c>
      <c r="X25">
        <v>778.52</v>
      </c>
      <c r="Y25">
        <v>28.83</v>
      </c>
      <c r="Z25">
        <v>244.07</v>
      </c>
      <c r="AA25">
        <v>9.0399999999999991</v>
      </c>
      <c r="AB25">
        <f t="shared" si="5"/>
        <v>23.090823084200565</v>
      </c>
      <c r="AC25">
        <f t="shared" si="6"/>
        <v>0.85525070955534521</v>
      </c>
      <c r="AD25">
        <f t="shared" si="10"/>
        <v>2.1845622596216239</v>
      </c>
      <c r="AE25">
        <f t="shared" si="11"/>
        <v>8.0913028340146187E-2</v>
      </c>
      <c r="AF25">
        <v>27</v>
      </c>
      <c r="AG25">
        <f t="shared" si="7"/>
        <v>2.5543992431409648</v>
      </c>
    </row>
    <row r="26" spans="1:33" x14ac:dyDescent="0.3">
      <c r="A26" s="8" t="s">
        <v>33</v>
      </c>
      <c r="B26" s="8" t="s">
        <v>34</v>
      </c>
      <c r="C26" s="9">
        <v>24</v>
      </c>
      <c r="D26" s="10">
        <v>12662.2998046875</v>
      </c>
      <c r="E26" s="10">
        <v>30476.30078125</v>
      </c>
      <c r="F26">
        <v>585.02</v>
      </c>
      <c r="G26" s="11">
        <v>3.15</v>
      </c>
      <c r="H26" s="13">
        <f t="shared" si="0"/>
        <v>4.6201717620319604E-2</v>
      </c>
      <c r="I26" s="13">
        <f t="shared" si="1"/>
        <v>2.4876997453763421E-4</v>
      </c>
      <c r="J26">
        <v>78.75</v>
      </c>
      <c r="K26" s="23">
        <v>0.42</v>
      </c>
      <c r="L26" s="13">
        <f t="shared" si="2"/>
        <v>6.2192493634408551E-3</v>
      </c>
      <c r="M26" s="13">
        <f t="shared" si="3"/>
        <v>3.3169329938351224E-5</v>
      </c>
      <c r="N26">
        <v>186</v>
      </c>
      <c r="O26" s="11">
        <f t="shared" si="4"/>
        <v>1.4689274686984116E-2</v>
      </c>
      <c r="P26" s="13">
        <v>346.82</v>
      </c>
      <c r="Q26" s="12">
        <f>P26/F26</f>
        <v>0.59283443301083727</v>
      </c>
      <c r="R26" s="13">
        <v>10.199999999999999</v>
      </c>
      <c r="S26" s="13">
        <v>56.87</v>
      </c>
      <c r="T26" s="13">
        <f t="shared" si="9"/>
        <v>0.72215873015873011</v>
      </c>
      <c r="U26" s="13">
        <v>1.67</v>
      </c>
      <c r="V26" s="13">
        <v>34</v>
      </c>
      <c r="W26" s="20">
        <f t="shared" si="12"/>
        <v>0.18279569892473119</v>
      </c>
      <c r="X26">
        <v>446.87</v>
      </c>
      <c r="Y26">
        <v>12.08</v>
      </c>
      <c r="Z26">
        <v>99.38</v>
      </c>
      <c r="AA26">
        <v>2.69</v>
      </c>
      <c r="AB26">
        <f t="shared" si="5"/>
        <v>0.16987453420395884</v>
      </c>
      <c r="AC26">
        <f t="shared" si="6"/>
        <v>4.5981333971488155E-3</v>
      </c>
      <c r="AD26">
        <f t="shared" si="10"/>
        <v>2.9037389183952488E-4</v>
      </c>
      <c r="AE26">
        <f t="shared" si="11"/>
        <v>7.8597883784294818E-6</v>
      </c>
      <c r="AF26">
        <v>37</v>
      </c>
      <c r="AG26">
        <f t="shared" si="7"/>
        <v>6.3245701001675161E-2</v>
      </c>
    </row>
    <row r="27" spans="1:33" x14ac:dyDescent="0.3">
      <c r="A27" s="8" t="s">
        <v>33</v>
      </c>
      <c r="B27" s="8" t="s">
        <v>34</v>
      </c>
      <c r="C27" s="9">
        <v>25</v>
      </c>
      <c r="D27" s="10">
        <v>7754.93017578125</v>
      </c>
      <c r="E27" s="10">
        <v>16461.400390625</v>
      </c>
      <c r="F27">
        <v>67.14</v>
      </c>
      <c r="G27" s="11">
        <v>2.3199999999999998</v>
      </c>
      <c r="H27" s="13">
        <f t="shared" si="0"/>
        <v>8.6577181841919239E-3</v>
      </c>
      <c r="I27" s="13">
        <f t="shared" si="1"/>
        <v>2.9916452468461811E-4</v>
      </c>
      <c r="J27">
        <v>6.53</v>
      </c>
      <c r="K27" s="23">
        <v>0.23</v>
      </c>
      <c r="L27" s="13">
        <f t="shared" si="2"/>
        <v>8.4204497680627445E-4</v>
      </c>
      <c r="M27" s="13">
        <f t="shared" si="3"/>
        <v>2.965855201614749E-5</v>
      </c>
      <c r="N27">
        <v>29</v>
      </c>
      <c r="O27" s="11">
        <f t="shared" si="4"/>
        <v>3.7395565585577272E-3</v>
      </c>
      <c r="P27" s="13">
        <v>55.65</v>
      </c>
      <c r="Q27" s="12">
        <f t="shared" si="8"/>
        <v>0.82886505808757815</v>
      </c>
      <c r="R27" s="13">
        <v>3.71</v>
      </c>
      <c r="S27" s="13">
        <v>5.82</v>
      </c>
      <c r="T27" s="13">
        <f t="shared" si="9"/>
        <v>0.89127105666156203</v>
      </c>
      <c r="U27" s="13">
        <v>0.39</v>
      </c>
      <c r="V27" s="13">
        <v>15</v>
      </c>
      <c r="W27" s="20">
        <f>V27/N27</f>
        <v>0.51724137931034486</v>
      </c>
      <c r="X27">
        <v>1117.8900000000001</v>
      </c>
      <c r="Y27">
        <v>38.549999999999997</v>
      </c>
      <c r="Z27">
        <v>345.04</v>
      </c>
      <c r="AA27">
        <v>11.9</v>
      </c>
      <c r="AB27">
        <f t="shared" si="5"/>
        <v>5.1391123026511769</v>
      </c>
      <c r="AC27">
        <f t="shared" si="6"/>
        <v>0.17724158474828716</v>
      </c>
      <c r="AD27">
        <f t="shared" si="10"/>
        <v>7.6543227623639812E-2</v>
      </c>
      <c r="AE27">
        <f t="shared" si="11"/>
        <v>2.6398806188306103E-3</v>
      </c>
      <c r="AF27">
        <v>29</v>
      </c>
      <c r="AG27">
        <f t="shared" si="7"/>
        <v>0.43193327375633006</v>
      </c>
    </row>
    <row r="28" spans="1:33" x14ac:dyDescent="0.3">
      <c r="A28" s="8" t="s">
        <v>33</v>
      </c>
      <c r="B28" s="8" t="s">
        <v>34</v>
      </c>
      <c r="C28" s="9">
        <v>26</v>
      </c>
      <c r="D28" s="10">
        <v>7795.14990234375</v>
      </c>
      <c r="E28" s="10">
        <v>17163.19921875</v>
      </c>
      <c r="F28">
        <v>409.66</v>
      </c>
      <c r="G28" s="11">
        <v>2.68</v>
      </c>
      <c r="H28" s="13">
        <f t="shared" si="0"/>
        <v>5.2553190783005785E-2</v>
      </c>
      <c r="I28" s="13">
        <f t="shared" si="1"/>
        <v>3.4380352316178175E-4</v>
      </c>
      <c r="J28">
        <v>59.13</v>
      </c>
      <c r="K28" s="23">
        <v>0.39</v>
      </c>
      <c r="L28" s="13">
        <f t="shared" si="2"/>
        <v>7.5854859419985654E-3</v>
      </c>
      <c r="M28" s="13">
        <f t="shared" si="3"/>
        <v>5.0031109713841374E-5</v>
      </c>
      <c r="N28">
        <v>153</v>
      </c>
      <c r="O28" s="11">
        <f t="shared" si="4"/>
        <v>1.9627589195430076E-2</v>
      </c>
      <c r="P28" s="13">
        <v>152.21</v>
      </c>
      <c r="Q28" s="12">
        <f t="shared" si="8"/>
        <v>0.3715520187472538</v>
      </c>
      <c r="R28" s="13">
        <v>4.01</v>
      </c>
      <c r="S28" s="13">
        <v>26.62</v>
      </c>
      <c r="T28" s="13">
        <f t="shared" si="9"/>
        <v>0.45019448672416706</v>
      </c>
      <c r="U28" s="13">
        <v>0.7</v>
      </c>
      <c r="V28" s="13">
        <v>38</v>
      </c>
      <c r="W28" s="20">
        <f t="shared" si="12"/>
        <v>0.24836601307189543</v>
      </c>
      <c r="X28">
        <v>1060.04</v>
      </c>
      <c r="Y28">
        <v>32.119999999999997</v>
      </c>
      <c r="Z28">
        <v>316.77999999999997</v>
      </c>
      <c r="AA28">
        <v>9.6</v>
      </c>
      <c r="AB28">
        <f t="shared" si="5"/>
        <v>0.77327539911145815</v>
      </c>
      <c r="AC28">
        <f t="shared" si="6"/>
        <v>2.3434067275301469E-2</v>
      </c>
      <c r="AD28">
        <f t="shared" si="10"/>
        <v>1.8876028880326567E-3</v>
      </c>
      <c r="AE28">
        <f t="shared" si="11"/>
        <v>5.7203698860766167E-5</v>
      </c>
      <c r="AF28">
        <v>33</v>
      </c>
      <c r="AG28">
        <f t="shared" si="7"/>
        <v>8.055460625884879E-2</v>
      </c>
    </row>
    <row r="29" spans="1:33" x14ac:dyDescent="0.3">
      <c r="A29" s="8" t="s">
        <v>33</v>
      </c>
      <c r="B29" s="8" t="s">
        <v>34</v>
      </c>
      <c r="C29" s="9">
        <v>27</v>
      </c>
      <c r="D29" s="10">
        <v>6231.35986328125</v>
      </c>
      <c r="E29" s="10">
        <v>15416.099609375</v>
      </c>
      <c r="F29">
        <v>22.58</v>
      </c>
      <c r="G29" s="11">
        <v>2.0499999999999998</v>
      </c>
      <c r="H29" s="13">
        <f t="shared" si="0"/>
        <v>3.6236071251564725E-3</v>
      </c>
      <c r="I29" s="13">
        <f t="shared" si="1"/>
        <v>3.2898116060986574E-4</v>
      </c>
      <c r="J29">
        <v>2.63</v>
      </c>
      <c r="K29" s="23">
        <v>0.24</v>
      </c>
      <c r="L29" s="13">
        <f t="shared" si="2"/>
        <v>4.22058757270218E-4</v>
      </c>
      <c r="M29" s="13">
        <f t="shared" si="3"/>
        <v>3.8514867583594035E-5</v>
      </c>
      <c r="N29">
        <v>11</v>
      </c>
      <c r="O29" s="11">
        <f t="shared" si="4"/>
        <v>1.7652647642480601E-3</v>
      </c>
      <c r="P29" s="13">
        <v>19.16</v>
      </c>
      <c r="Q29" s="12">
        <f t="shared" si="8"/>
        <v>0.84853852967227639</v>
      </c>
      <c r="R29" s="13">
        <v>2.74</v>
      </c>
      <c r="S29" s="13">
        <v>2.38</v>
      </c>
      <c r="T29" s="13">
        <f t="shared" si="9"/>
        <v>0.90494296577946765</v>
      </c>
      <c r="U29" s="13">
        <v>0.34</v>
      </c>
      <c r="V29" s="13">
        <v>7</v>
      </c>
      <c r="W29" s="20">
        <f t="shared" si="12"/>
        <v>0.63636363636363635</v>
      </c>
      <c r="X29">
        <v>705.53</v>
      </c>
      <c r="Y29">
        <v>26.13</v>
      </c>
      <c r="Z29">
        <v>217.78</v>
      </c>
      <c r="AA29">
        <v>8.07</v>
      </c>
      <c r="AB29">
        <f t="shared" si="5"/>
        <v>9.6448184233835264</v>
      </c>
      <c r="AC29">
        <f t="shared" si="6"/>
        <v>0.35739592559787425</v>
      </c>
      <c r="AD29">
        <f t="shared" si="10"/>
        <v>0.42713987703204281</v>
      </c>
      <c r="AE29">
        <f t="shared" si="11"/>
        <v>1.5827986076079464E-2</v>
      </c>
      <c r="AF29">
        <v>27</v>
      </c>
      <c r="AG29">
        <f t="shared" si="7"/>
        <v>1.1957484499557132</v>
      </c>
    </row>
    <row r="30" spans="1:33" x14ac:dyDescent="0.3">
      <c r="A30" s="8" t="s">
        <v>33</v>
      </c>
      <c r="B30" s="8" t="s">
        <v>34</v>
      </c>
      <c r="C30" s="9">
        <v>28</v>
      </c>
      <c r="D30" s="10">
        <v>6289.240234375</v>
      </c>
      <c r="E30" s="10">
        <v>16208.900390625</v>
      </c>
      <c r="F30">
        <v>9.75</v>
      </c>
      <c r="G30" s="11">
        <v>1.62</v>
      </c>
      <c r="H30" s="13">
        <f t="shared" si="0"/>
        <v>1.5502667471198794E-3</v>
      </c>
      <c r="I30" s="13">
        <f t="shared" si="1"/>
        <v>2.5758278259838E-4</v>
      </c>
      <c r="J30">
        <v>0.94</v>
      </c>
      <c r="K30" s="23">
        <v>0.16</v>
      </c>
      <c r="L30" s="13">
        <f t="shared" si="2"/>
        <v>1.494616145941217E-4</v>
      </c>
      <c r="M30" s="13">
        <f t="shared" si="3"/>
        <v>2.5440274824531358E-5</v>
      </c>
      <c r="N30">
        <v>6</v>
      </c>
      <c r="O30" s="11">
        <f t="shared" si="4"/>
        <v>9.5401030591992582E-4</v>
      </c>
      <c r="P30" s="13">
        <v>0</v>
      </c>
      <c r="Q30" s="12">
        <f t="shared" si="8"/>
        <v>0</v>
      </c>
      <c r="R30" s="13">
        <v>0</v>
      </c>
      <c r="S30" s="13">
        <v>0</v>
      </c>
      <c r="T30" s="13">
        <f t="shared" si="9"/>
        <v>0</v>
      </c>
      <c r="U30" s="13">
        <v>0</v>
      </c>
      <c r="V30" s="13">
        <v>0</v>
      </c>
      <c r="W30" s="20">
        <f t="shared" si="12"/>
        <v>0</v>
      </c>
      <c r="X30">
        <v>400.92</v>
      </c>
      <c r="Y30">
        <v>26.73</v>
      </c>
      <c r="Z30">
        <v>108.16</v>
      </c>
      <c r="AA30">
        <v>7.21</v>
      </c>
      <c r="AB30">
        <f t="shared" si="5"/>
        <v>11.093333333333334</v>
      </c>
      <c r="AC30">
        <f t="shared" si="6"/>
        <v>0.73948717948717946</v>
      </c>
      <c r="AD30">
        <f t="shared" si="10"/>
        <v>1.1377777777777778</v>
      </c>
      <c r="AE30">
        <f t="shared" si="11"/>
        <v>7.5844838921761998E-2</v>
      </c>
      <c r="AF30">
        <v>15</v>
      </c>
      <c r="AG30">
        <f t="shared" si="7"/>
        <v>1.5384615384615385</v>
      </c>
    </row>
    <row r="31" spans="1:33" x14ac:dyDescent="0.3">
      <c r="A31" s="8" t="s">
        <v>33</v>
      </c>
      <c r="B31" s="8" t="s">
        <v>34</v>
      </c>
      <c r="C31" s="9">
        <v>29</v>
      </c>
      <c r="D31" s="10">
        <v>3949.429931640625</v>
      </c>
      <c r="E31" s="10">
        <v>11547.599609375</v>
      </c>
      <c r="F31">
        <v>233.05</v>
      </c>
      <c r="G31" s="11">
        <v>1.74</v>
      </c>
      <c r="H31" s="13">
        <f t="shared" si="0"/>
        <v>5.9008516174178377E-2</v>
      </c>
      <c r="I31" s="13">
        <f t="shared" si="1"/>
        <v>4.4056991264994794E-4</v>
      </c>
      <c r="J31">
        <v>26.73</v>
      </c>
      <c r="K31" s="23">
        <v>0.2</v>
      </c>
      <c r="L31" s="13">
        <f t="shared" si="2"/>
        <v>6.7680653822604075E-3</v>
      </c>
      <c r="M31" s="13">
        <f t="shared" si="3"/>
        <v>5.0640219844821604E-5</v>
      </c>
      <c r="N31">
        <v>134</v>
      </c>
      <c r="O31" s="11">
        <f t="shared" si="4"/>
        <v>3.3928947296030472E-2</v>
      </c>
      <c r="P31" s="13">
        <v>37.700000000000003</v>
      </c>
      <c r="Q31" s="12">
        <f t="shared" si="8"/>
        <v>0.16176786097403992</v>
      </c>
      <c r="R31" s="13">
        <v>3.14</v>
      </c>
      <c r="S31" s="13">
        <v>4.4000000000000004</v>
      </c>
      <c r="T31" s="13">
        <f t="shared" si="9"/>
        <v>0.16460905349794239</v>
      </c>
      <c r="U31" s="13">
        <v>0.37</v>
      </c>
      <c r="V31" s="13">
        <v>12</v>
      </c>
      <c r="W31" s="20">
        <f t="shared" si="12"/>
        <v>8.9552238805970144E-2</v>
      </c>
      <c r="X31">
        <v>296.67</v>
      </c>
      <c r="Y31">
        <v>26.97</v>
      </c>
      <c r="Z31">
        <v>79.510000000000005</v>
      </c>
      <c r="AA31">
        <v>7.23</v>
      </c>
      <c r="AB31">
        <f t="shared" si="5"/>
        <v>0.34117142244153614</v>
      </c>
      <c r="AC31">
        <f t="shared" si="6"/>
        <v>3.1023385539583781E-2</v>
      </c>
      <c r="AD31">
        <f t="shared" si="10"/>
        <v>1.4639408815341605E-3</v>
      </c>
      <c r="AE31">
        <f t="shared" si="11"/>
        <v>1.3311901111170898E-4</v>
      </c>
      <c r="AF31">
        <v>11</v>
      </c>
      <c r="AG31">
        <f t="shared" si="7"/>
        <v>4.7200171636987767E-2</v>
      </c>
    </row>
    <row r="32" spans="1:33" x14ac:dyDescent="0.3">
      <c r="A32" s="8" t="s">
        <v>33</v>
      </c>
      <c r="B32" s="8" t="s">
        <v>34</v>
      </c>
      <c r="C32" s="9">
        <v>30</v>
      </c>
      <c r="D32" s="10">
        <v>9326.3701171875</v>
      </c>
      <c r="E32" s="10">
        <v>22218.599609375</v>
      </c>
      <c r="F32">
        <v>171.55</v>
      </c>
      <c r="G32" s="11">
        <v>1.55</v>
      </c>
      <c r="H32" s="13">
        <f t="shared" si="0"/>
        <v>1.8394080209603921E-2</v>
      </c>
      <c r="I32" s="13">
        <f t="shared" si="1"/>
        <v>1.6619542013923683E-4</v>
      </c>
      <c r="J32">
        <v>16.07</v>
      </c>
      <c r="K32" s="23">
        <v>0.14000000000000001</v>
      </c>
      <c r="L32" s="13">
        <f t="shared" si="2"/>
        <v>1.7230712268629263E-3</v>
      </c>
      <c r="M32" s="13">
        <f t="shared" si="3"/>
        <v>1.5011199238382683E-5</v>
      </c>
      <c r="N32">
        <v>111</v>
      </c>
      <c r="O32" s="11">
        <f t="shared" si="4"/>
        <v>1.1901736539003411E-2</v>
      </c>
      <c r="P32" s="13">
        <v>47.99</v>
      </c>
      <c r="Q32" s="12">
        <f t="shared" si="8"/>
        <v>0.27974351501020112</v>
      </c>
      <c r="R32" s="13">
        <v>1.65</v>
      </c>
      <c r="S32" s="13">
        <v>4.47</v>
      </c>
      <c r="T32" s="13">
        <f t="shared" si="9"/>
        <v>0.27815805849408837</v>
      </c>
      <c r="U32" s="13">
        <v>0.15</v>
      </c>
      <c r="V32" s="13">
        <v>29</v>
      </c>
      <c r="W32" s="20">
        <f t="shared" si="12"/>
        <v>0.26126126126126126</v>
      </c>
      <c r="X32">
        <v>1795.64</v>
      </c>
      <c r="Y32">
        <v>39.04</v>
      </c>
      <c r="Z32">
        <v>641.21</v>
      </c>
      <c r="AA32">
        <v>13.94</v>
      </c>
      <c r="AB32">
        <f t="shared" si="5"/>
        <v>3.7377440979306322</v>
      </c>
      <c r="AC32">
        <f t="shared" si="6"/>
        <v>8.1259108131740004E-2</v>
      </c>
      <c r="AD32">
        <f t="shared" si="10"/>
        <v>2.1788074018832013E-2</v>
      </c>
      <c r="AE32">
        <f t="shared" si="11"/>
        <v>4.7367594364173708E-4</v>
      </c>
      <c r="AF32">
        <v>46</v>
      </c>
      <c r="AG32">
        <f t="shared" si="7"/>
        <v>0.26814339842611484</v>
      </c>
    </row>
    <row r="33" spans="1:33" x14ac:dyDescent="0.3">
      <c r="A33" s="8" t="s">
        <v>33</v>
      </c>
      <c r="B33" s="8" t="s">
        <v>34</v>
      </c>
      <c r="C33" s="9">
        <v>31</v>
      </c>
      <c r="D33" s="10">
        <v>3355.830078125</v>
      </c>
      <c r="E33" s="10">
        <v>7931.990234375</v>
      </c>
      <c r="F33">
        <v>348.78</v>
      </c>
      <c r="G33" s="11">
        <v>2.44</v>
      </c>
      <c r="H33" s="13">
        <f t="shared" si="0"/>
        <v>0.10393255673865154</v>
      </c>
      <c r="I33" s="13">
        <f t="shared" si="1"/>
        <v>7.2709283342596988E-4</v>
      </c>
      <c r="J33">
        <v>39.5</v>
      </c>
      <c r="K33" s="23">
        <v>0.28000000000000003</v>
      </c>
      <c r="L33" s="13">
        <f t="shared" si="2"/>
        <v>1.1770560213248283E-2</v>
      </c>
      <c r="M33" s="13">
        <f t="shared" si="3"/>
        <v>8.3436882524291634E-5</v>
      </c>
      <c r="N33">
        <v>143</v>
      </c>
      <c r="O33" s="11">
        <f t="shared" si="4"/>
        <v>4.2612407860620365E-2</v>
      </c>
      <c r="P33" s="13">
        <v>51.96</v>
      </c>
      <c r="Q33" s="12">
        <f t="shared" si="8"/>
        <v>0.14897643213487013</v>
      </c>
      <c r="R33" s="13">
        <v>5.77</v>
      </c>
      <c r="S33" s="13">
        <v>7.64</v>
      </c>
      <c r="T33" s="13">
        <f t="shared" si="9"/>
        <v>0.19341772151898734</v>
      </c>
      <c r="U33" s="13">
        <v>0.85</v>
      </c>
      <c r="V33" s="13">
        <v>9</v>
      </c>
      <c r="W33" s="20">
        <f t="shared" si="12"/>
        <v>6.2937062937062943E-2</v>
      </c>
      <c r="X33">
        <v>158.16999999999999</v>
      </c>
      <c r="Y33">
        <v>8.32</v>
      </c>
      <c r="Z33">
        <v>20.18</v>
      </c>
      <c r="AA33">
        <v>1.06</v>
      </c>
      <c r="AB33">
        <f t="shared" si="5"/>
        <v>5.7858822180170882E-2</v>
      </c>
      <c r="AC33">
        <f t="shared" si="6"/>
        <v>3.0391650897413848E-3</v>
      </c>
      <c r="AD33">
        <f t="shared" si="10"/>
        <v>1.658891627391791E-4</v>
      </c>
      <c r="AE33">
        <f t="shared" si="11"/>
        <v>8.713702304436565E-6</v>
      </c>
      <c r="AF33">
        <v>19</v>
      </c>
      <c r="AG33">
        <f t="shared" si="7"/>
        <v>5.4475600665175761E-2</v>
      </c>
    </row>
    <row r="34" spans="1:33" x14ac:dyDescent="0.3">
      <c r="A34" s="15" t="s">
        <v>33</v>
      </c>
      <c r="B34" s="15" t="s">
        <v>37</v>
      </c>
      <c r="C34" s="9">
        <v>1</v>
      </c>
      <c r="D34" s="10">
        <v>7638.10986328125</v>
      </c>
      <c r="E34" s="10">
        <v>11135</v>
      </c>
      <c r="F34">
        <v>2375.81</v>
      </c>
      <c r="G34" s="11">
        <v>5.77</v>
      </c>
      <c r="H34" s="13">
        <f t="shared" si="0"/>
        <v>0.3110468483074918</v>
      </c>
      <c r="I34" s="13">
        <f t="shared" si="1"/>
        <v>7.5542249369024781E-4</v>
      </c>
      <c r="J34">
        <v>327.49</v>
      </c>
      <c r="K34" s="23">
        <v>0.79</v>
      </c>
      <c r="L34" s="13">
        <f t="shared" si="2"/>
        <v>4.2875790720731242E-2</v>
      </c>
      <c r="M34" s="13">
        <f t="shared" si="3"/>
        <v>1.0342872963869945E-4</v>
      </c>
      <c r="N34">
        <v>412</v>
      </c>
      <c r="O34" s="11">
        <f t="shared" si="4"/>
        <v>5.3940046343220471E-2</v>
      </c>
      <c r="P34">
        <v>730.21</v>
      </c>
      <c r="Q34" s="12">
        <f t="shared" si="8"/>
        <v>0.30735201889039948</v>
      </c>
      <c r="R34">
        <v>28.09</v>
      </c>
      <c r="S34">
        <v>131.46</v>
      </c>
      <c r="T34" s="13">
        <f t="shared" si="9"/>
        <v>0.401416837155333</v>
      </c>
      <c r="U34">
        <v>5.0599999999999996</v>
      </c>
      <c r="V34">
        <v>26</v>
      </c>
      <c r="W34" s="20">
        <f t="shared" si="12"/>
        <v>6.3106796116504854E-2</v>
      </c>
      <c r="X34">
        <v>355.09</v>
      </c>
      <c r="Y34">
        <v>14.2</v>
      </c>
      <c r="Z34">
        <v>73.489999999999995</v>
      </c>
      <c r="AA34">
        <v>2.94</v>
      </c>
      <c r="AB34">
        <f t="shared" si="5"/>
        <v>3.0932608247292499E-2</v>
      </c>
      <c r="AC34">
        <f t="shared" si="6"/>
        <v>1.237472693523472E-3</v>
      </c>
      <c r="AD34">
        <f t="shared" si="10"/>
        <v>1.3019815661729052E-5</v>
      </c>
      <c r="AE34">
        <f t="shared" si="11"/>
        <v>5.2086349225042072E-7</v>
      </c>
      <c r="AF34">
        <v>25</v>
      </c>
      <c r="AG34">
        <f t="shared" si="7"/>
        <v>1.0522726985743809E-2</v>
      </c>
    </row>
    <row r="35" spans="1:33" x14ac:dyDescent="0.3">
      <c r="A35" s="15" t="s">
        <v>33</v>
      </c>
      <c r="B35" s="15" t="s">
        <v>37</v>
      </c>
      <c r="C35" s="9">
        <v>2</v>
      </c>
      <c r="D35" s="10">
        <v>10147</v>
      </c>
      <c r="E35" s="10">
        <v>25112.5</v>
      </c>
      <c r="F35">
        <v>59.24</v>
      </c>
      <c r="G35" s="11">
        <v>2.04</v>
      </c>
      <c r="H35" s="13">
        <f t="shared" si="0"/>
        <v>5.8381787720508524E-3</v>
      </c>
      <c r="I35" s="13">
        <f t="shared" si="1"/>
        <v>2.0104464373706514E-4</v>
      </c>
      <c r="J35">
        <v>6.23</v>
      </c>
      <c r="K35" s="23">
        <v>0.21</v>
      </c>
      <c r="L35" s="13">
        <f t="shared" si="2"/>
        <v>6.1397457376564501E-4</v>
      </c>
      <c r="M35" s="13">
        <f t="shared" si="3"/>
        <v>2.0695772149403763E-5</v>
      </c>
      <c r="N35">
        <v>29</v>
      </c>
      <c r="O35" s="11">
        <f t="shared" si="4"/>
        <v>2.8579875825367105E-3</v>
      </c>
      <c r="P35">
        <v>15.83</v>
      </c>
      <c r="Q35" s="12">
        <f t="shared" si="8"/>
        <v>0.26721809588116135</v>
      </c>
      <c r="R35">
        <v>5.28</v>
      </c>
      <c r="S35">
        <v>1.97</v>
      </c>
      <c r="T35" s="13">
        <f t="shared" si="9"/>
        <v>0.3162118780096308</v>
      </c>
      <c r="U35">
        <v>0.66</v>
      </c>
      <c r="V35">
        <v>3</v>
      </c>
      <c r="W35" s="20">
        <f t="shared" si="12"/>
        <v>0.10344827586206896</v>
      </c>
      <c r="X35">
        <v>48.41</v>
      </c>
      <c r="Y35">
        <v>6.92</v>
      </c>
      <c r="Z35">
        <v>8.9600000000000009</v>
      </c>
      <c r="AA35">
        <v>1.28</v>
      </c>
      <c r="AB35">
        <f t="shared" si="5"/>
        <v>0.15124915597569211</v>
      </c>
      <c r="AC35">
        <f t="shared" si="6"/>
        <v>2.1607022282241727E-2</v>
      </c>
      <c r="AD35">
        <f t="shared" si="10"/>
        <v>2.5531592838570578E-3</v>
      </c>
      <c r="AE35">
        <f t="shared" si="11"/>
        <v>3.647370405510082E-4</v>
      </c>
      <c r="AF35">
        <v>7</v>
      </c>
      <c r="AG35">
        <f t="shared" si="7"/>
        <v>0.11816340310600945</v>
      </c>
    </row>
    <row r="36" spans="1:33" x14ac:dyDescent="0.3">
      <c r="A36" s="15" t="s">
        <v>33</v>
      </c>
      <c r="B36" s="15" t="s">
        <v>37</v>
      </c>
      <c r="C36" s="9">
        <v>4</v>
      </c>
      <c r="D36" s="10">
        <v>5479.75</v>
      </c>
      <c r="E36" s="10">
        <v>15773.900390625</v>
      </c>
      <c r="F36">
        <v>148.18</v>
      </c>
      <c r="G36" s="11">
        <v>2.91</v>
      </c>
      <c r="H36" s="13">
        <f t="shared" si="0"/>
        <v>2.7041379624982893E-2</v>
      </c>
      <c r="I36" s="13">
        <f t="shared" si="1"/>
        <v>5.310461243669876E-4</v>
      </c>
      <c r="J36">
        <v>16.93</v>
      </c>
      <c r="K36" s="23">
        <v>0.33</v>
      </c>
      <c r="L36" s="13">
        <f t="shared" si="2"/>
        <v>3.0895570053378345E-3</v>
      </c>
      <c r="M36" s="13">
        <f t="shared" si="3"/>
        <v>6.0221725443679003E-5</v>
      </c>
      <c r="N36">
        <v>51</v>
      </c>
      <c r="O36" s="11">
        <f t="shared" si="4"/>
        <v>9.306993932204936E-3</v>
      </c>
      <c r="P36">
        <v>75.08</v>
      </c>
      <c r="Q36" s="12">
        <f t="shared" si="8"/>
        <v>0.50668106357133214</v>
      </c>
      <c r="R36">
        <v>5.36</v>
      </c>
      <c r="S36">
        <v>9.69</v>
      </c>
      <c r="T36" s="13">
        <f t="shared" si="9"/>
        <v>0.57235676314235084</v>
      </c>
      <c r="U36">
        <v>0.69</v>
      </c>
      <c r="V36">
        <v>14</v>
      </c>
      <c r="W36" s="20">
        <f t="shared" si="12"/>
        <v>0.27450980392156865</v>
      </c>
      <c r="X36">
        <v>243.39</v>
      </c>
      <c r="Y36">
        <v>9.36</v>
      </c>
      <c r="Z36">
        <v>49.71</v>
      </c>
      <c r="AA36">
        <v>1.91</v>
      </c>
      <c r="AB36">
        <f t="shared" si="5"/>
        <v>0.33547037386961803</v>
      </c>
      <c r="AC36">
        <f t="shared" si="6"/>
        <v>1.2889728708327709E-2</v>
      </c>
      <c r="AD36">
        <f t="shared" si="10"/>
        <v>2.26393827689039E-3</v>
      </c>
      <c r="AE36">
        <f t="shared" si="11"/>
        <v>8.6986966583396598E-5</v>
      </c>
      <c r="AF36">
        <v>26</v>
      </c>
      <c r="AG36">
        <f t="shared" si="7"/>
        <v>0.17546227561074368</v>
      </c>
    </row>
    <row r="37" spans="1:33" x14ac:dyDescent="0.3">
      <c r="A37" s="15" t="s">
        <v>33</v>
      </c>
      <c r="B37" s="15" t="s">
        <v>37</v>
      </c>
      <c r="C37" s="9">
        <v>5</v>
      </c>
      <c r="D37" s="14">
        <v>5017.45</v>
      </c>
      <c r="E37" s="10">
        <v>15513.2998046875</v>
      </c>
      <c r="F37">
        <v>204.49</v>
      </c>
      <c r="G37" s="11">
        <v>2.27</v>
      </c>
      <c r="H37" s="13">
        <f t="shared" si="0"/>
        <v>4.0755762389261478E-2</v>
      </c>
      <c r="I37" s="13">
        <f t="shared" si="1"/>
        <v>4.524210505336376E-4</v>
      </c>
      <c r="J37">
        <v>24.58</v>
      </c>
      <c r="K37" s="23">
        <v>0.27</v>
      </c>
      <c r="L37" s="13">
        <f t="shared" si="2"/>
        <v>4.8989028291263493E-3</v>
      </c>
      <c r="M37" s="13">
        <f t="shared" si="3"/>
        <v>5.3812195437921657E-5</v>
      </c>
      <c r="N37">
        <v>90</v>
      </c>
      <c r="O37" s="11">
        <f t="shared" si="4"/>
        <v>1.7937398479307219E-2</v>
      </c>
      <c r="P37">
        <v>74.150000000000006</v>
      </c>
      <c r="Q37" s="12">
        <f t="shared" si="8"/>
        <v>0.36260941855347451</v>
      </c>
      <c r="R37">
        <v>18.54</v>
      </c>
      <c r="S37">
        <v>12.55</v>
      </c>
      <c r="T37" s="13">
        <f t="shared" si="9"/>
        <v>0.51057770545158676</v>
      </c>
      <c r="U37">
        <v>3.14</v>
      </c>
      <c r="V37">
        <v>4</v>
      </c>
      <c r="W37" s="20">
        <f t="shared" si="12"/>
        <v>4.4444444444444446E-2</v>
      </c>
      <c r="X37">
        <v>97.46</v>
      </c>
      <c r="Y37">
        <v>9.75</v>
      </c>
      <c r="Z37">
        <v>21.59</v>
      </c>
      <c r="AA37">
        <v>2.16</v>
      </c>
      <c r="AB37">
        <f t="shared" si="5"/>
        <v>0.10557973495036431</v>
      </c>
      <c r="AC37">
        <f t="shared" si="6"/>
        <v>1.0562863709716857E-2</v>
      </c>
      <c r="AD37">
        <f t="shared" si="10"/>
        <v>5.1630756980959613E-4</v>
      </c>
      <c r="AE37">
        <f t="shared" si="11"/>
        <v>5.1654671180580254E-5</v>
      </c>
      <c r="AF37">
        <v>10</v>
      </c>
      <c r="AG37">
        <f t="shared" si="7"/>
        <v>4.8902146804244706E-2</v>
      </c>
    </row>
    <row r="38" spans="1:33" x14ac:dyDescent="0.3">
      <c r="A38" s="15" t="s">
        <v>33</v>
      </c>
      <c r="B38" s="15" t="s">
        <v>37</v>
      </c>
      <c r="C38" s="9">
        <v>6</v>
      </c>
      <c r="D38" s="10">
        <v>5354.1298828125</v>
      </c>
      <c r="E38" s="10">
        <v>13965.7998046875</v>
      </c>
      <c r="F38">
        <v>74.069999999999993</v>
      </c>
      <c r="G38" s="11">
        <v>1.95</v>
      </c>
      <c r="H38" s="13">
        <f t="shared" si="0"/>
        <v>1.3834180645817908E-2</v>
      </c>
      <c r="I38" s="13">
        <f t="shared" si="1"/>
        <v>3.6420483676717868E-4</v>
      </c>
      <c r="J38">
        <v>7.99</v>
      </c>
      <c r="K38" s="23">
        <v>0.21</v>
      </c>
      <c r="L38" s="13">
        <f t="shared" si="2"/>
        <v>1.4923059721896194E-3</v>
      </c>
      <c r="M38" s="13">
        <f t="shared" si="3"/>
        <v>3.9222059344157699E-5</v>
      </c>
      <c r="N38">
        <v>38</v>
      </c>
      <c r="O38" s="11">
        <f t="shared" si="4"/>
        <v>7.0973250241809175E-3</v>
      </c>
      <c r="P38">
        <v>51.2</v>
      </c>
      <c r="Q38" s="12">
        <f t="shared" si="8"/>
        <v>0.69123801809099505</v>
      </c>
      <c r="R38">
        <v>4.2699999999999996</v>
      </c>
      <c r="S38">
        <v>7.89</v>
      </c>
      <c r="T38" s="13">
        <f t="shared" si="9"/>
        <v>0.98748435544430535</v>
      </c>
      <c r="U38">
        <v>0.66</v>
      </c>
      <c r="V38">
        <v>12</v>
      </c>
      <c r="W38" s="20">
        <f t="shared" si="12"/>
        <v>0.31578947368421051</v>
      </c>
      <c r="X38">
        <v>336.16</v>
      </c>
      <c r="Y38">
        <v>15.28</v>
      </c>
      <c r="Z38">
        <v>76.41</v>
      </c>
      <c r="AA38">
        <v>3.47</v>
      </c>
      <c r="AB38">
        <f t="shared" si="5"/>
        <v>1.031591737545565</v>
      </c>
      <c r="AC38">
        <f t="shared" si="6"/>
        <v>4.6847576616713925E-2</v>
      </c>
      <c r="AD38">
        <f t="shared" si="10"/>
        <v>1.39272544558602E-2</v>
      </c>
      <c r="AE38">
        <f t="shared" si="11"/>
        <v>6.3247707056451907E-4</v>
      </c>
      <c r="AF38">
        <v>22</v>
      </c>
      <c r="AG38">
        <f t="shared" si="7"/>
        <v>0.29701633589847443</v>
      </c>
    </row>
    <row r="39" spans="1:33" x14ac:dyDescent="0.3">
      <c r="A39" s="15" t="s">
        <v>33</v>
      </c>
      <c r="B39" s="15" t="s">
        <v>37</v>
      </c>
      <c r="C39" s="9">
        <v>7</v>
      </c>
      <c r="D39" s="10">
        <v>4231.2099609375</v>
      </c>
      <c r="E39" s="10">
        <v>6192.22998046875</v>
      </c>
      <c r="F39">
        <v>768.57</v>
      </c>
      <c r="G39" s="11">
        <v>4.47</v>
      </c>
      <c r="H39" s="13">
        <f t="shared" si="0"/>
        <v>0.18164307777099997</v>
      </c>
      <c r="I39" s="13">
        <f t="shared" si="1"/>
        <v>1.0564354029384047E-3</v>
      </c>
      <c r="J39">
        <v>128.16</v>
      </c>
      <c r="K39" s="23">
        <v>0.75</v>
      </c>
      <c r="L39" s="13">
        <f t="shared" si="2"/>
        <v>3.0289208331227283E-2</v>
      </c>
      <c r="M39" s="13">
        <f t="shared" si="3"/>
        <v>1.7725426223798738E-4</v>
      </c>
      <c r="N39">
        <v>172</v>
      </c>
      <c r="O39" s="11">
        <f t="shared" si="4"/>
        <v>4.0650310806578438E-2</v>
      </c>
      <c r="P39">
        <v>183.98</v>
      </c>
      <c r="Q39" s="12">
        <f t="shared" si="8"/>
        <v>0.23937962709967858</v>
      </c>
      <c r="R39">
        <v>30.66</v>
      </c>
      <c r="S39">
        <v>40.590000000000003</v>
      </c>
      <c r="T39" s="13">
        <f t="shared" si="9"/>
        <v>0.31671348314606745</v>
      </c>
      <c r="U39">
        <v>6.76</v>
      </c>
      <c r="V39">
        <v>6</v>
      </c>
      <c r="W39" s="20">
        <f t="shared" si="12"/>
        <v>3.4883720930232558E-2</v>
      </c>
      <c r="X39">
        <v>145.86000000000001</v>
      </c>
      <c r="Y39">
        <v>29.17</v>
      </c>
      <c r="Z39">
        <v>36.81</v>
      </c>
      <c r="AA39">
        <v>7.36</v>
      </c>
      <c r="AB39">
        <f t="shared" si="5"/>
        <v>4.7894141067176703E-2</v>
      </c>
      <c r="AC39">
        <f t="shared" si="6"/>
        <v>9.5762259781152007E-3</v>
      </c>
      <c r="AD39">
        <f t="shared" si="10"/>
        <v>6.2315912756387442E-5</v>
      </c>
      <c r="AE39">
        <f t="shared" si="11"/>
        <v>1.2459796736946797E-5</v>
      </c>
      <c r="AF39">
        <v>5</v>
      </c>
      <c r="AG39">
        <f t="shared" si="7"/>
        <v>6.5055883003500006E-3</v>
      </c>
    </row>
    <row r="40" spans="1:33" x14ac:dyDescent="0.3">
      <c r="A40" s="15" t="s">
        <v>33</v>
      </c>
      <c r="B40" s="15" t="s">
        <v>37</v>
      </c>
      <c r="C40" s="9">
        <v>8</v>
      </c>
      <c r="D40" s="10">
        <v>12255.2998046875</v>
      </c>
      <c r="E40" s="10">
        <v>13454.900390625</v>
      </c>
      <c r="F40">
        <v>2.85</v>
      </c>
      <c r="G40" s="11">
        <v>0.95</v>
      </c>
      <c r="H40" s="13">
        <f t="shared" si="0"/>
        <v>2.325524504027156E-4</v>
      </c>
      <c r="I40" s="13">
        <f t="shared" si="1"/>
        <v>7.7517483467571868E-5</v>
      </c>
      <c r="J40">
        <v>0.16</v>
      </c>
      <c r="K40" s="23">
        <v>0.05</v>
      </c>
      <c r="L40" s="13">
        <f t="shared" si="2"/>
        <v>1.3055576162959473E-5</v>
      </c>
      <c r="M40" s="13">
        <f t="shared" si="3"/>
        <v>4.0798675509248354E-6</v>
      </c>
      <c r="N40">
        <v>3</v>
      </c>
      <c r="O40" s="11">
        <f t="shared" si="4"/>
        <v>2.4479205305549009E-4</v>
      </c>
      <c r="P40">
        <v>0</v>
      </c>
      <c r="Q40" s="12">
        <f t="shared" si="8"/>
        <v>0</v>
      </c>
      <c r="R40">
        <v>0</v>
      </c>
      <c r="S40">
        <v>0</v>
      </c>
      <c r="T40" s="13">
        <f t="shared" si="9"/>
        <v>0</v>
      </c>
      <c r="U40">
        <v>0</v>
      </c>
      <c r="V40">
        <v>0</v>
      </c>
      <c r="W40" s="20">
        <f t="shared" si="12"/>
        <v>0</v>
      </c>
      <c r="X40">
        <v>16.88</v>
      </c>
      <c r="Y40">
        <v>4.22</v>
      </c>
      <c r="Z40">
        <v>2.21</v>
      </c>
      <c r="AA40">
        <v>0.55000000000000004</v>
      </c>
      <c r="AB40">
        <f t="shared" si="5"/>
        <v>0.77543859649122804</v>
      </c>
      <c r="AC40">
        <f t="shared" si="6"/>
        <v>0.19298245614035089</v>
      </c>
      <c r="AD40">
        <f t="shared" si="10"/>
        <v>0.27208371806709752</v>
      </c>
      <c r="AE40">
        <f t="shared" si="11"/>
        <v>6.7713142505386278E-2</v>
      </c>
      <c r="AF40">
        <v>4</v>
      </c>
      <c r="AG40">
        <f t="shared" si="7"/>
        <v>1.4035087719298245</v>
      </c>
    </row>
    <row r="41" spans="1:33" x14ac:dyDescent="0.3">
      <c r="A41" s="15" t="s">
        <v>33</v>
      </c>
      <c r="B41" s="15" t="s">
        <v>37</v>
      </c>
      <c r="C41" s="9">
        <v>10</v>
      </c>
      <c r="D41" s="10">
        <v>6841.68017578125</v>
      </c>
      <c r="E41" s="10">
        <v>20082</v>
      </c>
      <c r="F41">
        <v>9.31</v>
      </c>
      <c r="G41" s="11">
        <v>2.33</v>
      </c>
      <c r="H41" s="13">
        <f t="shared" si="0"/>
        <v>1.3607768502474458E-3</v>
      </c>
      <c r="I41" s="13">
        <f t="shared" si="1"/>
        <v>3.4055961987932852E-4</v>
      </c>
      <c r="J41">
        <v>0.84</v>
      </c>
      <c r="K41" s="23">
        <v>0.21</v>
      </c>
      <c r="L41" s="13">
        <f t="shared" si="2"/>
        <v>1.2277685866894246E-4</v>
      </c>
      <c r="M41" s="13">
        <f t="shared" si="3"/>
        <v>3.0694214667235615E-5</v>
      </c>
      <c r="N41">
        <v>4</v>
      </c>
      <c r="O41" s="11">
        <f t="shared" si="4"/>
        <v>5.8465170794734511E-4</v>
      </c>
      <c r="P41" s="12">
        <v>2.2363500595092773</v>
      </c>
      <c r="Q41" s="12">
        <f t="shared" si="8"/>
        <v>0.24020945859390733</v>
      </c>
      <c r="R41" s="12">
        <v>2.2363500595092773</v>
      </c>
      <c r="S41" s="12">
        <v>0.22143499553203583</v>
      </c>
      <c r="T41" s="13">
        <f t="shared" si="9"/>
        <v>0.26361308991909027</v>
      </c>
      <c r="U41" s="12">
        <v>0.22143499553203583</v>
      </c>
      <c r="V41">
        <v>1</v>
      </c>
      <c r="W41" s="20">
        <f t="shared" si="12"/>
        <v>0.25</v>
      </c>
      <c r="X41">
        <v>264.7</v>
      </c>
      <c r="Y41">
        <v>26.47</v>
      </c>
      <c r="Z41">
        <v>60.21</v>
      </c>
      <c r="AA41">
        <v>6.02</v>
      </c>
      <c r="AB41">
        <f t="shared" si="5"/>
        <v>6.4672395273899035</v>
      </c>
      <c r="AC41">
        <f t="shared" si="6"/>
        <v>0.64661654135338342</v>
      </c>
      <c r="AD41">
        <f t="shared" si="10"/>
        <v>0.69465515868849659</v>
      </c>
      <c r="AE41">
        <f t="shared" si="11"/>
        <v>6.9453978663091664E-2</v>
      </c>
      <c r="AF41">
        <v>10</v>
      </c>
      <c r="AG41">
        <f t="shared" si="7"/>
        <v>1.0741138560687433</v>
      </c>
    </row>
    <row r="42" spans="1:33" x14ac:dyDescent="0.3">
      <c r="A42" s="15" t="s">
        <v>33</v>
      </c>
      <c r="B42" s="15" t="s">
        <v>37</v>
      </c>
      <c r="C42" s="9">
        <v>11</v>
      </c>
      <c r="D42" s="14">
        <v>6238.18</v>
      </c>
      <c r="E42" s="10">
        <v>16173.099609375</v>
      </c>
      <c r="F42">
        <v>224.29</v>
      </c>
      <c r="G42" s="11">
        <v>2.67</v>
      </c>
      <c r="H42" s="13">
        <f t="shared" si="0"/>
        <v>3.5954396955522279E-2</v>
      </c>
      <c r="I42" s="13">
        <f t="shared" si="1"/>
        <v>4.2800945147462876E-4</v>
      </c>
      <c r="J42">
        <v>31.04</v>
      </c>
      <c r="K42" s="23">
        <v>0.37</v>
      </c>
      <c r="L42" s="13">
        <f t="shared" si="2"/>
        <v>4.9758102523492428E-3</v>
      </c>
      <c r="M42" s="13">
        <f t="shared" si="3"/>
        <v>5.9312171178132078E-5</v>
      </c>
      <c r="N42">
        <v>84</v>
      </c>
      <c r="O42" s="11">
        <f t="shared" si="4"/>
        <v>1.3465465889089446E-2</v>
      </c>
      <c r="P42">
        <v>329.5</v>
      </c>
      <c r="Q42" s="12">
        <f t="shared" si="8"/>
        <v>1.4690802086584334</v>
      </c>
      <c r="R42">
        <v>3.79</v>
      </c>
      <c r="S42">
        <v>51.35</v>
      </c>
      <c r="T42" s="13">
        <f t="shared" si="9"/>
        <v>1.6543170103092784</v>
      </c>
      <c r="U42">
        <v>0.59</v>
      </c>
      <c r="V42">
        <v>84</v>
      </c>
      <c r="W42" s="20">
        <f>V42/N42</f>
        <v>1</v>
      </c>
      <c r="X42">
        <v>2763.6</v>
      </c>
      <c r="Y42">
        <v>56.4</v>
      </c>
      <c r="Z42">
        <v>610.37</v>
      </c>
      <c r="AA42">
        <v>12.46</v>
      </c>
      <c r="AB42">
        <f t="shared" si="5"/>
        <v>2.7213429042757147</v>
      </c>
      <c r="AC42">
        <f t="shared" si="6"/>
        <v>5.555307860359357E-2</v>
      </c>
      <c r="AD42">
        <f t="shared" si="10"/>
        <v>1.2133144162805809E-2</v>
      </c>
      <c r="AE42">
        <f t="shared" si="11"/>
        <v>2.4768415267552529E-4</v>
      </c>
      <c r="AF42">
        <v>49</v>
      </c>
      <c r="AG42">
        <f t="shared" si="7"/>
        <v>0.21846716304783986</v>
      </c>
    </row>
    <row r="43" spans="1:33" x14ac:dyDescent="0.3">
      <c r="A43" s="15" t="s">
        <v>33</v>
      </c>
      <c r="B43" s="15" t="s">
        <v>37</v>
      </c>
      <c r="C43" s="9">
        <v>12</v>
      </c>
      <c r="D43" s="10">
        <v>5823.9501953125</v>
      </c>
      <c r="E43" s="10">
        <v>19419</v>
      </c>
      <c r="F43">
        <v>798.78</v>
      </c>
      <c r="G43" s="11">
        <v>3.22</v>
      </c>
      <c r="H43" s="13">
        <f t="shared" si="0"/>
        <v>0.13715433223362913</v>
      </c>
      <c r="I43" s="13">
        <f t="shared" si="1"/>
        <v>5.5288934348917838E-4</v>
      </c>
      <c r="J43">
        <v>113.82</v>
      </c>
      <c r="K43" s="23">
        <v>0.46</v>
      </c>
      <c r="L43" s="13">
        <f t="shared" si="2"/>
        <v>1.9543436358987042E-2</v>
      </c>
      <c r="M43" s="13">
        <f t="shared" si="3"/>
        <v>7.8984191927025476E-5</v>
      </c>
      <c r="N43">
        <v>248</v>
      </c>
      <c r="O43" s="11">
        <f t="shared" si="4"/>
        <v>4.2582781734570259E-2</v>
      </c>
      <c r="P43">
        <v>377.36</v>
      </c>
      <c r="Q43" s="12">
        <f t="shared" si="8"/>
        <v>0.47242044117278853</v>
      </c>
      <c r="R43">
        <v>9.68</v>
      </c>
      <c r="S43">
        <v>70.069999999999993</v>
      </c>
      <c r="T43" s="13">
        <f t="shared" si="9"/>
        <v>0.6156211562115621</v>
      </c>
      <c r="U43">
        <v>1.8</v>
      </c>
      <c r="V43">
        <v>39</v>
      </c>
      <c r="W43" s="20">
        <f t="shared" si="12"/>
        <v>0.15725806451612903</v>
      </c>
      <c r="X43">
        <v>609.65</v>
      </c>
      <c r="Y43">
        <v>17.93</v>
      </c>
      <c r="Z43">
        <v>129.51</v>
      </c>
      <c r="AA43">
        <v>3.81</v>
      </c>
      <c r="AB43">
        <f t="shared" si="5"/>
        <v>0.16213475550214076</v>
      </c>
      <c r="AC43">
        <f t="shared" si="6"/>
        <v>4.7697739052054381E-3</v>
      </c>
      <c r="AD43">
        <f t="shared" si="10"/>
        <v>2.0297798580603017E-4</v>
      </c>
      <c r="AE43">
        <f t="shared" si="11"/>
        <v>5.971323650073159E-6</v>
      </c>
      <c r="AF43">
        <v>34</v>
      </c>
      <c r="AG43">
        <f t="shared" si="7"/>
        <v>4.2564911490022284E-2</v>
      </c>
    </row>
    <row r="44" spans="1:33" x14ac:dyDescent="0.3">
      <c r="A44" s="15" t="s">
        <v>33</v>
      </c>
      <c r="B44" s="15" t="s">
        <v>37</v>
      </c>
      <c r="C44" s="9">
        <v>13</v>
      </c>
      <c r="D44" s="14">
        <v>5461.01</v>
      </c>
      <c r="E44" s="10">
        <v>14893.599609375</v>
      </c>
      <c r="F44">
        <v>61.11</v>
      </c>
      <c r="G44" s="11">
        <v>2.35</v>
      </c>
      <c r="H44" s="13">
        <f t="shared" si="0"/>
        <v>1.1190237703281994E-2</v>
      </c>
      <c r="I44" s="13">
        <f t="shared" si="1"/>
        <v>4.3032332846854336E-4</v>
      </c>
      <c r="J44">
        <v>6.96</v>
      </c>
      <c r="K44" s="23">
        <v>0.27</v>
      </c>
      <c r="L44" s="13">
        <f t="shared" si="2"/>
        <v>1.2744895175068347E-3</v>
      </c>
      <c r="M44" s="13">
        <f t="shared" si="3"/>
        <v>4.9441403696385832E-5</v>
      </c>
      <c r="N44">
        <v>26</v>
      </c>
      <c r="O44" s="11">
        <f t="shared" si="4"/>
        <v>4.7610240596519691E-3</v>
      </c>
      <c r="P44">
        <v>69.14</v>
      </c>
      <c r="Q44" s="12">
        <f t="shared" si="8"/>
        <v>1.1314023891343479</v>
      </c>
      <c r="R44">
        <v>3.84</v>
      </c>
      <c r="S44">
        <v>9.02</v>
      </c>
      <c r="T44" s="13">
        <f t="shared" si="9"/>
        <v>1.2959770114942528</v>
      </c>
      <c r="U44">
        <v>0.5</v>
      </c>
      <c r="V44">
        <v>18</v>
      </c>
      <c r="W44" s="20">
        <f t="shared" si="12"/>
        <v>0.69230769230769229</v>
      </c>
      <c r="X44">
        <v>869.76</v>
      </c>
      <c r="Y44">
        <v>18.510000000000002</v>
      </c>
      <c r="Z44">
        <v>209.31</v>
      </c>
      <c r="AA44">
        <v>4.45</v>
      </c>
      <c r="AB44">
        <f t="shared" si="5"/>
        <v>3.4251350024545903</v>
      </c>
      <c r="AC44">
        <f t="shared" si="6"/>
        <v>7.2819505809196536E-2</v>
      </c>
      <c r="AD44">
        <f t="shared" si="10"/>
        <v>5.6048682743488634E-2</v>
      </c>
      <c r="AE44">
        <f t="shared" si="11"/>
        <v>1.1916135789428331E-3</v>
      </c>
      <c r="AF44">
        <v>47</v>
      </c>
      <c r="AG44">
        <f t="shared" si="7"/>
        <v>0.76910489281623307</v>
      </c>
    </row>
    <row r="45" spans="1:33" x14ac:dyDescent="0.3">
      <c r="A45" s="15" t="s">
        <v>33</v>
      </c>
      <c r="B45" s="15" t="s">
        <v>37</v>
      </c>
      <c r="C45" s="9">
        <v>14</v>
      </c>
      <c r="D45" s="10">
        <v>7681.68017578125</v>
      </c>
      <c r="E45" s="10">
        <v>20462.400390625</v>
      </c>
      <c r="F45">
        <v>292.83</v>
      </c>
      <c r="G45" s="11">
        <v>5.86</v>
      </c>
      <c r="H45" s="13">
        <f t="shared" si="0"/>
        <v>3.8120566503566815E-2</v>
      </c>
      <c r="I45" s="13">
        <f t="shared" si="1"/>
        <v>7.628539415732732E-4</v>
      </c>
      <c r="J45">
        <v>48.62</v>
      </c>
      <c r="K45" s="23">
        <v>0.97</v>
      </c>
      <c r="L45" s="13">
        <f t="shared" si="2"/>
        <v>6.3293444776949719E-3</v>
      </c>
      <c r="M45" s="13">
        <f t="shared" si="3"/>
        <v>1.2627445790547353E-4</v>
      </c>
      <c r="N45">
        <v>50</v>
      </c>
      <c r="O45" s="11">
        <f t="shared" si="4"/>
        <v>6.5089926755398731E-3</v>
      </c>
      <c r="P45">
        <v>302.08999999999997</v>
      </c>
      <c r="Q45" s="12">
        <f t="shared" si="8"/>
        <v>1.0316224430556977</v>
      </c>
      <c r="R45">
        <v>10.42</v>
      </c>
      <c r="S45">
        <v>58.15</v>
      </c>
      <c r="T45" s="13">
        <f t="shared" si="9"/>
        <v>1.1960098724804606</v>
      </c>
      <c r="U45">
        <v>2.0099999999999998</v>
      </c>
      <c r="V45">
        <v>29</v>
      </c>
      <c r="W45" s="20">
        <f t="shared" si="12"/>
        <v>0.57999999999999996</v>
      </c>
      <c r="X45">
        <v>708.41</v>
      </c>
      <c r="Y45">
        <v>20.84</v>
      </c>
      <c r="Z45">
        <v>144.82</v>
      </c>
      <c r="AA45">
        <v>4.26</v>
      </c>
      <c r="AB45">
        <f t="shared" si="5"/>
        <v>0.49455315370692893</v>
      </c>
      <c r="AC45">
        <f t="shared" si="6"/>
        <v>1.4547689785882594E-2</v>
      </c>
      <c r="AD45">
        <f t="shared" si="10"/>
        <v>1.688874615670966E-3</v>
      </c>
      <c r="AE45">
        <f t="shared" si="11"/>
        <v>4.9679642747951356E-5</v>
      </c>
      <c r="AF45">
        <v>34</v>
      </c>
      <c r="AG45">
        <f t="shared" si="7"/>
        <v>0.11610832223474371</v>
      </c>
    </row>
    <row r="46" spans="1:33" x14ac:dyDescent="0.3">
      <c r="A46" s="15" t="s">
        <v>33</v>
      </c>
      <c r="B46" s="15" t="s">
        <v>37</v>
      </c>
      <c r="C46" s="9">
        <v>16</v>
      </c>
      <c r="D46" s="10">
        <v>7108.27978515625</v>
      </c>
      <c r="E46" s="10">
        <v>17768.80078125</v>
      </c>
      <c r="F46">
        <v>112.4</v>
      </c>
      <c r="G46" s="11">
        <v>3.63</v>
      </c>
      <c r="H46" s="13">
        <f t="shared" si="0"/>
        <v>1.5812545847550555E-2</v>
      </c>
      <c r="I46" s="13">
        <f t="shared" si="1"/>
        <v>5.1067207674918599E-4</v>
      </c>
      <c r="J46">
        <v>14.32</v>
      </c>
      <c r="K46" s="23">
        <v>0.46</v>
      </c>
      <c r="L46" s="13">
        <f t="shared" si="2"/>
        <v>2.0145521044210315E-3</v>
      </c>
      <c r="M46" s="13">
        <f t="shared" si="3"/>
        <v>6.4713265924139278E-5</v>
      </c>
      <c r="N46">
        <v>31</v>
      </c>
      <c r="O46" s="11">
        <f t="shared" si="4"/>
        <v>4.3611113992354728E-3</v>
      </c>
      <c r="P46">
        <v>36.590000000000003</v>
      </c>
      <c r="Q46" s="12">
        <f>P46/F46</f>
        <v>0.32553380782918151</v>
      </c>
      <c r="R46">
        <v>6.1</v>
      </c>
      <c r="S46">
        <v>5.71</v>
      </c>
      <c r="T46" s="13">
        <f t="shared" si="9"/>
        <v>0.39874301675977653</v>
      </c>
      <c r="U46">
        <v>0.95</v>
      </c>
      <c r="V46">
        <v>6</v>
      </c>
      <c r="W46" s="20">
        <f t="shared" si="12"/>
        <v>0.19354838709677419</v>
      </c>
      <c r="X46">
        <v>115.08</v>
      </c>
      <c r="Y46">
        <v>11.51</v>
      </c>
      <c r="Z46">
        <v>21.99</v>
      </c>
      <c r="AA46">
        <v>2.2000000000000002</v>
      </c>
      <c r="AB46">
        <f t="shared" si="5"/>
        <v>0.19564056939501778</v>
      </c>
      <c r="AC46">
        <f t="shared" si="6"/>
        <v>1.9572953736654804E-2</v>
      </c>
      <c r="AD46">
        <f t="shared" si="10"/>
        <v>1.7405744608097666E-3</v>
      </c>
      <c r="AE46">
        <f t="shared" si="11"/>
        <v>1.7413659908055874E-4</v>
      </c>
      <c r="AF46">
        <v>10</v>
      </c>
      <c r="AG46">
        <f t="shared" si="7"/>
        <v>8.8967971530249101E-2</v>
      </c>
    </row>
    <row r="47" spans="1:33" x14ac:dyDescent="0.3">
      <c r="A47" s="15" t="s">
        <v>33</v>
      </c>
      <c r="B47" s="15" t="s">
        <v>37</v>
      </c>
      <c r="C47" s="9">
        <v>17</v>
      </c>
      <c r="D47" s="10">
        <v>6069.27001953125</v>
      </c>
      <c r="E47" s="10">
        <v>13827.2998046875</v>
      </c>
      <c r="F47">
        <v>28.19</v>
      </c>
      <c r="G47" s="11">
        <v>2.35</v>
      </c>
      <c r="H47" s="13">
        <f t="shared" si="0"/>
        <v>4.6447101396515575E-3</v>
      </c>
      <c r="I47" s="13">
        <f t="shared" si="1"/>
        <v>3.8719648202132528E-4</v>
      </c>
      <c r="J47">
        <v>2.98</v>
      </c>
      <c r="K47" s="23">
        <v>0.25</v>
      </c>
      <c r="L47" s="13">
        <f t="shared" si="2"/>
        <v>4.9099809209512729E-4</v>
      </c>
      <c r="M47" s="13">
        <f t="shared" si="3"/>
        <v>4.119111510865162E-5</v>
      </c>
      <c r="N47">
        <v>12</v>
      </c>
      <c r="O47" s="11">
        <f t="shared" si="4"/>
        <v>1.977173525215278E-3</v>
      </c>
      <c r="P47">
        <v>11.2</v>
      </c>
      <c r="Q47" s="12">
        <f t="shared" si="8"/>
        <v>0.39730400851365727</v>
      </c>
      <c r="R47">
        <v>2.8</v>
      </c>
      <c r="S47">
        <v>0.96</v>
      </c>
      <c r="T47" s="13">
        <f t="shared" si="9"/>
        <v>0.32214765100671139</v>
      </c>
      <c r="U47">
        <v>0.24</v>
      </c>
      <c r="V47">
        <v>4</v>
      </c>
      <c r="W47" s="20">
        <f t="shared" si="12"/>
        <v>0.33333333333333331</v>
      </c>
      <c r="X47">
        <v>185.78</v>
      </c>
      <c r="Y47">
        <v>16.89</v>
      </c>
      <c r="Z47">
        <v>45.49</v>
      </c>
      <c r="AA47">
        <v>4.1399999999999997</v>
      </c>
      <c r="AB47">
        <f t="shared" si="5"/>
        <v>1.6136927988648457</v>
      </c>
      <c r="AC47">
        <f t="shared" si="6"/>
        <v>0.14686058886129832</v>
      </c>
      <c r="AD47">
        <f t="shared" si="10"/>
        <v>5.7243447990948763E-2</v>
      </c>
      <c r="AE47">
        <f t="shared" si="11"/>
        <v>5.2096697006491065E-3</v>
      </c>
      <c r="AF47">
        <v>11</v>
      </c>
      <c r="AG47">
        <f t="shared" si="7"/>
        <v>0.39020929407591343</v>
      </c>
    </row>
    <row r="48" spans="1:33" x14ac:dyDescent="0.3">
      <c r="A48" s="15" t="s">
        <v>33</v>
      </c>
      <c r="B48" s="15" t="s">
        <v>37</v>
      </c>
      <c r="C48" s="9">
        <v>18</v>
      </c>
      <c r="D48" s="10">
        <v>4742.02001953125</v>
      </c>
      <c r="E48" s="10">
        <v>14930</v>
      </c>
      <c r="F48">
        <v>391.37</v>
      </c>
      <c r="G48" s="11">
        <v>4.55</v>
      </c>
      <c r="H48" s="13">
        <f t="shared" si="0"/>
        <v>8.2532338199341262E-2</v>
      </c>
      <c r="I48" s="13">
        <f t="shared" si="1"/>
        <v>9.5950670415975356E-4</v>
      </c>
      <c r="J48">
        <v>47.64</v>
      </c>
      <c r="K48" s="23">
        <v>0.55000000000000004</v>
      </c>
      <c r="L48" s="13">
        <f t="shared" si="2"/>
        <v>1.0046351513444102E-2</v>
      </c>
      <c r="M48" s="13">
        <f t="shared" si="3"/>
        <v>1.1598432687645374E-4</v>
      </c>
      <c r="N48">
        <v>86</v>
      </c>
      <c r="O48" s="11">
        <f t="shared" si="4"/>
        <v>1.8135731111590947E-2</v>
      </c>
      <c r="P48">
        <v>36.56</v>
      </c>
      <c r="Q48" s="12">
        <f t="shared" si="8"/>
        <v>9.3415438076500504E-2</v>
      </c>
      <c r="R48">
        <v>6.09</v>
      </c>
      <c r="S48">
        <v>5</v>
      </c>
      <c r="T48" s="13">
        <f t="shared" si="9"/>
        <v>0.10495382031905962</v>
      </c>
      <c r="U48">
        <v>0.83</v>
      </c>
      <c r="V48">
        <v>6</v>
      </c>
      <c r="W48" s="20">
        <f t="shared" si="12"/>
        <v>6.9767441860465115E-2</v>
      </c>
      <c r="X48">
        <v>84.05</v>
      </c>
      <c r="Y48">
        <v>7.64</v>
      </c>
      <c r="Z48">
        <v>16.32</v>
      </c>
      <c r="AA48">
        <v>1.48</v>
      </c>
      <c r="AB48">
        <f t="shared" si="5"/>
        <v>4.1699670388634799E-2</v>
      </c>
      <c r="AC48">
        <f t="shared" si="6"/>
        <v>3.7815877558320769E-3</v>
      </c>
      <c r="AD48">
        <f t="shared" si="10"/>
        <v>1.0654794794857755E-4</v>
      </c>
      <c r="AE48">
        <f t="shared" si="11"/>
        <v>9.6624364561210022E-6</v>
      </c>
      <c r="AF48">
        <v>11</v>
      </c>
      <c r="AG48">
        <f t="shared" si="7"/>
        <v>2.8106395482535709E-2</v>
      </c>
    </row>
    <row r="49" spans="1:33" x14ac:dyDescent="0.3">
      <c r="A49" s="15" t="s">
        <v>33</v>
      </c>
      <c r="B49" s="15" t="s">
        <v>37</v>
      </c>
      <c r="C49" s="9">
        <v>22</v>
      </c>
      <c r="D49" s="10">
        <v>5354.16015625</v>
      </c>
      <c r="E49" s="10">
        <v>11047.2001953125</v>
      </c>
      <c r="F49">
        <v>27.26</v>
      </c>
      <c r="G49" s="11">
        <v>1.7</v>
      </c>
      <c r="H49" s="13">
        <f t="shared" si="0"/>
        <v>5.0913680585701103E-3</v>
      </c>
      <c r="I49" s="13">
        <f t="shared" si="1"/>
        <v>3.1751011370393203E-4</v>
      </c>
      <c r="J49">
        <v>2.87</v>
      </c>
      <c r="K49" s="23">
        <v>0.18</v>
      </c>
      <c r="L49" s="13">
        <f t="shared" si="2"/>
        <v>5.3603178019428523E-4</v>
      </c>
      <c r="M49" s="13">
        <f t="shared" si="3"/>
        <v>3.3618717921592803E-5</v>
      </c>
      <c r="N49">
        <v>16</v>
      </c>
      <c r="O49" s="11">
        <f t="shared" si="4"/>
        <v>2.9883304819193603E-3</v>
      </c>
      <c r="P49">
        <v>9.44</v>
      </c>
      <c r="Q49" s="12">
        <f t="shared" si="8"/>
        <v>0.34629493763756414</v>
      </c>
      <c r="R49">
        <v>1.89</v>
      </c>
      <c r="S49">
        <v>0.81</v>
      </c>
      <c r="T49" s="13">
        <f t="shared" si="9"/>
        <v>0.28222996515679444</v>
      </c>
      <c r="U49">
        <v>0.16</v>
      </c>
      <c r="V49">
        <v>5</v>
      </c>
      <c r="W49" s="20">
        <f t="shared" si="12"/>
        <v>0.3125</v>
      </c>
      <c r="X49">
        <v>270.75</v>
      </c>
      <c r="Y49">
        <v>10.41</v>
      </c>
      <c r="Z49">
        <v>54.42</v>
      </c>
      <c r="AA49">
        <v>2.09</v>
      </c>
      <c r="AB49">
        <f t="shared" si="5"/>
        <v>1.9963316214233309</v>
      </c>
      <c r="AC49">
        <f t="shared" si="6"/>
        <v>7.666911225238443E-2</v>
      </c>
      <c r="AD49">
        <f t="shared" si="10"/>
        <v>7.3233001519564592E-2</v>
      </c>
      <c r="AE49">
        <f t="shared" si="11"/>
        <v>2.8125132887888639E-3</v>
      </c>
      <c r="AF49">
        <v>26</v>
      </c>
      <c r="AG49">
        <f t="shared" si="7"/>
        <v>0.95377842993396911</v>
      </c>
    </row>
    <row r="50" spans="1:33" x14ac:dyDescent="0.3">
      <c r="A50" s="15" t="s">
        <v>33</v>
      </c>
      <c r="B50" s="15" t="s">
        <v>37</v>
      </c>
      <c r="C50" s="9">
        <v>23</v>
      </c>
      <c r="D50" s="14">
        <v>7829.15</v>
      </c>
      <c r="E50" s="10">
        <v>19339.80078125</v>
      </c>
      <c r="F50">
        <v>231.07</v>
      </c>
      <c r="G50" s="11">
        <v>3.21</v>
      </c>
      <c r="H50" s="13">
        <f t="shared" si="0"/>
        <v>2.9514059636103537E-2</v>
      </c>
      <c r="I50" s="13">
        <f t="shared" si="1"/>
        <v>4.1000619479764728E-4</v>
      </c>
      <c r="J50">
        <v>32.659999999999997</v>
      </c>
      <c r="K50" s="23">
        <v>0.45</v>
      </c>
      <c r="L50" s="13">
        <f t="shared" si="2"/>
        <v>4.1715895084396132E-3</v>
      </c>
      <c r="M50" s="13">
        <f t="shared" si="3"/>
        <v>5.7477503943595416E-5</v>
      </c>
      <c r="N50">
        <v>72</v>
      </c>
      <c r="O50" s="11">
        <f t="shared" si="4"/>
        <v>9.1964006309752655E-3</v>
      </c>
      <c r="P50">
        <v>64.900000000000006</v>
      </c>
      <c r="Q50" s="12">
        <f t="shared" si="8"/>
        <v>0.28086726965854508</v>
      </c>
      <c r="R50">
        <v>4.0599999999999996</v>
      </c>
      <c r="S50">
        <v>10.3</v>
      </c>
      <c r="T50" s="13">
        <f t="shared" si="9"/>
        <v>0.31537048377219845</v>
      </c>
      <c r="U50">
        <v>0.64</v>
      </c>
      <c r="V50">
        <v>16</v>
      </c>
      <c r="W50" s="20">
        <f t="shared" si="12"/>
        <v>0.22222222222222221</v>
      </c>
      <c r="X50">
        <v>398.38</v>
      </c>
      <c r="Y50">
        <v>12.85</v>
      </c>
      <c r="Z50">
        <v>90.55</v>
      </c>
      <c r="AA50">
        <v>2.92</v>
      </c>
      <c r="AB50">
        <f t="shared" si="5"/>
        <v>0.39187259272082053</v>
      </c>
      <c r="AC50">
        <f t="shared" si="6"/>
        <v>1.2636863288181071E-2</v>
      </c>
      <c r="AD50">
        <f t="shared" si="10"/>
        <v>1.6959042399308458E-3</v>
      </c>
      <c r="AE50">
        <f t="shared" si="11"/>
        <v>5.4688463617869351E-5</v>
      </c>
      <c r="AF50">
        <v>31</v>
      </c>
      <c r="AG50">
        <f t="shared" si="7"/>
        <v>0.13415848011425111</v>
      </c>
    </row>
    <row r="51" spans="1:33" x14ac:dyDescent="0.3">
      <c r="A51" s="15" t="s">
        <v>33</v>
      </c>
      <c r="B51" s="15" t="s">
        <v>37</v>
      </c>
      <c r="C51" s="9">
        <v>24</v>
      </c>
      <c r="D51" s="14">
        <v>5945.85</v>
      </c>
      <c r="E51" s="10">
        <v>13755</v>
      </c>
      <c r="F51">
        <v>33.57</v>
      </c>
      <c r="G51" s="11">
        <v>1.77</v>
      </c>
      <c r="H51" s="13">
        <f t="shared" si="0"/>
        <v>5.6459547415424203E-3</v>
      </c>
      <c r="I51" s="13">
        <f t="shared" si="1"/>
        <v>2.9768662176139657E-4</v>
      </c>
      <c r="J51">
        <v>3.14</v>
      </c>
      <c r="K51" s="23">
        <v>0.17</v>
      </c>
      <c r="L51" s="13">
        <f t="shared" si="2"/>
        <v>5.2809943069535891E-4</v>
      </c>
      <c r="M51" s="13">
        <f t="shared" si="3"/>
        <v>2.859137045165956E-5</v>
      </c>
      <c r="N51">
        <v>19</v>
      </c>
      <c r="O51" s="11">
        <f t="shared" si="4"/>
        <v>3.1955061093031272E-3</v>
      </c>
      <c r="P51">
        <v>12.24</v>
      </c>
      <c r="Q51" s="12">
        <f t="shared" si="8"/>
        <v>0.36461126005361932</v>
      </c>
      <c r="R51">
        <v>4.08</v>
      </c>
      <c r="S51">
        <v>1.4</v>
      </c>
      <c r="T51" s="13">
        <f t="shared" si="9"/>
        <v>0.44585987261146492</v>
      </c>
      <c r="U51">
        <v>0.47</v>
      </c>
      <c r="V51">
        <v>3</v>
      </c>
      <c r="W51" s="20">
        <f t="shared" si="12"/>
        <v>0.15789473684210525</v>
      </c>
      <c r="X51">
        <v>162.03</v>
      </c>
      <c r="Y51">
        <v>18</v>
      </c>
      <c r="Z51">
        <v>37.89</v>
      </c>
      <c r="AA51">
        <v>4.21</v>
      </c>
      <c r="AB51">
        <f t="shared" si="5"/>
        <v>1.1286863270777481</v>
      </c>
      <c r="AC51">
        <f t="shared" si="6"/>
        <v>0.12540959189752754</v>
      </c>
      <c r="AD51">
        <f t="shared" si="10"/>
        <v>3.3621874503358594E-2</v>
      </c>
      <c r="AE51">
        <f t="shared" si="11"/>
        <v>3.7357638337065101E-3</v>
      </c>
      <c r="AF51">
        <v>9</v>
      </c>
      <c r="AG51">
        <f t="shared" si="7"/>
        <v>0.26809651474530832</v>
      </c>
    </row>
    <row r="52" spans="1:33" x14ac:dyDescent="0.3">
      <c r="A52" s="15" t="s">
        <v>33</v>
      </c>
      <c r="B52" s="15" t="s">
        <v>37</v>
      </c>
      <c r="C52" s="9">
        <v>25</v>
      </c>
      <c r="D52" s="14">
        <v>5861.07</v>
      </c>
      <c r="E52" s="10">
        <v>15587.5</v>
      </c>
      <c r="F52">
        <v>32.74</v>
      </c>
      <c r="G52" s="11">
        <v>4.68</v>
      </c>
      <c r="H52" s="13">
        <f t="shared" si="0"/>
        <v>5.5860107454782154E-3</v>
      </c>
      <c r="I52" s="13">
        <f t="shared" si="1"/>
        <v>7.9848901309829089E-4</v>
      </c>
      <c r="J52">
        <v>4.5599999999999996</v>
      </c>
      <c r="K52" s="23">
        <v>0.65</v>
      </c>
      <c r="L52" s="13">
        <f t="shared" si="2"/>
        <v>7.7801493583936037E-4</v>
      </c>
      <c r="M52" s="13">
        <f t="shared" si="3"/>
        <v>1.1090125181920709E-4</v>
      </c>
      <c r="N52">
        <v>7</v>
      </c>
      <c r="O52" s="11">
        <f t="shared" si="4"/>
        <v>1.1943211734376147E-3</v>
      </c>
      <c r="P52">
        <v>22.35</v>
      </c>
      <c r="Q52" s="12">
        <f t="shared" si="8"/>
        <v>0.68265119120342088</v>
      </c>
      <c r="R52">
        <v>4.47</v>
      </c>
      <c r="S52">
        <v>3.02</v>
      </c>
      <c r="T52" s="13">
        <f t="shared" si="9"/>
        <v>0.66228070175438603</v>
      </c>
      <c r="U52">
        <v>0.6</v>
      </c>
      <c r="V52">
        <v>5</v>
      </c>
      <c r="W52" s="20">
        <f t="shared" si="12"/>
        <v>0.7142857142857143</v>
      </c>
      <c r="X52">
        <v>271.25</v>
      </c>
      <c r="Y52">
        <v>11.79</v>
      </c>
      <c r="Z52">
        <v>50.93</v>
      </c>
      <c r="AA52">
        <v>2.21</v>
      </c>
      <c r="AB52">
        <f t="shared" si="5"/>
        <v>1.5555894929749541</v>
      </c>
      <c r="AC52">
        <f t="shared" si="6"/>
        <v>6.7501527183872936E-2</v>
      </c>
      <c r="AD52">
        <f t="shared" si="10"/>
        <v>4.7513423731672388E-2</v>
      </c>
      <c r="AE52">
        <f t="shared" si="11"/>
        <v>2.0617448742783423E-3</v>
      </c>
      <c r="AF52">
        <v>23</v>
      </c>
      <c r="AG52">
        <f t="shared" si="7"/>
        <v>0.70250458155161877</v>
      </c>
    </row>
    <row r="53" spans="1:33" x14ac:dyDescent="0.3">
      <c r="A53" s="16" t="s">
        <v>33</v>
      </c>
      <c r="B53" s="16" t="s">
        <v>38</v>
      </c>
      <c r="C53" s="17">
        <v>2</v>
      </c>
      <c r="D53" s="10">
        <v>9968.7001953125</v>
      </c>
      <c r="E53" s="10">
        <v>24229.80078125</v>
      </c>
      <c r="F53">
        <v>24.61</v>
      </c>
      <c r="G53" s="11">
        <v>2.2400000000000002</v>
      </c>
      <c r="H53" s="13">
        <f t="shared" si="0"/>
        <v>2.4687270675039616E-3</v>
      </c>
      <c r="I53" s="13">
        <f t="shared" si="1"/>
        <v>2.2470331699345287E-4</v>
      </c>
      <c r="J53">
        <v>2.4700000000000002</v>
      </c>
      <c r="K53" s="23">
        <v>0.22</v>
      </c>
      <c r="L53" s="13">
        <f t="shared" si="2"/>
        <v>2.4777553257760202E-4</v>
      </c>
      <c r="M53" s="13">
        <f t="shared" si="3"/>
        <v>2.206907577614269E-5</v>
      </c>
      <c r="N53">
        <v>11</v>
      </c>
      <c r="O53" s="11">
        <f t="shared" si="4"/>
        <v>1.1034537888071345E-3</v>
      </c>
      <c r="P53">
        <v>8</v>
      </c>
      <c r="Q53" s="12">
        <f t="shared" si="8"/>
        <v>0.32507110930516053</v>
      </c>
      <c r="R53">
        <v>4</v>
      </c>
      <c r="S53">
        <v>0.77</v>
      </c>
      <c r="T53" s="13">
        <f t="shared" si="9"/>
        <v>0.31174089068825911</v>
      </c>
      <c r="U53">
        <v>0.39</v>
      </c>
      <c r="V53">
        <v>2</v>
      </c>
      <c r="W53" s="20">
        <f t="shared" si="12"/>
        <v>0.18181818181818182</v>
      </c>
      <c r="X53">
        <v>35.299999999999997</v>
      </c>
      <c r="Y53">
        <v>7.06</v>
      </c>
      <c r="Z53">
        <v>6.33</v>
      </c>
      <c r="AA53">
        <v>1.27</v>
      </c>
      <c r="AB53">
        <f t="shared" si="5"/>
        <v>0.25721251523770827</v>
      </c>
      <c r="AC53">
        <f t="shared" si="6"/>
        <v>5.1605038602194231E-2</v>
      </c>
      <c r="AD53">
        <f t="shared" si="10"/>
        <v>1.0451544706936541E-2</v>
      </c>
      <c r="AE53">
        <f t="shared" si="11"/>
        <v>2.0969133930188637E-3</v>
      </c>
      <c r="AF53">
        <v>5</v>
      </c>
      <c r="AG53">
        <f t="shared" si="7"/>
        <v>0.20316944331572531</v>
      </c>
    </row>
    <row r="54" spans="1:33" x14ac:dyDescent="0.3">
      <c r="A54" s="16" t="s">
        <v>33</v>
      </c>
      <c r="B54" s="16" t="s">
        <v>38</v>
      </c>
      <c r="C54" s="17">
        <v>4</v>
      </c>
      <c r="D54" s="10">
        <v>5162.330078125</v>
      </c>
      <c r="E54" s="10">
        <v>14440.2998046875</v>
      </c>
      <c r="F54">
        <v>205.81</v>
      </c>
      <c r="G54" s="11">
        <v>2.98</v>
      </c>
      <c r="H54" s="13">
        <f t="shared" si="0"/>
        <v>3.9867656055567809E-2</v>
      </c>
      <c r="I54" s="13">
        <f t="shared" si="1"/>
        <v>5.7725870971085983E-4</v>
      </c>
      <c r="J54">
        <v>26.44</v>
      </c>
      <c r="K54" s="23">
        <v>0.38</v>
      </c>
      <c r="L54" s="13">
        <f t="shared" si="2"/>
        <v>5.1217182163607843E-3</v>
      </c>
      <c r="M54" s="13">
        <f t="shared" si="3"/>
        <v>7.3610171036955291E-5</v>
      </c>
      <c r="N54">
        <v>69</v>
      </c>
      <c r="O54" s="11">
        <f t="shared" si="4"/>
        <v>1.3366057372499776E-2</v>
      </c>
      <c r="P54">
        <v>69.400000000000006</v>
      </c>
      <c r="Q54" s="12">
        <f t="shared" si="8"/>
        <v>0.33720421748214374</v>
      </c>
      <c r="R54">
        <v>8.67</v>
      </c>
      <c r="S54">
        <v>11.2</v>
      </c>
      <c r="T54" s="13">
        <f t="shared" si="9"/>
        <v>0.42360060514372161</v>
      </c>
      <c r="U54">
        <v>1.4</v>
      </c>
      <c r="V54">
        <v>8</v>
      </c>
      <c r="W54" s="20">
        <f t="shared" si="12"/>
        <v>0.11594202898550725</v>
      </c>
      <c r="X54">
        <v>79.040000000000006</v>
      </c>
      <c r="Y54">
        <v>6.08</v>
      </c>
      <c r="Z54">
        <v>13.59</v>
      </c>
      <c r="AA54">
        <v>1.05</v>
      </c>
      <c r="AB54">
        <f t="shared" si="5"/>
        <v>6.6031776881589815E-2</v>
      </c>
      <c r="AC54">
        <f t="shared" si="6"/>
        <v>5.1017929157961229E-3</v>
      </c>
      <c r="AD54">
        <f t="shared" si="10"/>
        <v>3.2083852524945249E-4</v>
      </c>
      <c r="AE54">
        <f t="shared" si="11"/>
        <v>2.4788848529207148E-5</v>
      </c>
      <c r="AF54">
        <v>13</v>
      </c>
      <c r="AG54">
        <f t="shared" si="7"/>
        <v>6.3165055147951996E-2</v>
      </c>
    </row>
    <row r="55" spans="1:33" x14ac:dyDescent="0.3">
      <c r="A55" s="16" t="s">
        <v>33</v>
      </c>
      <c r="B55" s="16" t="s">
        <v>38</v>
      </c>
      <c r="C55" s="17">
        <v>5</v>
      </c>
      <c r="D55" s="14">
        <v>5017.45</v>
      </c>
      <c r="E55" s="10">
        <v>15513.2998046875</v>
      </c>
      <c r="F55">
        <v>67.45</v>
      </c>
      <c r="G55" s="11">
        <v>2.41</v>
      </c>
      <c r="H55" s="13">
        <f t="shared" si="0"/>
        <v>1.3443083638103022E-2</v>
      </c>
      <c r="I55" s="13">
        <f t="shared" si="1"/>
        <v>4.8032367039033775E-4</v>
      </c>
      <c r="J55">
        <v>7.96</v>
      </c>
      <c r="K55" s="23">
        <v>0.28000000000000003</v>
      </c>
      <c r="L55" s="13">
        <f t="shared" si="2"/>
        <v>1.5864632432809496E-3</v>
      </c>
      <c r="M55" s="13">
        <f t="shared" si="3"/>
        <v>5.5805239713400238E-5</v>
      </c>
      <c r="N55">
        <v>28</v>
      </c>
      <c r="O55" s="11">
        <f t="shared" si="4"/>
        <v>5.5805239713400236E-3</v>
      </c>
      <c r="P55" s="12">
        <v>24.219400405883789</v>
      </c>
      <c r="Q55" s="12">
        <f t="shared" si="8"/>
        <v>0.35907191113245052</v>
      </c>
      <c r="R55" s="12">
        <v>24.219400405883789</v>
      </c>
      <c r="S55" s="12">
        <v>3.5228900909423828</v>
      </c>
      <c r="T55" s="13">
        <f t="shared" si="9"/>
        <v>0.44257413202793755</v>
      </c>
      <c r="U55" s="12">
        <v>3.5228900909423828</v>
      </c>
      <c r="V55">
        <v>1</v>
      </c>
      <c r="W55" s="20">
        <f t="shared" si="12"/>
        <v>3.5714285714285712E-2</v>
      </c>
      <c r="X55">
        <v>52.74</v>
      </c>
      <c r="Y55">
        <v>10.55</v>
      </c>
      <c r="Z55">
        <v>11.77</v>
      </c>
      <c r="AA55">
        <v>2.35</v>
      </c>
      <c r="AB55">
        <f t="shared" si="5"/>
        <v>0.17449962935507782</v>
      </c>
      <c r="AC55">
        <f t="shared" si="6"/>
        <v>3.4840622683469234E-2</v>
      </c>
      <c r="AD55">
        <f t="shared" si="10"/>
        <v>2.5870960616023396E-3</v>
      </c>
      <c r="AE55">
        <f t="shared" si="11"/>
        <v>5.1653999530717912E-4</v>
      </c>
      <c r="AF55">
        <v>5</v>
      </c>
      <c r="AG55">
        <f t="shared" si="7"/>
        <v>7.412898443291327E-2</v>
      </c>
    </row>
    <row r="56" spans="1:33" x14ac:dyDescent="0.3">
      <c r="A56" s="16" t="s">
        <v>33</v>
      </c>
      <c r="B56" s="16" t="s">
        <v>38</v>
      </c>
      <c r="C56" s="17">
        <v>6</v>
      </c>
      <c r="D56" s="14">
        <v>6133.15</v>
      </c>
      <c r="E56" s="10">
        <v>17364.599609375</v>
      </c>
      <c r="F56">
        <v>86.69</v>
      </c>
      <c r="G56" s="11">
        <v>2.02</v>
      </c>
      <c r="H56" s="13">
        <f t="shared" si="0"/>
        <v>1.4134661633907536E-2</v>
      </c>
      <c r="I56" s="13">
        <f t="shared" si="1"/>
        <v>3.2935767101734023E-4</v>
      </c>
      <c r="J56">
        <v>10.79</v>
      </c>
      <c r="K56" s="23">
        <v>0.25</v>
      </c>
      <c r="L56" s="13">
        <f t="shared" si="2"/>
        <v>1.7592917179589608E-3</v>
      </c>
      <c r="M56" s="13">
        <f t="shared" si="3"/>
        <v>4.076208799719557E-5</v>
      </c>
      <c r="N56">
        <v>43</v>
      </c>
      <c r="O56" s="11">
        <f t="shared" si="4"/>
        <v>7.0110791355176378E-3</v>
      </c>
      <c r="P56">
        <v>44.57</v>
      </c>
      <c r="Q56" s="12">
        <f t="shared" si="8"/>
        <v>0.51413081093551738</v>
      </c>
      <c r="R56">
        <v>4.46</v>
      </c>
      <c r="S56">
        <v>6.81</v>
      </c>
      <c r="T56" s="13">
        <f t="shared" si="9"/>
        <v>0.63113994439295651</v>
      </c>
      <c r="U56">
        <v>0.68</v>
      </c>
      <c r="V56">
        <v>10</v>
      </c>
      <c r="W56" s="20">
        <f t="shared" si="12"/>
        <v>0.23255813953488372</v>
      </c>
      <c r="X56">
        <v>190</v>
      </c>
      <c r="Y56">
        <v>11.18</v>
      </c>
      <c r="Z56">
        <v>40.44</v>
      </c>
      <c r="AA56">
        <v>2.38</v>
      </c>
      <c r="AB56">
        <f t="shared" si="5"/>
        <v>0.46648979121005879</v>
      </c>
      <c r="AC56">
        <f t="shared" si="6"/>
        <v>2.7454146960433728E-2</v>
      </c>
      <c r="AD56">
        <f t="shared" si="10"/>
        <v>5.3811257493373956E-3</v>
      </c>
      <c r="AE56">
        <f t="shared" si="11"/>
        <v>3.1669335517861032E-4</v>
      </c>
      <c r="AF56">
        <v>17</v>
      </c>
      <c r="AG56">
        <f t="shared" si="7"/>
        <v>0.19610104971738379</v>
      </c>
    </row>
    <row r="57" spans="1:33" x14ac:dyDescent="0.3">
      <c r="A57" s="16" t="s">
        <v>33</v>
      </c>
      <c r="B57" s="16" t="s">
        <v>38</v>
      </c>
      <c r="C57" s="17">
        <v>10</v>
      </c>
      <c r="D57" s="10">
        <v>7125.52978515625</v>
      </c>
      <c r="E57" s="10">
        <v>21189.5</v>
      </c>
      <c r="F57">
        <v>0</v>
      </c>
      <c r="G57" s="11">
        <v>0</v>
      </c>
      <c r="H57" s="13">
        <f t="shared" si="0"/>
        <v>0</v>
      </c>
      <c r="I57" s="13">
        <f t="shared" si="1"/>
        <v>0</v>
      </c>
      <c r="J57">
        <v>0</v>
      </c>
      <c r="K57" s="23">
        <v>0</v>
      </c>
      <c r="L57" s="13">
        <f t="shared" si="2"/>
        <v>0</v>
      </c>
      <c r="M57" s="13">
        <f t="shared" si="3"/>
        <v>0</v>
      </c>
      <c r="N57">
        <v>0</v>
      </c>
      <c r="O57" s="11">
        <f t="shared" si="4"/>
        <v>0</v>
      </c>
      <c r="P57">
        <v>0</v>
      </c>
      <c r="Q57" s="12" t="e">
        <f t="shared" si="8"/>
        <v>#DIV/0!</v>
      </c>
      <c r="R57">
        <v>0</v>
      </c>
      <c r="S57">
        <v>0</v>
      </c>
      <c r="T57" s="13" t="e">
        <f t="shared" si="9"/>
        <v>#DIV/0!</v>
      </c>
      <c r="U57">
        <v>0</v>
      </c>
      <c r="V57">
        <v>0</v>
      </c>
      <c r="W57" s="20" t="e">
        <f t="shared" si="12"/>
        <v>#DIV/0!</v>
      </c>
      <c r="X57">
        <v>101.51</v>
      </c>
      <c r="Y57">
        <v>11.28</v>
      </c>
      <c r="Z57">
        <v>18.21</v>
      </c>
      <c r="AA57">
        <v>2.02</v>
      </c>
      <c r="AB57" t="e">
        <f>Z57/F57</f>
        <v>#DIV/0!</v>
      </c>
      <c r="AC57" t="e">
        <f t="shared" si="6"/>
        <v>#DIV/0!</v>
      </c>
      <c r="AD57" t="e">
        <f t="shared" si="10"/>
        <v>#DIV/0!</v>
      </c>
      <c r="AE57" t="e">
        <f t="shared" si="11"/>
        <v>#DIV/0!</v>
      </c>
      <c r="AF57">
        <v>9</v>
      </c>
      <c r="AG57" t="e">
        <f t="shared" si="7"/>
        <v>#DIV/0!</v>
      </c>
    </row>
    <row r="58" spans="1:33" x14ac:dyDescent="0.3">
      <c r="A58" s="16" t="s">
        <v>33</v>
      </c>
      <c r="B58" s="16" t="s">
        <v>38</v>
      </c>
      <c r="C58" s="17" t="s">
        <v>39</v>
      </c>
      <c r="D58" s="10">
        <v>6325.43017578125</v>
      </c>
      <c r="E58" s="10">
        <v>15963.7001953125</v>
      </c>
      <c r="F58">
        <v>60.53</v>
      </c>
      <c r="G58" s="11">
        <v>2.33</v>
      </c>
      <c r="H58" s="13">
        <f t="shared" si="0"/>
        <v>9.5693096466002766E-3</v>
      </c>
      <c r="I58" s="13">
        <f t="shared" si="1"/>
        <v>3.6835439412817849E-4</v>
      </c>
      <c r="J58">
        <v>8.36</v>
      </c>
      <c r="K58" s="23">
        <v>0.32</v>
      </c>
      <c r="L58" s="13">
        <f t="shared" si="2"/>
        <v>1.3216492424513184E-3</v>
      </c>
      <c r="M58" s="13">
        <f t="shared" si="3"/>
        <v>5.058944468713181E-5</v>
      </c>
      <c r="N58">
        <v>26</v>
      </c>
      <c r="O58" s="11">
        <f t="shared" si="4"/>
        <v>4.11039238082946E-3</v>
      </c>
      <c r="P58">
        <v>13.73</v>
      </c>
      <c r="Q58" s="12">
        <f t="shared" si="8"/>
        <v>0.22682967123740294</v>
      </c>
      <c r="R58">
        <v>1.72</v>
      </c>
      <c r="S58">
        <v>1.5</v>
      </c>
      <c r="T58" s="13">
        <f t="shared" si="9"/>
        <v>0.17942583732057418</v>
      </c>
      <c r="U58">
        <v>0.19</v>
      </c>
      <c r="V58">
        <v>8</v>
      </c>
      <c r="W58" s="20">
        <f>V58/N58</f>
        <v>0.30769230769230771</v>
      </c>
      <c r="X58">
        <v>374.44</v>
      </c>
      <c r="Y58">
        <v>15.6</v>
      </c>
      <c r="Z58">
        <v>86.84</v>
      </c>
      <c r="AA58">
        <v>3.62</v>
      </c>
      <c r="AB58">
        <f t="shared" si="5"/>
        <v>1.4346604989261524</v>
      </c>
      <c r="AC58">
        <f t="shared" si="6"/>
        <v>5.9805055344457292E-2</v>
      </c>
      <c r="AD58">
        <f t="shared" si="10"/>
        <v>2.3701643795244545E-2</v>
      </c>
      <c r="AE58">
        <f t="shared" si="11"/>
        <v>9.8802338252861879E-4</v>
      </c>
      <c r="AF58">
        <v>24</v>
      </c>
      <c r="AG58">
        <f t="shared" si="7"/>
        <v>0.39649760449363952</v>
      </c>
    </row>
    <row r="59" spans="1:33" x14ac:dyDescent="0.3">
      <c r="A59" s="16" t="s">
        <v>33</v>
      </c>
      <c r="B59" s="16" t="s">
        <v>38</v>
      </c>
      <c r="C59" s="17" t="s">
        <v>40</v>
      </c>
      <c r="D59" s="10">
        <v>2871.25</v>
      </c>
      <c r="E59" s="10">
        <v>5361.31005859375</v>
      </c>
      <c r="F59">
        <v>9.09</v>
      </c>
      <c r="G59" s="11">
        <v>1.51</v>
      </c>
      <c r="H59" s="13">
        <f t="shared" si="0"/>
        <v>3.1658685241619505E-3</v>
      </c>
      <c r="I59" s="13">
        <f t="shared" si="1"/>
        <v>5.2590335219851979E-4</v>
      </c>
      <c r="J59">
        <v>0.87</v>
      </c>
      <c r="K59" s="23">
        <v>0.14000000000000001</v>
      </c>
      <c r="L59" s="13">
        <f t="shared" si="2"/>
        <v>3.0300391815411408E-4</v>
      </c>
      <c r="M59" s="13">
        <f t="shared" si="3"/>
        <v>4.8759251197213765E-5</v>
      </c>
      <c r="N59">
        <v>6</v>
      </c>
      <c r="O59" s="11">
        <f t="shared" si="4"/>
        <v>2.089682194166304E-3</v>
      </c>
      <c r="P59">
        <v>2.7</v>
      </c>
      <c r="Q59" s="12">
        <f t="shared" si="8"/>
        <v>0.29702970297029707</v>
      </c>
      <c r="R59">
        <v>1.35</v>
      </c>
      <c r="S59">
        <v>0.28000000000000003</v>
      </c>
      <c r="T59" s="13">
        <f t="shared" si="9"/>
        <v>0.32183908045977017</v>
      </c>
      <c r="U59">
        <v>0.14000000000000001</v>
      </c>
      <c r="V59">
        <v>2</v>
      </c>
      <c r="W59" s="20">
        <f t="shared" si="12"/>
        <v>0.33333333333333331</v>
      </c>
      <c r="X59">
        <v>293.38</v>
      </c>
      <c r="Y59">
        <v>20.96</v>
      </c>
      <c r="Z59">
        <v>85.65</v>
      </c>
      <c r="AA59">
        <v>6.12</v>
      </c>
      <c r="AB59">
        <f t="shared" si="5"/>
        <v>9.422442244224424</v>
      </c>
      <c r="AC59">
        <f t="shared" si="6"/>
        <v>0.67326732673267331</v>
      </c>
      <c r="AD59">
        <f t="shared" si="10"/>
        <v>1.0365723040950963</v>
      </c>
      <c r="AE59">
        <f t="shared" si="11"/>
        <v>7.4066812621856257E-2</v>
      </c>
      <c r="AF59">
        <v>14</v>
      </c>
      <c r="AG59">
        <f t="shared" si="7"/>
        <v>1.5401540154015403</v>
      </c>
    </row>
    <row r="60" spans="1:33" x14ac:dyDescent="0.3">
      <c r="A60" s="16" t="s">
        <v>33</v>
      </c>
      <c r="B60" s="16" t="s">
        <v>38</v>
      </c>
      <c r="C60" s="17" t="s">
        <v>41</v>
      </c>
      <c r="D60" s="14">
        <v>5308.62</v>
      </c>
      <c r="E60" s="10">
        <v>16411.19921875</v>
      </c>
      <c r="F60">
        <v>58.91</v>
      </c>
      <c r="G60" s="11">
        <v>3.68</v>
      </c>
      <c r="H60" s="13">
        <f t="shared" si="0"/>
        <v>1.1097045936608761E-2</v>
      </c>
      <c r="I60" s="13">
        <f t="shared" si="1"/>
        <v>6.9321217190154889E-4</v>
      </c>
      <c r="J60">
        <v>7.28</v>
      </c>
      <c r="K60" s="23">
        <v>0.45</v>
      </c>
      <c r="L60" s="13">
        <f t="shared" si="2"/>
        <v>1.3713545139791509E-3</v>
      </c>
      <c r="M60" s="13">
        <f t="shared" si="3"/>
        <v>8.4767792759700262E-5</v>
      </c>
      <c r="N60">
        <v>16</v>
      </c>
      <c r="O60" s="11">
        <f t="shared" si="4"/>
        <v>3.0139659647893426E-3</v>
      </c>
      <c r="P60">
        <v>33.590000000000003</v>
      </c>
      <c r="Q60" s="12">
        <f t="shared" si="8"/>
        <v>0.57019181802749963</v>
      </c>
      <c r="R60">
        <v>5.6</v>
      </c>
      <c r="S60">
        <v>4.37</v>
      </c>
      <c r="T60" s="13">
        <f t="shared" si="9"/>
        <v>0.60027472527472525</v>
      </c>
      <c r="U60">
        <v>0.73</v>
      </c>
      <c r="V60">
        <v>6</v>
      </c>
      <c r="W60" s="20">
        <f t="shared" si="12"/>
        <v>0.375</v>
      </c>
      <c r="X60">
        <v>92.53</v>
      </c>
      <c r="Y60">
        <v>5.78</v>
      </c>
      <c r="Z60">
        <v>15.21</v>
      </c>
      <c r="AA60">
        <v>0.95</v>
      </c>
      <c r="AB60">
        <f t="shared" si="5"/>
        <v>0.25819046002376511</v>
      </c>
      <c r="AC60">
        <f t="shared" si="6"/>
        <v>1.6126294347309455E-2</v>
      </c>
      <c r="AD60">
        <f t="shared" si="10"/>
        <v>4.38279511158997E-3</v>
      </c>
      <c r="AE60">
        <f t="shared" si="11"/>
        <v>2.7374459934322623E-4</v>
      </c>
      <c r="AF60">
        <v>16</v>
      </c>
      <c r="AG60">
        <f t="shared" si="7"/>
        <v>0.27160074690205399</v>
      </c>
    </row>
    <row r="61" spans="1:33" x14ac:dyDescent="0.3">
      <c r="A61" s="16" t="s">
        <v>33</v>
      </c>
      <c r="B61" s="16" t="s">
        <v>38</v>
      </c>
      <c r="C61" s="17" t="s">
        <v>42</v>
      </c>
      <c r="D61" s="10">
        <v>6130.39013671875</v>
      </c>
      <c r="E61" s="10">
        <v>10116.7998046875</v>
      </c>
      <c r="F61">
        <v>96.62</v>
      </c>
      <c r="G61" s="11">
        <v>3.22</v>
      </c>
      <c r="H61" s="13">
        <f t="shared" si="0"/>
        <v>1.5760824000626363E-2</v>
      </c>
      <c r="I61" s="13">
        <f t="shared" si="1"/>
        <v>5.2525205218398763E-4</v>
      </c>
      <c r="J61">
        <v>12.03</v>
      </c>
      <c r="K61" s="23">
        <v>0.4</v>
      </c>
      <c r="L61" s="13">
        <f t="shared" si="2"/>
        <v>1.9623547166998045E-3</v>
      </c>
      <c r="M61" s="13">
        <f t="shared" si="3"/>
        <v>6.5248702134656849E-5</v>
      </c>
      <c r="N61">
        <v>30</v>
      </c>
      <c r="O61" s="11">
        <f t="shared" si="4"/>
        <v>4.8936526600992635E-3</v>
      </c>
      <c r="P61">
        <v>36.119999999999997</v>
      </c>
      <c r="Q61" s="12">
        <f t="shared" si="8"/>
        <v>0.37383564479403847</v>
      </c>
      <c r="R61">
        <v>3.28</v>
      </c>
      <c r="S61">
        <v>4.6100000000000003</v>
      </c>
      <c r="T61" s="13">
        <f t="shared" si="9"/>
        <v>0.38320864505403163</v>
      </c>
      <c r="U61">
        <v>0.42</v>
      </c>
      <c r="V61">
        <v>11</v>
      </c>
      <c r="W61" s="20">
        <f t="shared" si="12"/>
        <v>0.36666666666666664</v>
      </c>
      <c r="X61">
        <v>148.16999999999999</v>
      </c>
      <c r="Y61">
        <v>11.4</v>
      </c>
      <c r="Z61">
        <v>30.6</v>
      </c>
      <c r="AA61">
        <v>2.35</v>
      </c>
      <c r="AB61">
        <f t="shared" si="5"/>
        <v>0.31670461602152761</v>
      </c>
      <c r="AC61">
        <f t="shared" si="6"/>
        <v>2.4322086524529083E-2</v>
      </c>
      <c r="AD61">
        <f t="shared" si="10"/>
        <v>3.2778370525929166E-3</v>
      </c>
      <c r="AE61">
        <f t="shared" si="11"/>
        <v>2.5172931613050178E-4</v>
      </c>
      <c r="AF61">
        <v>13</v>
      </c>
      <c r="AG61">
        <f t="shared" si="7"/>
        <v>0.13454771268888427</v>
      </c>
    </row>
    <row r="62" spans="1:33" x14ac:dyDescent="0.3">
      <c r="A62" s="16" t="s">
        <v>33</v>
      </c>
      <c r="B62" s="16" t="s">
        <v>38</v>
      </c>
      <c r="C62" s="17">
        <v>13</v>
      </c>
      <c r="D62" s="14">
        <v>5340.57</v>
      </c>
      <c r="E62" s="10">
        <v>13429</v>
      </c>
      <c r="F62">
        <v>22.72</v>
      </c>
      <c r="G62" s="11">
        <v>1.62</v>
      </c>
      <c r="H62" s="13">
        <f t="shared" si="0"/>
        <v>4.2542275449998787E-3</v>
      </c>
      <c r="I62" s="13">
        <f t="shared" si="1"/>
        <v>3.0333840769805473E-4</v>
      </c>
      <c r="J62">
        <v>2.16</v>
      </c>
      <c r="K62" s="23">
        <v>0.15</v>
      </c>
      <c r="L62" s="13">
        <f t="shared" si="2"/>
        <v>4.0445121026407298E-4</v>
      </c>
      <c r="M62" s="13">
        <f t="shared" si="3"/>
        <v>2.8086889601671731E-5</v>
      </c>
      <c r="N62">
        <v>14</v>
      </c>
      <c r="O62" s="11">
        <f t="shared" si="4"/>
        <v>2.6214430294893617E-3</v>
      </c>
      <c r="P62">
        <v>0</v>
      </c>
      <c r="Q62" s="12">
        <f t="shared" si="8"/>
        <v>0</v>
      </c>
      <c r="R62">
        <v>0</v>
      </c>
      <c r="S62">
        <v>0</v>
      </c>
      <c r="T62" s="13">
        <f t="shared" si="9"/>
        <v>0</v>
      </c>
      <c r="U62">
        <v>0</v>
      </c>
      <c r="V62">
        <v>0</v>
      </c>
      <c r="W62" s="20">
        <f t="shared" si="12"/>
        <v>0</v>
      </c>
      <c r="X62">
        <v>144.88999999999999</v>
      </c>
      <c r="Y62">
        <v>9.66</v>
      </c>
      <c r="Z62">
        <v>32.25</v>
      </c>
      <c r="AA62">
        <v>2.15</v>
      </c>
      <c r="AB62">
        <f t="shared" si="5"/>
        <v>1.4194542253521127</v>
      </c>
      <c r="AC62">
        <f t="shared" si="6"/>
        <v>9.4630281690140844E-2</v>
      </c>
      <c r="AD62">
        <f t="shared" si="10"/>
        <v>6.2475978228526095E-2</v>
      </c>
      <c r="AE62">
        <f t="shared" si="11"/>
        <v>4.1650652152350727E-3</v>
      </c>
      <c r="AF62">
        <v>15</v>
      </c>
      <c r="AG62">
        <f t="shared" si="7"/>
        <v>0.66021126760563387</v>
      </c>
    </row>
    <row r="63" spans="1:33" x14ac:dyDescent="0.3">
      <c r="A63" s="16" t="s">
        <v>33</v>
      </c>
      <c r="B63" s="16" t="s">
        <v>38</v>
      </c>
      <c r="C63" s="17">
        <v>14</v>
      </c>
      <c r="D63" s="10">
        <v>7637.93017578125</v>
      </c>
      <c r="E63" s="14">
        <v>20135</v>
      </c>
      <c r="F63">
        <v>268.98</v>
      </c>
      <c r="G63" s="11">
        <v>5.72</v>
      </c>
      <c r="H63" s="13">
        <f t="shared" si="0"/>
        <v>3.5216347074354767E-2</v>
      </c>
      <c r="I63" s="13">
        <f t="shared" si="1"/>
        <v>7.4889398938697766E-4</v>
      </c>
      <c r="J63">
        <v>44.62</v>
      </c>
      <c r="K63" s="23">
        <v>0.95</v>
      </c>
      <c r="L63" s="13">
        <f t="shared" si="2"/>
        <v>5.8418968193089064E-3</v>
      </c>
      <c r="M63" s="13">
        <f t="shared" si="3"/>
        <v>1.2437924648909594E-4</v>
      </c>
      <c r="N63">
        <v>47</v>
      </c>
      <c r="O63" s="11">
        <f t="shared" si="4"/>
        <v>6.1534995631447468E-3</v>
      </c>
      <c r="P63">
        <v>127.55</v>
      </c>
      <c r="Q63" s="12">
        <f t="shared" si="8"/>
        <v>0.474198825191464</v>
      </c>
      <c r="R63">
        <v>21.26</v>
      </c>
      <c r="S63">
        <v>25.22</v>
      </c>
      <c r="T63" s="13">
        <f t="shared" si="9"/>
        <v>0.56521739130434778</v>
      </c>
      <c r="U63">
        <v>4.2</v>
      </c>
      <c r="V63">
        <v>6</v>
      </c>
      <c r="W63" s="20">
        <f t="shared" si="12"/>
        <v>0.1276595744680851</v>
      </c>
      <c r="X63">
        <v>222.7</v>
      </c>
      <c r="Y63">
        <v>13.1</v>
      </c>
      <c r="Z63">
        <v>44.97</v>
      </c>
      <c r="AA63">
        <v>2.65</v>
      </c>
      <c r="AB63">
        <f t="shared" si="5"/>
        <v>0.16718715146107516</v>
      </c>
      <c r="AC63">
        <f t="shared" si="6"/>
        <v>9.8520336084467232E-3</v>
      </c>
      <c r="AD63">
        <f t="shared" si="10"/>
        <v>6.2155978682829635E-4</v>
      </c>
      <c r="AE63">
        <f t="shared" si="11"/>
        <v>3.6627383479986325E-5</v>
      </c>
      <c r="AF63">
        <v>17</v>
      </c>
      <c r="AG63">
        <f t="shared" si="7"/>
        <v>6.3201725035318609E-2</v>
      </c>
    </row>
    <row r="64" spans="1:33" x14ac:dyDescent="0.3">
      <c r="A64" s="16" t="s">
        <v>33</v>
      </c>
      <c r="B64" s="16" t="s">
        <v>38</v>
      </c>
      <c r="C64" s="17">
        <v>16</v>
      </c>
      <c r="D64" s="10">
        <v>7187.4599609375</v>
      </c>
      <c r="E64" s="10">
        <v>16249.7001953125</v>
      </c>
      <c r="F64">
        <v>74.290000000000006</v>
      </c>
      <c r="G64" s="11">
        <v>3.38</v>
      </c>
      <c r="H64" s="13">
        <f t="shared" si="0"/>
        <v>1.0336057578581621E-2</v>
      </c>
      <c r="I64" s="13">
        <f t="shared" si="1"/>
        <v>4.7026348923954602E-4</v>
      </c>
      <c r="J64">
        <v>8.2799999999999994</v>
      </c>
      <c r="K64" s="23">
        <v>0.38</v>
      </c>
      <c r="L64" s="13">
        <f t="shared" si="2"/>
        <v>1.1520064174270536E-3</v>
      </c>
      <c r="M64" s="13">
        <f t="shared" si="3"/>
        <v>5.2869859736990385E-5</v>
      </c>
      <c r="N64">
        <v>22</v>
      </c>
      <c r="O64" s="11">
        <f t="shared" si="4"/>
        <v>3.0608866163520749E-3</v>
      </c>
      <c r="P64" s="12">
        <v>9.9813098907470703</v>
      </c>
      <c r="Q64" s="12">
        <f t="shared" si="8"/>
        <v>0.1343560356810751</v>
      </c>
      <c r="R64" s="12">
        <v>9.9813098907470703</v>
      </c>
      <c r="S64" s="12">
        <v>1.713379979133606</v>
      </c>
      <c r="T64" s="13">
        <f t="shared" si="9"/>
        <v>0.20692994917072538</v>
      </c>
      <c r="U64" s="12">
        <v>1.713379979133606</v>
      </c>
      <c r="V64">
        <v>1</v>
      </c>
      <c r="W64" s="20">
        <f t="shared" si="12"/>
        <v>4.5454545454545456E-2</v>
      </c>
      <c r="X64">
        <v>40.32</v>
      </c>
      <c r="Y64">
        <v>13.44</v>
      </c>
      <c r="Z64">
        <v>6.62</v>
      </c>
      <c r="AA64">
        <v>2.21</v>
      </c>
      <c r="AB64">
        <f t="shared" si="5"/>
        <v>8.9110243639790004E-2</v>
      </c>
      <c r="AC64">
        <f t="shared" si="6"/>
        <v>2.974828375286041E-2</v>
      </c>
      <c r="AD64">
        <f t="shared" si="10"/>
        <v>1.1994917706257908E-3</v>
      </c>
      <c r="AE64">
        <f t="shared" si="11"/>
        <v>4.0043456390981839E-4</v>
      </c>
      <c r="AF64">
        <v>3</v>
      </c>
      <c r="AG64">
        <f t="shared" si="7"/>
        <v>4.0382285637367073E-2</v>
      </c>
    </row>
    <row r="65" spans="1:33" x14ac:dyDescent="0.3">
      <c r="A65" s="16" t="s">
        <v>33</v>
      </c>
      <c r="B65" s="16" t="s">
        <v>38</v>
      </c>
      <c r="C65" s="17">
        <v>17</v>
      </c>
      <c r="D65" s="14">
        <v>6050.58</v>
      </c>
      <c r="E65" s="10">
        <v>12332.2001953125</v>
      </c>
      <c r="F65">
        <v>13.63</v>
      </c>
      <c r="G65" s="11">
        <v>2.27</v>
      </c>
      <c r="H65" s="13">
        <f t="shared" si="0"/>
        <v>2.2526766029041844E-3</v>
      </c>
      <c r="I65" s="13">
        <f t="shared" si="1"/>
        <v>3.7517064479768885E-4</v>
      </c>
      <c r="J65">
        <v>1.58</v>
      </c>
      <c r="K65" s="23">
        <v>0.26</v>
      </c>
      <c r="L65" s="13">
        <f t="shared" si="2"/>
        <v>2.6113199065213585E-4</v>
      </c>
      <c r="M65" s="13">
        <f t="shared" si="3"/>
        <v>4.2971087069338812E-5</v>
      </c>
      <c r="N65">
        <v>6</v>
      </c>
      <c r="O65" s="11">
        <f t="shared" si="4"/>
        <v>9.9164047083089555E-4</v>
      </c>
      <c r="P65" s="12">
        <v>2.2053298950195313</v>
      </c>
      <c r="Q65" s="12">
        <f t="shared" si="8"/>
        <v>0.1617996988275518</v>
      </c>
      <c r="R65" s="12">
        <v>2.2053298950195313</v>
      </c>
      <c r="S65" s="12">
        <v>0.21584500372409821</v>
      </c>
      <c r="T65" s="13">
        <f t="shared" si="9"/>
        <v>0.13661076185069507</v>
      </c>
      <c r="U65" s="12">
        <v>0.21584500372409821</v>
      </c>
      <c r="V65">
        <v>1</v>
      </c>
      <c r="W65" s="20">
        <f t="shared" si="12"/>
        <v>0.16666666666666666</v>
      </c>
      <c r="X65">
        <v>66.5</v>
      </c>
      <c r="Y65">
        <v>13.3</v>
      </c>
      <c r="Z65">
        <v>16.829999999999998</v>
      </c>
      <c r="AA65">
        <v>3.37</v>
      </c>
      <c r="AB65">
        <f t="shared" si="5"/>
        <v>1.2347762289068229</v>
      </c>
      <c r="AC65">
        <f t="shared" si="6"/>
        <v>0.24724871606749815</v>
      </c>
      <c r="AD65">
        <f t="shared" si="10"/>
        <v>9.0592533302041298E-2</v>
      </c>
      <c r="AE65">
        <f t="shared" si="11"/>
        <v>1.8140037862619085E-2</v>
      </c>
      <c r="AF65">
        <v>5</v>
      </c>
      <c r="AG65">
        <f t="shared" si="7"/>
        <v>0.36683785766691118</v>
      </c>
    </row>
    <row r="66" spans="1:33" x14ac:dyDescent="0.3">
      <c r="A66" s="16" t="s">
        <v>33</v>
      </c>
      <c r="B66" s="16" t="s">
        <v>38</v>
      </c>
      <c r="C66" s="17">
        <v>18</v>
      </c>
      <c r="D66" s="10">
        <v>4324.81005859375</v>
      </c>
      <c r="E66" s="10">
        <v>13824.099609375</v>
      </c>
      <c r="F66">
        <v>114.32</v>
      </c>
      <c r="G66" s="11">
        <v>2.6</v>
      </c>
      <c r="H66" s="13">
        <f t="shared" ref="H66:H129" si="13">F66/D66</f>
        <v>2.6433530825899935E-2</v>
      </c>
      <c r="I66" s="13">
        <f t="shared" ref="I66:I129" si="14">G66/D66</f>
        <v>6.0118247154775919E-4</v>
      </c>
      <c r="J66">
        <v>11.75</v>
      </c>
      <c r="K66" s="23">
        <v>0.27</v>
      </c>
      <c r="L66" s="13">
        <f t="shared" ref="L66:L129" si="15">J66/D66</f>
        <v>2.7168823233408349E-3</v>
      </c>
      <c r="M66" s="13">
        <f t="shared" ref="M66:M129" si="16">K66/D66</f>
        <v>6.2430487429959619E-5</v>
      </c>
      <c r="N66">
        <v>44</v>
      </c>
      <c r="O66" s="11">
        <f t="shared" ref="O66:O129" si="17">N66/D66</f>
        <v>1.0173857210808233E-2</v>
      </c>
      <c r="P66" s="12">
        <v>7.3772001266479492</v>
      </c>
      <c r="Q66" s="12">
        <f t="shared" si="8"/>
        <v>6.4531141765639871E-2</v>
      </c>
      <c r="R66" s="12">
        <v>7.3772001266479492</v>
      </c>
      <c r="S66" s="12">
        <v>0.99962502717971802</v>
      </c>
      <c r="T66" s="13">
        <f t="shared" si="9"/>
        <v>8.5074470398273871E-2</v>
      </c>
      <c r="U66" s="12">
        <v>0.99962502717971802</v>
      </c>
      <c r="V66">
        <v>1</v>
      </c>
      <c r="W66" s="20">
        <f t="shared" si="12"/>
        <v>2.2727272727272728E-2</v>
      </c>
      <c r="X66">
        <v>56.03</v>
      </c>
      <c r="Y66">
        <v>5.6</v>
      </c>
      <c r="Z66">
        <v>9.4600000000000009</v>
      </c>
      <c r="AA66">
        <v>0.95</v>
      </c>
      <c r="AB66">
        <f t="shared" ref="AB66:AB129" si="18">Z66/F66</f>
        <v>8.2750174947515756E-2</v>
      </c>
      <c r="AC66">
        <f t="shared" ref="AC66:AC129" si="19">AA66/F66</f>
        <v>8.3100069979006302E-3</v>
      </c>
      <c r="AD66">
        <f t="shared" si="10"/>
        <v>7.2384687672774454E-4</v>
      </c>
      <c r="AE66">
        <f t="shared" si="11"/>
        <v>7.2690754005428891E-5</v>
      </c>
      <c r="AF66">
        <v>10</v>
      </c>
      <c r="AG66">
        <f t="shared" ref="AG66:AG129" si="20">AF66/F66</f>
        <v>8.7473757872638211E-2</v>
      </c>
    </row>
    <row r="67" spans="1:33" x14ac:dyDescent="0.3">
      <c r="A67" s="16" t="s">
        <v>33</v>
      </c>
      <c r="B67" s="16" t="s">
        <v>38</v>
      </c>
      <c r="C67" s="17">
        <v>22</v>
      </c>
      <c r="D67" s="14">
        <v>5229.83</v>
      </c>
      <c r="E67" s="10">
        <v>11548.099609375</v>
      </c>
      <c r="F67">
        <v>30.97</v>
      </c>
      <c r="G67" s="11">
        <v>1.72</v>
      </c>
      <c r="H67" s="13">
        <f t="shared" si="13"/>
        <v>5.9217986053083944E-3</v>
      </c>
      <c r="I67" s="13">
        <f t="shared" si="14"/>
        <v>3.2888258318148006E-4</v>
      </c>
      <c r="J67">
        <v>3.25</v>
      </c>
      <c r="K67" s="23">
        <v>0.18</v>
      </c>
      <c r="L67" s="13">
        <f t="shared" si="15"/>
        <v>6.2143511356965719E-4</v>
      </c>
      <c r="M67" s="13">
        <f t="shared" si="16"/>
        <v>3.4417944751550238E-5</v>
      </c>
      <c r="N67">
        <v>18</v>
      </c>
      <c r="O67" s="11">
        <f t="shared" si="17"/>
        <v>3.441794475155024E-3</v>
      </c>
      <c r="P67" s="12">
        <v>9.44</v>
      </c>
      <c r="Q67" s="12">
        <f t="shared" ref="Q67:Q72" si="21">P67/F67</f>
        <v>0.30481110752340973</v>
      </c>
      <c r="R67" s="12">
        <v>1.89</v>
      </c>
      <c r="S67" s="12">
        <v>0.81</v>
      </c>
      <c r="T67" s="13">
        <f t="shared" ref="T67:T130" si="22">S67/J67</f>
        <v>0.24923076923076926</v>
      </c>
      <c r="U67" s="12">
        <v>0.16</v>
      </c>
      <c r="V67">
        <v>5</v>
      </c>
      <c r="W67" s="20">
        <f t="shared" ref="W67:W74" si="23">V67/N67</f>
        <v>0.27777777777777779</v>
      </c>
      <c r="X67">
        <v>297.85000000000002</v>
      </c>
      <c r="Y67">
        <v>8.27</v>
      </c>
      <c r="Z67">
        <v>57.77</v>
      </c>
      <c r="AA67">
        <v>1.6</v>
      </c>
      <c r="AB67">
        <f t="shared" si="18"/>
        <v>1.8653535679690025</v>
      </c>
      <c r="AC67">
        <f t="shared" si="19"/>
        <v>5.1662899580238945E-2</v>
      </c>
      <c r="AD67">
        <f t="shared" ref="AD67:AD130" si="24">AB67/F67</f>
        <v>6.0230983789764374E-2</v>
      </c>
      <c r="AE67">
        <f t="shared" ref="AE67:AE130" si="25">AC67/F67</f>
        <v>1.6681594956486582E-3</v>
      </c>
      <c r="AF67">
        <v>36</v>
      </c>
      <c r="AG67">
        <f t="shared" si="20"/>
        <v>1.1624152405553763</v>
      </c>
    </row>
    <row r="68" spans="1:33" x14ac:dyDescent="0.3">
      <c r="A68" s="16" t="s">
        <v>33</v>
      </c>
      <c r="B68" s="16" t="s">
        <v>38</v>
      </c>
      <c r="C68" s="17">
        <v>23</v>
      </c>
      <c r="D68" s="14">
        <v>8159.07</v>
      </c>
      <c r="E68" s="10">
        <v>15936.599609375</v>
      </c>
      <c r="F68" s="12">
        <v>1.0596300363540649</v>
      </c>
      <c r="G68" s="25">
        <v>1.0596300363540649</v>
      </c>
      <c r="H68" s="13">
        <f t="shared" si="13"/>
        <v>1.2987142362475931E-4</v>
      </c>
      <c r="I68" s="13">
        <f t="shared" si="14"/>
        <v>1.2987142362475931E-4</v>
      </c>
      <c r="J68" s="12">
        <v>6.8222701549530029E-2</v>
      </c>
      <c r="K68" s="24">
        <v>6.8222701549530029E-2</v>
      </c>
      <c r="L68" s="13">
        <f t="shared" si="15"/>
        <v>8.3615781638752978E-6</v>
      </c>
      <c r="M68" s="13">
        <f t="shared" si="16"/>
        <v>8.3615781638752978E-6</v>
      </c>
      <c r="N68">
        <v>1</v>
      </c>
      <c r="O68" s="11">
        <f t="shared" si="17"/>
        <v>1.2256298818370232E-4</v>
      </c>
      <c r="P68" s="12">
        <v>0</v>
      </c>
      <c r="Q68" s="12">
        <f t="shared" si="21"/>
        <v>0</v>
      </c>
      <c r="R68" s="12">
        <v>0</v>
      </c>
      <c r="S68" s="12">
        <v>0</v>
      </c>
      <c r="T68" s="13">
        <f t="shared" si="22"/>
        <v>0</v>
      </c>
      <c r="U68" s="12">
        <v>0</v>
      </c>
      <c r="V68">
        <v>0</v>
      </c>
      <c r="W68" s="20">
        <f t="shared" si="23"/>
        <v>0</v>
      </c>
      <c r="X68">
        <v>44.75</v>
      </c>
      <c r="Y68">
        <v>7.46</v>
      </c>
      <c r="Z68">
        <v>8.75</v>
      </c>
      <c r="AA68">
        <v>1.46</v>
      </c>
      <c r="AB68">
        <f t="shared" si="18"/>
        <v>8.2575990674128779</v>
      </c>
      <c r="AC68">
        <f t="shared" si="19"/>
        <v>1.3778393872483201</v>
      </c>
      <c r="AD68">
        <f t="shared" si="24"/>
        <v>7.7929076980729173</v>
      </c>
      <c r="AE68">
        <f t="shared" si="25"/>
        <v>1.300302313049881</v>
      </c>
      <c r="AF68">
        <v>6</v>
      </c>
      <c r="AG68">
        <f t="shared" si="20"/>
        <v>5.6623536462259727</v>
      </c>
    </row>
    <row r="69" spans="1:33" x14ac:dyDescent="0.3">
      <c r="A69" s="16" t="s">
        <v>33</v>
      </c>
      <c r="B69" s="16" t="s">
        <v>38</v>
      </c>
      <c r="C69" s="17">
        <v>24</v>
      </c>
      <c r="D69" s="14">
        <v>5972.33</v>
      </c>
      <c r="E69" s="10">
        <v>13625.2001953125</v>
      </c>
      <c r="F69">
        <v>19.38</v>
      </c>
      <c r="G69" s="11">
        <v>1.61</v>
      </c>
      <c r="H69" s="13">
        <f t="shared" si="13"/>
        <v>3.2449646955208435E-3</v>
      </c>
      <c r="I69" s="13">
        <f t="shared" si="14"/>
        <v>2.6957653043284619E-4</v>
      </c>
      <c r="J69">
        <v>1.7</v>
      </c>
      <c r="K69" s="23">
        <v>0.14000000000000001</v>
      </c>
      <c r="L69" s="13">
        <f t="shared" si="15"/>
        <v>2.8464602592288103E-4</v>
      </c>
      <c r="M69" s="13">
        <f t="shared" si="16"/>
        <v>2.3441437428943146E-5</v>
      </c>
      <c r="N69">
        <v>12</v>
      </c>
      <c r="O69" s="11">
        <f t="shared" si="17"/>
        <v>2.0092660653379837E-3</v>
      </c>
      <c r="P69" s="12">
        <v>4.82</v>
      </c>
      <c r="Q69" s="12">
        <f t="shared" si="21"/>
        <v>0.24871001031991746</v>
      </c>
      <c r="R69" s="12">
        <v>2.41</v>
      </c>
      <c r="S69" s="12">
        <v>0.42</v>
      </c>
      <c r="T69" s="13">
        <f t="shared" si="22"/>
        <v>0.24705882352941178</v>
      </c>
      <c r="U69" s="12">
        <v>0.21</v>
      </c>
      <c r="V69">
        <v>2</v>
      </c>
      <c r="W69" s="20">
        <f t="shared" si="23"/>
        <v>0.16666666666666666</v>
      </c>
      <c r="X69">
        <v>35.97</v>
      </c>
      <c r="Y69">
        <v>11.99</v>
      </c>
      <c r="Z69">
        <v>7.27</v>
      </c>
      <c r="AA69">
        <v>2.42</v>
      </c>
      <c r="AB69">
        <f t="shared" si="18"/>
        <v>0.37512899896800828</v>
      </c>
      <c r="AC69">
        <f t="shared" si="19"/>
        <v>0.12487100103199175</v>
      </c>
      <c r="AD69">
        <f t="shared" si="24"/>
        <v>1.935650149473727E-2</v>
      </c>
      <c r="AE69">
        <f t="shared" si="25"/>
        <v>6.4432921069139193E-3</v>
      </c>
      <c r="AF69">
        <v>3</v>
      </c>
      <c r="AG69">
        <f t="shared" si="20"/>
        <v>0.15479876160990713</v>
      </c>
    </row>
    <row r="70" spans="1:33" x14ac:dyDescent="0.3">
      <c r="A70" s="16" t="s">
        <v>33</v>
      </c>
      <c r="B70" s="16" t="s">
        <v>38</v>
      </c>
      <c r="C70" s="17">
        <v>25</v>
      </c>
      <c r="D70" s="14">
        <v>5179.99</v>
      </c>
      <c r="E70" s="10">
        <v>11135</v>
      </c>
      <c r="F70">
        <v>14.33</v>
      </c>
      <c r="G70" s="11">
        <v>4.78</v>
      </c>
      <c r="H70" s="13">
        <f t="shared" si="13"/>
        <v>2.7664146069780061E-3</v>
      </c>
      <c r="I70" s="13">
        <f t="shared" si="14"/>
        <v>9.2278170421178428E-4</v>
      </c>
      <c r="J70">
        <v>1.8</v>
      </c>
      <c r="K70" s="23">
        <v>0.6</v>
      </c>
      <c r="L70" s="13">
        <f t="shared" si="15"/>
        <v>3.474910183224292E-4</v>
      </c>
      <c r="M70" s="13">
        <f t="shared" si="16"/>
        <v>1.1583033944080974E-4</v>
      </c>
      <c r="N70">
        <v>3</v>
      </c>
      <c r="O70" s="11">
        <f t="shared" si="17"/>
        <v>5.791516972040487E-4</v>
      </c>
      <c r="P70" s="12">
        <v>12.54</v>
      </c>
      <c r="Q70" s="12">
        <f t="shared" si="21"/>
        <v>0.87508722958827623</v>
      </c>
      <c r="R70" s="12">
        <v>6.27</v>
      </c>
      <c r="S70" s="12">
        <v>1.71</v>
      </c>
      <c r="T70" s="13">
        <f t="shared" si="22"/>
        <v>0.95</v>
      </c>
      <c r="U70" s="12">
        <v>0.85</v>
      </c>
      <c r="V70">
        <v>2</v>
      </c>
      <c r="W70" s="20">
        <f t="shared" si="23"/>
        <v>0.66666666666666663</v>
      </c>
      <c r="X70">
        <v>102.22</v>
      </c>
      <c r="Y70">
        <v>6.81</v>
      </c>
      <c r="Z70">
        <v>16.96</v>
      </c>
      <c r="AA70">
        <v>1.1299999999999999</v>
      </c>
      <c r="AB70">
        <f t="shared" si="18"/>
        <v>1.1835310537334265</v>
      </c>
      <c r="AC70">
        <f t="shared" si="19"/>
        <v>7.8855547801814363E-2</v>
      </c>
      <c r="AD70">
        <f t="shared" si="24"/>
        <v>8.2591141223546854E-2</v>
      </c>
      <c r="AE70">
        <f t="shared" si="25"/>
        <v>5.5028295744462222E-3</v>
      </c>
      <c r="AF70">
        <v>15</v>
      </c>
      <c r="AG70">
        <f t="shared" si="20"/>
        <v>1.0467550593161201</v>
      </c>
    </row>
    <row r="71" spans="1:33" x14ac:dyDescent="0.3">
      <c r="A71" s="15" t="s">
        <v>33</v>
      </c>
      <c r="B71" s="15" t="s">
        <v>43</v>
      </c>
      <c r="C71">
        <v>3</v>
      </c>
      <c r="D71" s="10">
        <v>6520.5400390625</v>
      </c>
      <c r="E71" s="10">
        <v>16661.900390625</v>
      </c>
      <c r="F71">
        <v>1826.15</v>
      </c>
      <c r="G71" s="11">
        <v>3.24</v>
      </c>
      <c r="H71" s="13">
        <f t="shared" si="13"/>
        <v>0.28006115890096694</v>
      </c>
      <c r="I71" s="13">
        <f t="shared" si="14"/>
        <v>4.9689135878166254E-4</v>
      </c>
      <c r="J71">
        <v>261.77999999999997</v>
      </c>
      <c r="K71" s="23">
        <v>0.46</v>
      </c>
      <c r="L71" s="13">
        <f t="shared" si="15"/>
        <v>4.0146981451192464E-2</v>
      </c>
      <c r="M71" s="13">
        <f t="shared" si="16"/>
        <v>7.054630402455702E-5</v>
      </c>
      <c r="N71">
        <v>564</v>
      </c>
      <c r="O71" s="11">
        <f t="shared" si="17"/>
        <v>8.6495903195326421E-2</v>
      </c>
      <c r="P71">
        <v>806.89</v>
      </c>
      <c r="Q71" s="12">
        <f t="shared" si="21"/>
        <v>0.44185307888180048</v>
      </c>
      <c r="R71">
        <v>14.16</v>
      </c>
      <c r="S71">
        <v>146.71</v>
      </c>
      <c r="T71" s="13">
        <f t="shared" si="22"/>
        <v>0.56043242417296979</v>
      </c>
      <c r="U71">
        <v>2.57</v>
      </c>
      <c r="V71">
        <v>57</v>
      </c>
      <c r="W71" s="20">
        <f t="shared" si="23"/>
        <v>0.10106382978723404</v>
      </c>
      <c r="X71">
        <v>1066.42</v>
      </c>
      <c r="Y71">
        <v>28.06</v>
      </c>
      <c r="Z71">
        <v>356.02</v>
      </c>
      <c r="AA71">
        <v>9.3699999999999992</v>
      </c>
      <c r="AB71">
        <f t="shared" si="18"/>
        <v>0.19495660268871667</v>
      </c>
      <c r="AC71">
        <f t="shared" si="19"/>
        <v>5.1310133340634664E-3</v>
      </c>
      <c r="AD71">
        <f t="shared" si="24"/>
        <v>1.0675826338948973E-4</v>
      </c>
      <c r="AE71">
        <f t="shared" si="25"/>
        <v>2.8097436322664984E-6</v>
      </c>
      <c r="AF71">
        <v>38</v>
      </c>
      <c r="AG71">
        <f t="shared" si="20"/>
        <v>2.0808805410289406E-2</v>
      </c>
    </row>
    <row r="72" spans="1:33" x14ac:dyDescent="0.3">
      <c r="A72" s="15" t="s">
        <v>33</v>
      </c>
      <c r="B72" s="15" t="s">
        <v>43</v>
      </c>
      <c r="C72">
        <v>4</v>
      </c>
      <c r="D72" s="14">
        <v>10144.1</v>
      </c>
      <c r="E72" s="10">
        <v>23478.80078125</v>
      </c>
      <c r="F72">
        <v>3477</v>
      </c>
      <c r="G72" s="11">
        <v>5.03</v>
      </c>
      <c r="H72" s="13">
        <f t="shared" si="13"/>
        <v>0.34276081663232816</v>
      </c>
      <c r="I72" s="13">
        <f t="shared" si="14"/>
        <v>4.9585473329324438E-4</v>
      </c>
      <c r="J72">
        <v>709.64</v>
      </c>
      <c r="K72" s="23">
        <v>1.03</v>
      </c>
      <c r="L72" s="13">
        <f t="shared" si="15"/>
        <v>6.9955934976981687E-2</v>
      </c>
      <c r="M72" s="13">
        <f t="shared" si="16"/>
        <v>1.0153685393479954E-4</v>
      </c>
      <c r="N72">
        <v>691</v>
      </c>
      <c r="O72" s="11">
        <f t="shared" si="17"/>
        <v>6.8118413659171345E-2</v>
      </c>
      <c r="P72">
        <v>1168.8900000000001</v>
      </c>
      <c r="Q72" s="12">
        <f t="shared" si="21"/>
        <v>0.33617773943054358</v>
      </c>
      <c r="R72">
        <v>23.85</v>
      </c>
      <c r="S72">
        <v>337.33</v>
      </c>
      <c r="T72" s="13">
        <f t="shared" si="22"/>
        <v>0.47535370046784281</v>
      </c>
      <c r="U72">
        <v>6.88</v>
      </c>
      <c r="V72">
        <v>49</v>
      </c>
      <c r="W72" s="20">
        <f t="shared" si="23"/>
        <v>7.0911722141823438E-2</v>
      </c>
      <c r="X72">
        <v>1018.99</v>
      </c>
      <c r="Y72">
        <v>30.88</v>
      </c>
      <c r="Z72">
        <v>359.38</v>
      </c>
      <c r="AA72">
        <v>10.89</v>
      </c>
      <c r="AB72">
        <f t="shared" si="18"/>
        <v>0.1033592177164222</v>
      </c>
      <c r="AC72">
        <f t="shared" si="19"/>
        <v>3.1320103537532356E-3</v>
      </c>
      <c r="AD72">
        <f t="shared" si="24"/>
        <v>2.9726550968197355E-5</v>
      </c>
      <c r="AE72">
        <f t="shared" si="25"/>
        <v>9.0077950927616791E-7</v>
      </c>
      <c r="AF72">
        <v>33</v>
      </c>
      <c r="AG72">
        <f t="shared" si="20"/>
        <v>9.4909404659188953E-3</v>
      </c>
    </row>
    <row r="73" spans="1:33" x14ac:dyDescent="0.3">
      <c r="A73" s="15" t="s">
        <v>33</v>
      </c>
      <c r="B73" s="15" t="s">
        <v>43</v>
      </c>
      <c r="C73">
        <v>5</v>
      </c>
      <c r="D73" s="14">
        <v>5716.16</v>
      </c>
      <c r="E73" s="10">
        <v>15900.5</v>
      </c>
      <c r="F73">
        <v>3097.33</v>
      </c>
      <c r="G73" s="11">
        <v>3.86</v>
      </c>
      <c r="H73" s="13">
        <f t="shared" si="13"/>
        <v>0.54185502155293064</v>
      </c>
      <c r="I73" s="13">
        <f t="shared" si="14"/>
        <v>6.7527850864916312E-4</v>
      </c>
      <c r="J73">
        <v>460.25</v>
      </c>
      <c r="K73" s="23">
        <v>0.56999999999999995</v>
      </c>
      <c r="L73" s="13">
        <f t="shared" si="15"/>
        <v>8.0517340312377547E-2</v>
      </c>
      <c r="M73" s="13">
        <f t="shared" si="16"/>
        <v>9.9717292727985211E-5</v>
      </c>
      <c r="N73">
        <v>803</v>
      </c>
      <c r="O73" s="11">
        <f t="shared" si="17"/>
        <v>0.14047892291328445</v>
      </c>
      <c r="P73">
        <v>1080.9100000000001</v>
      </c>
      <c r="Q73" s="12">
        <f t="shared" ref="Q73:Q93" si="26">P73/F73</f>
        <v>0.34898121930824294</v>
      </c>
      <c r="R73">
        <v>21.62</v>
      </c>
      <c r="S73">
        <v>223.44</v>
      </c>
      <c r="T73" s="13">
        <f t="shared" si="22"/>
        <v>0.48547528517110267</v>
      </c>
      <c r="U73">
        <v>4.47</v>
      </c>
      <c r="V73">
        <v>50</v>
      </c>
      <c r="W73" s="20">
        <f t="shared" si="23"/>
        <v>6.2266500622665005E-2</v>
      </c>
      <c r="X73">
        <v>858.81</v>
      </c>
      <c r="Y73">
        <v>23.86</v>
      </c>
      <c r="Z73">
        <v>262.02999999999997</v>
      </c>
      <c r="AA73">
        <v>7.28</v>
      </c>
      <c r="AB73">
        <f t="shared" si="18"/>
        <v>8.4598670467789988E-2</v>
      </c>
      <c r="AC73">
        <f t="shared" si="19"/>
        <v>2.3504114834389622E-3</v>
      </c>
      <c r="AD73">
        <f t="shared" si="24"/>
        <v>2.7313418482302496E-5</v>
      </c>
      <c r="AE73">
        <f t="shared" si="25"/>
        <v>7.5885084361012941E-7</v>
      </c>
      <c r="AF73">
        <v>36</v>
      </c>
      <c r="AG73">
        <f t="shared" si="20"/>
        <v>1.1622913929093768E-2</v>
      </c>
    </row>
    <row r="74" spans="1:33" x14ac:dyDescent="0.3">
      <c r="A74" s="15" t="s">
        <v>33</v>
      </c>
      <c r="B74" s="15" t="s">
        <v>43</v>
      </c>
      <c r="C74">
        <v>6</v>
      </c>
      <c r="D74" s="10">
        <v>9300.1396484375</v>
      </c>
      <c r="E74" s="10">
        <v>21355</v>
      </c>
      <c r="F74">
        <v>228.06</v>
      </c>
      <c r="G74" s="11">
        <v>1.82</v>
      </c>
      <c r="H74" s="13">
        <f t="shared" si="13"/>
        <v>2.4522212420575423E-2</v>
      </c>
      <c r="I74" s="13">
        <f t="shared" si="14"/>
        <v>1.9569598616788245E-4</v>
      </c>
      <c r="J74">
        <v>23.35</v>
      </c>
      <c r="K74" s="23">
        <v>0.19</v>
      </c>
      <c r="L74" s="13">
        <f t="shared" si="15"/>
        <v>2.5107149873736566E-3</v>
      </c>
      <c r="M74" s="13">
        <f t="shared" si="16"/>
        <v>2.0429800753789926E-5</v>
      </c>
      <c r="N74">
        <v>125</v>
      </c>
      <c r="O74" s="11">
        <f t="shared" si="17"/>
        <v>1.3440658390651266E-2</v>
      </c>
      <c r="P74">
        <v>72.73</v>
      </c>
      <c r="Q74" s="12">
        <f t="shared" si="26"/>
        <v>0.31890730509515042</v>
      </c>
      <c r="R74">
        <v>2.42</v>
      </c>
      <c r="S74">
        <v>8.18</v>
      </c>
      <c r="T74" s="13">
        <f t="shared" si="22"/>
        <v>0.35032119914346893</v>
      </c>
      <c r="U74">
        <v>0.27</v>
      </c>
      <c r="V74">
        <v>30</v>
      </c>
      <c r="W74" s="20">
        <f t="shared" si="23"/>
        <v>0.24</v>
      </c>
      <c r="X74">
        <v>687.09</v>
      </c>
      <c r="Y74">
        <v>18.079999999999998</v>
      </c>
      <c r="Z74">
        <v>224.69</v>
      </c>
      <c r="AA74">
        <v>5.91</v>
      </c>
      <c r="AB74">
        <f t="shared" si="18"/>
        <v>0.98522318688064547</v>
      </c>
      <c r="AC74">
        <f t="shared" si="19"/>
        <v>2.5914233096553538E-2</v>
      </c>
      <c r="AD74">
        <f t="shared" si="24"/>
        <v>4.3200174817181686E-3</v>
      </c>
      <c r="AE74">
        <f t="shared" si="25"/>
        <v>1.1362901471785292E-4</v>
      </c>
      <c r="AF74">
        <v>38</v>
      </c>
      <c r="AG74">
        <f t="shared" si="20"/>
        <v>0.16662281855652022</v>
      </c>
    </row>
    <row r="75" spans="1:33" s="61" customFormat="1" ht="14.4" x14ac:dyDescent="0.3">
      <c r="A75" s="61" t="s">
        <v>33</v>
      </c>
      <c r="B75" s="61" t="s">
        <v>43</v>
      </c>
      <c r="C75" s="61">
        <v>7</v>
      </c>
      <c r="D75" s="62">
        <v>9927.66015625</v>
      </c>
      <c r="E75" s="62">
        <v>22500.400390625</v>
      </c>
      <c r="F75" s="61">
        <v>9144.6200000000008</v>
      </c>
      <c r="G75" s="61">
        <v>9.23</v>
      </c>
      <c r="H75" s="61">
        <f t="shared" si="13"/>
        <v>0.92112540680020827</v>
      </c>
      <c r="I75" s="61">
        <f t="shared" si="14"/>
        <v>9.2972562061254839E-4</v>
      </c>
      <c r="J75" s="61">
        <v>1807.97</v>
      </c>
      <c r="K75" s="61">
        <v>1.82</v>
      </c>
      <c r="L75" s="61">
        <f t="shared" si="15"/>
        <v>0.18211441281677887</v>
      </c>
      <c r="M75" s="61">
        <f t="shared" si="16"/>
        <v>1.8332617871233349E-4</v>
      </c>
      <c r="N75" s="61">
        <v>991</v>
      </c>
      <c r="O75" s="61">
        <f t="shared" si="17"/>
        <v>9.9822111595561799E-2</v>
      </c>
      <c r="P75" s="61">
        <v>6352.37</v>
      </c>
      <c r="Q75" s="62">
        <f t="shared" si="26"/>
        <v>0.69465653028775387</v>
      </c>
      <c r="R75" s="61">
        <v>235.27</v>
      </c>
      <c r="S75" s="61">
        <v>1408.13</v>
      </c>
      <c r="T75" s="61">
        <f t="shared" si="22"/>
        <v>0.77884588792955645</v>
      </c>
      <c r="U75" s="61">
        <v>52.15</v>
      </c>
      <c r="V75" s="61">
        <v>27</v>
      </c>
      <c r="W75" s="61">
        <f>V75/N75</f>
        <v>2.7245206861755803E-2</v>
      </c>
      <c r="X75" s="61">
        <v>1167.53</v>
      </c>
      <c r="Y75" s="61">
        <v>33.36</v>
      </c>
      <c r="Z75" s="61">
        <v>350.78</v>
      </c>
      <c r="AA75" s="61">
        <v>10.02</v>
      </c>
      <c r="AB75" s="61">
        <f t="shared" si="18"/>
        <v>3.8359166373233652E-2</v>
      </c>
      <c r="AC75" s="61">
        <f t="shared" si="19"/>
        <v>1.0957262302862228E-3</v>
      </c>
      <c r="AD75" s="61">
        <f t="shared" si="24"/>
        <v>4.194725026653229E-6</v>
      </c>
      <c r="AE75" s="61">
        <f t="shared" si="25"/>
        <v>1.1982195326719129E-7</v>
      </c>
      <c r="AF75" s="61">
        <v>35</v>
      </c>
      <c r="AG75" s="61">
        <f t="shared" si="20"/>
        <v>3.8273870319379039E-3</v>
      </c>
    </row>
    <row r="76" spans="1:33" s="61" customFormat="1" ht="14.4" x14ac:dyDescent="0.3">
      <c r="A76" s="61" t="s">
        <v>33</v>
      </c>
      <c r="B76" s="61" t="s">
        <v>43</v>
      </c>
      <c r="C76" s="61">
        <v>8</v>
      </c>
      <c r="D76" s="62">
        <v>6847.81005859375</v>
      </c>
      <c r="E76" s="62">
        <v>12905.2998046875</v>
      </c>
      <c r="F76" s="61">
        <v>6389.49</v>
      </c>
      <c r="G76" s="61">
        <v>5.59</v>
      </c>
      <c r="H76" s="61">
        <f t="shared" si="13"/>
        <v>0.93307056494381357</v>
      </c>
      <c r="I76" s="61">
        <f t="shared" si="14"/>
        <v>8.1631937103523414E-4</v>
      </c>
      <c r="J76" s="61">
        <v>939.44</v>
      </c>
      <c r="K76" s="61">
        <v>0.82</v>
      </c>
      <c r="L76" s="61">
        <f t="shared" si="15"/>
        <v>0.1371883846020287</v>
      </c>
      <c r="M76" s="61">
        <f t="shared" si="16"/>
        <v>1.1974631203021323E-4</v>
      </c>
      <c r="N76" s="61">
        <v>1144</v>
      </c>
      <c r="O76" s="61">
        <f t="shared" si="17"/>
        <v>0.16706070849093163</v>
      </c>
      <c r="P76" s="61">
        <v>3132.8</v>
      </c>
      <c r="Q76" s="62">
        <f t="shared" si="26"/>
        <v>0.4903051730263292</v>
      </c>
      <c r="R76" s="61">
        <v>522.13</v>
      </c>
      <c r="S76" s="61">
        <v>552.65</v>
      </c>
      <c r="T76" s="61">
        <f t="shared" si="22"/>
        <v>0.58827599420931609</v>
      </c>
      <c r="U76" s="61">
        <v>92.11</v>
      </c>
      <c r="V76" s="61">
        <v>6</v>
      </c>
      <c r="W76" s="61">
        <f t="shared" ref="W76:W90" si="27">V76/N76</f>
        <v>5.244755244755245E-3</v>
      </c>
      <c r="X76" s="61">
        <v>373.4</v>
      </c>
      <c r="Y76" s="61">
        <v>31.12</v>
      </c>
      <c r="Z76" s="61">
        <v>122.14</v>
      </c>
      <c r="AA76" s="61">
        <v>10.18</v>
      </c>
      <c r="AB76" s="61">
        <f t="shared" si="18"/>
        <v>1.9115766673083456E-2</v>
      </c>
      <c r="AC76" s="61">
        <f t="shared" si="19"/>
        <v>1.593241401113391E-3</v>
      </c>
      <c r="AD76" s="61">
        <f t="shared" si="24"/>
        <v>2.9917515596837081E-6</v>
      </c>
      <c r="AE76" s="61">
        <f t="shared" si="25"/>
        <v>2.4935345404928893E-7</v>
      </c>
      <c r="AF76" s="61">
        <v>12</v>
      </c>
      <c r="AG76" s="61">
        <f t="shared" si="20"/>
        <v>1.8780841663419148E-3</v>
      </c>
    </row>
    <row r="77" spans="1:33" x14ac:dyDescent="0.3">
      <c r="A77" s="15" t="s">
        <v>33</v>
      </c>
      <c r="B77" s="15" t="s">
        <v>43</v>
      </c>
      <c r="C77">
        <v>9</v>
      </c>
      <c r="D77" s="14">
        <v>9255.15</v>
      </c>
      <c r="E77" s="10">
        <v>12935</v>
      </c>
      <c r="F77">
        <v>24.9</v>
      </c>
      <c r="G77" s="11">
        <v>4.9800000000000004</v>
      </c>
      <c r="H77" s="13">
        <f t="shared" si="13"/>
        <v>2.6903939968558046E-3</v>
      </c>
      <c r="I77" s="13">
        <f t="shared" si="14"/>
        <v>5.3807879937116095E-4</v>
      </c>
      <c r="J77">
        <v>3.42</v>
      </c>
      <c r="K77" s="23">
        <v>0.68</v>
      </c>
      <c r="L77" s="13">
        <f t="shared" si="15"/>
        <v>3.6952399474886956E-4</v>
      </c>
      <c r="M77" s="13">
        <f t="shared" si="16"/>
        <v>7.34726071430501E-5</v>
      </c>
      <c r="N77">
        <v>5</v>
      </c>
      <c r="O77" s="11">
        <f t="shared" si="17"/>
        <v>5.4023975840478003E-4</v>
      </c>
      <c r="P77">
        <v>19.2</v>
      </c>
      <c r="Q77" s="12">
        <f t="shared" si="26"/>
        <v>0.77108433734939763</v>
      </c>
      <c r="R77">
        <v>9.6</v>
      </c>
      <c r="S77">
        <v>2.84</v>
      </c>
      <c r="T77" s="13">
        <f t="shared" si="22"/>
        <v>0.83040935672514615</v>
      </c>
      <c r="U77">
        <v>1.42</v>
      </c>
      <c r="V77">
        <v>2</v>
      </c>
      <c r="W77" s="20">
        <f t="shared" si="27"/>
        <v>0.4</v>
      </c>
      <c r="X77">
        <v>342.01</v>
      </c>
      <c r="Y77">
        <v>24.43</v>
      </c>
      <c r="Z77">
        <v>118.54</v>
      </c>
      <c r="AA77">
        <v>8.4700000000000006</v>
      </c>
      <c r="AB77">
        <f t="shared" si="18"/>
        <v>4.7606425702811253</v>
      </c>
      <c r="AC77">
        <f t="shared" si="19"/>
        <v>0.34016064257028117</v>
      </c>
      <c r="AD77">
        <f t="shared" si="24"/>
        <v>0.19119046466992473</v>
      </c>
      <c r="AE77">
        <f t="shared" si="25"/>
        <v>1.3661069982742217E-2</v>
      </c>
      <c r="AF77">
        <v>14</v>
      </c>
      <c r="AG77">
        <f t="shared" si="20"/>
        <v>0.56224899598393574</v>
      </c>
    </row>
    <row r="78" spans="1:33" x14ac:dyDescent="0.3">
      <c r="A78" s="15" t="s">
        <v>33</v>
      </c>
      <c r="B78" s="15" t="s">
        <v>43</v>
      </c>
      <c r="C78">
        <v>10</v>
      </c>
      <c r="D78" s="14">
        <v>4489.8100000000004</v>
      </c>
      <c r="E78" s="10">
        <v>11885.599609375</v>
      </c>
      <c r="F78">
        <v>842.04</v>
      </c>
      <c r="G78" s="11">
        <v>3.49</v>
      </c>
      <c r="H78" s="13">
        <f t="shared" si="13"/>
        <v>0.18754468451894399</v>
      </c>
      <c r="I78" s="13">
        <f t="shared" si="14"/>
        <v>7.7731574387334876E-4</v>
      </c>
      <c r="J78">
        <v>124.77</v>
      </c>
      <c r="K78" s="23">
        <v>0.52</v>
      </c>
      <c r="L78" s="13">
        <f t="shared" si="15"/>
        <v>2.7789594659907654E-2</v>
      </c>
      <c r="M78" s="13">
        <f t="shared" si="16"/>
        <v>1.1581781857138721E-4</v>
      </c>
      <c r="N78">
        <v>241</v>
      </c>
      <c r="O78" s="11">
        <f t="shared" si="17"/>
        <v>5.3677104376354451E-2</v>
      </c>
      <c r="P78">
        <v>391.23</v>
      </c>
      <c r="Q78" s="12">
        <f t="shared" si="26"/>
        <v>0.46462163317657124</v>
      </c>
      <c r="R78">
        <v>11.18</v>
      </c>
      <c r="S78">
        <v>72.08</v>
      </c>
      <c r="T78" s="13">
        <f t="shared" si="22"/>
        <v>0.57770297347118704</v>
      </c>
      <c r="U78">
        <v>2.06</v>
      </c>
      <c r="V78">
        <v>35</v>
      </c>
      <c r="W78" s="20">
        <f t="shared" si="27"/>
        <v>0.14522821576763487</v>
      </c>
      <c r="X78">
        <v>637.66999999999996</v>
      </c>
      <c r="Y78">
        <v>16.78</v>
      </c>
      <c r="Z78">
        <v>171.61</v>
      </c>
      <c r="AA78">
        <v>4.5199999999999996</v>
      </c>
      <c r="AB78">
        <f t="shared" si="18"/>
        <v>0.20380266970690231</v>
      </c>
      <c r="AC78">
        <f t="shared" si="19"/>
        <v>5.3679160134910454E-3</v>
      </c>
      <c r="AD78">
        <f t="shared" si="24"/>
        <v>2.4203442794511226E-4</v>
      </c>
      <c r="AE78">
        <f t="shared" si="25"/>
        <v>6.3748943203304423E-6</v>
      </c>
      <c r="AF78">
        <v>38</v>
      </c>
      <c r="AG78">
        <f t="shared" si="20"/>
        <v>4.5128497458553039E-2</v>
      </c>
    </row>
    <row r="79" spans="1:33" x14ac:dyDescent="0.3">
      <c r="A79" s="15" t="s">
        <v>33</v>
      </c>
      <c r="B79" s="15" t="s">
        <v>43</v>
      </c>
      <c r="C79">
        <v>12</v>
      </c>
      <c r="D79" s="14">
        <v>2305.17</v>
      </c>
      <c r="E79" s="10">
        <v>3546.14990234375</v>
      </c>
      <c r="F79">
        <v>997.37</v>
      </c>
      <c r="G79" s="11">
        <v>3.2</v>
      </c>
      <c r="H79" s="13">
        <f t="shared" si="13"/>
        <v>0.43266657122901997</v>
      </c>
      <c r="I79" s="13">
        <f t="shared" si="14"/>
        <v>1.388183951725903E-3</v>
      </c>
      <c r="J79">
        <v>144.86000000000001</v>
      </c>
      <c r="K79" s="23">
        <v>0.46</v>
      </c>
      <c r="L79" s="13">
        <f t="shared" si="15"/>
        <v>6.284135226469198E-2</v>
      </c>
      <c r="M79" s="13">
        <f t="shared" si="16"/>
        <v>1.9955144306059856E-4</v>
      </c>
      <c r="N79">
        <v>312</v>
      </c>
      <c r="O79" s="11">
        <f t="shared" si="17"/>
        <v>0.13534793529327555</v>
      </c>
      <c r="P79">
        <v>208.88</v>
      </c>
      <c r="Q79" s="12">
        <f t="shared" si="26"/>
        <v>0.20943080301192135</v>
      </c>
      <c r="R79">
        <v>41.78</v>
      </c>
      <c r="S79">
        <v>53.39</v>
      </c>
      <c r="T79" s="13">
        <f t="shared" si="22"/>
        <v>0.36856275024161256</v>
      </c>
      <c r="U79">
        <v>10.68</v>
      </c>
      <c r="V79">
        <v>5</v>
      </c>
      <c r="W79" s="20">
        <f t="shared" si="27"/>
        <v>1.6025641025641024E-2</v>
      </c>
      <c r="X79">
        <v>97.5</v>
      </c>
      <c r="Y79">
        <v>19.5</v>
      </c>
      <c r="Z79">
        <v>24.89</v>
      </c>
      <c r="AA79">
        <v>4.9800000000000004</v>
      </c>
      <c r="AB79">
        <f t="shared" si="18"/>
        <v>2.495563331562008E-2</v>
      </c>
      <c r="AC79">
        <f t="shared" si="19"/>
        <v>4.9931319369942951E-3</v>
      </c>
      <c r="AD79">
        <f t="shared" si="24"/>
        <v>2.5021439702036435E-5</v>
      </c>
      <c r="AE79">
        <f t="shared" si="25"/>
        <v>5.0062985020546994E-6</v>
      </c>
      <c r="AF79">
        <v>5</v>
      </c>
      <c r="AG79">
        <f t="shared" si="20"/>
        <v>5.0131846756970829E-3</v>
      </c>
    </row>
    <row r="80" spans="1:33" x14ac:dyDescent="0.3">
      <c r="A80" s="15" t="s">
        <v>33</v>
      </c>
      <c r="B80" s="15" t="s">
        <v>43</v>
      </c>
      <c r="C80">
        <v>13</v>
      </c>
      <c r="D80" s="14">
        <v>7161.22</v>
      </c>
      <c r="E80" s="10">
        <v>20072.900390625</v>
      </c>
      <c r="F80">
        <v>12.65</v>
      </c>
      <c r="G80" s="11">
        <v>1.41</v>
      </c>
      <c r="H80" s="13">
        <f t="shared" si="13"/>
        <v>1.7664587877484564E-3</v>
      </c>
      <c r="I80" s="13">
        <f t="shared" si="14"/>
        <v>1.9689382535378048E-4</v>
      </c>
      <c r="J80">
        <v>1.23</v>
      </c>
      <c r="K80" s="23">
        <v>0.14000000000000001</v>
      </c>
      <c r="L80" s="13">
        <f t="shared" si="15"/>
        <v>1.7175844339372339E-4</v>
      </c>
      <c r="M80" s="13">
        <f t="shared" si="16"/>
        <v>1.9549741524488844E-5</v>
      </c>
      <c r="N80">
        <v>9</v>
      </c>
      <c r="O80" s="11">
        <f t="shared" si="17"/>
        <v>1.2567690980028541E-3</v>
      </c>
      <c r="P80">
        <v>5.68</v>
      </c>
      <c r="Q80" s="12">
        <f t="shared" si="26"/>
        <v>0.44901185770750984</v>
      </c>
      <c r="R80">
        <v>1.42</v>
      </c>
      <c r="S80">
        <v>0.64</v>
      </c>
      <c r="T80" s="13">
        <f t="shared" si="22"/>
        <v>0.52032520325203258</v>
      </c>
      <c r="U80">
        <v>0.16</v>
      </c>
      <c r="V80">
        <v>4</v>
      </c>
      <c r="W80" s="20">
        <f t="shared" si="27"/>
        <v>0.44444444444444442</v>
      </c>
      <c r="X80">
        <v>767.69</v>
      </c>
      <c r="Y80">
        <v>18.72</v>
      </c>
      <c r="Z80">
        <v>246.48</v>
      </c>
      <c r="AA80">
        <v>6.01</v>
      </c>
      <c r="AB80">
        <f t="shared" si="18"/>
        <v>19.484584980237152</v>
      </c>
      <c r="AC80">
        <f t="shared" si="19"/>
        <v>0.47509881422924899</v>
      </c>
      <c r="AD80">
        <f t="shared" si="24"/>
        <v>1.5402833976472057</v>
      </c>
      <c r="AE80">
        <f t="shared" si="25"/>
        <v>3.7557218516146164E-2</v>
      </c>
      <c r="AF80">
        <v>41</v>
      </c>
      <c r="AG80">
        <f t="shared" si="20"/>
        <v>3.2411067193675889</v>
      </c>
    </row>
    <row r="81" spans="1:33" x14ac:dyDescent="0.3">
      <c r="A81" s="15" t="s">
        <v>33</v>
      </c>
      <c r="B81" s="15" t="s">
        <v>43</v>
      </c>
      <c r="C81">
        <v>14</v>
      </c>
      <c r="D81" s="14">
        <v>7676.56</v>
      </c>
      <c r="E81" s="10">
        <v>22210.80078125</v>
      </c>
      <c r="F81">
        <v>437.93</v>
      </c>
      <c r="G81" s="11">
        <v>3.17</v>
      </c>
      <c r="H81" s="13">
        <f t="shared" si="13"/>
        <v>5.7047688026928729E-2</v>
      </c>
      <c r="I81" s="13">
        <f t="shared" si="14"/>
        <v>4.1294538178559143E-4</v>
      </c>
      <c r="J81">
        <v>58.81</v>
      </c>
      <c r="K81" s="23">
        <v>0.43</v>
      </c>
      <c r="L81" s="13">
        <f t="shared" si="15"/>
        <v>7.6609835655554051E-3</v>
      </c>
      <c r="M81" s="13">
        <f t="shared" si="16"/>
        <v>5.6014673239054989E-5</v>
      </c>
      <c r="N81">
        <v>138</v>
      </c>
      <c r="O81" s="11">
        <f t="shared" si="17"/>
        <v>1.7976802109278114E-2</v>
      </c>
      <c r="P81">
        <v>204.81</v>
      </c>
      <c r="Q81" s="12">
        <f t="shared" si="26"/>
        <v>0.46767748270271503</v>
      </c>
      <c r="R81">
        <v>6.61</v>
      </c>
      <c r="S81">
        <v>31.25</v>
      </c>
      <c r="T81" s="13">
        <f t="shared" si="22"/>
        <v>0.53137221560959014</v>
      </c>
      <c r="U81">
        <v>1.01</v>
      </c>
      <c r="V81">
        <v>31</v>
      </c>
      <c r="W81" s="20">
        <f t="shared" si="27"/>
        <v>0.22463768115942029</v>
      </c>
      <c r="X81">
        <v>641.23</v>
      </c>
      <c r="Y81">
        <v>17.809999999999999</v>
      </c>
      <c r="Z81">
        <v>186.03</v>
      </c>
      <c r="AA81">
        <v>5.17</v>
      </c>
      <c r="AB81">
        <f t="shared" si="18"/>
        <v>0.42479391683602402</v>
      </c>
      <c r="AC81">
        <f t="shared" si="19"/>
        <v>1.1805539698125271E-2</v>
      </c>
      <c r="AD81">
        <f t="shared" si="24"/>
        <v>9.7000414869048484E-4</v>
      </c>
      <c r="AE81">
        <f t="shared" si="25"/>
        <v>2.6957595273503233E-5</v>
      </c>
      <c r="AF81">
        <v>36</v>
      </c>
      <c r="AG81">
        <f t="shared" si="20"/>
        <v>8.2204918594295892E-2</v>
      </c>
    </row>
    <row r="82" spans="1:33" x14ac:dyDescent="0.3">
      <c r="A82" s="15" t="s">
        <v>33</v>
      </c>
      <c r="B82" s="15" t="s">
        <v>43</v>
      </c>
      <c r="C82">
        <v>15</v>
      </c>
      <c r="D82" s="10">
        <v>7488.990234375</v>
      </c>
      <c r="E82" s="10">
        <v>13433.2998046875</v>
      </c>
      <c r="F82">
        <v>28.32</v>
      </c>
      <c r="G82" s="11">
        <v>2.36</v>
      </c>
      <c r="H82" s="13">
        <f t="shared" si="13"/>
        <v>3.7815511989866372E-3</v>
      </c>
      <c r="I82" s="13">
        <f t="shared" si="14"/>
        <v>3.1512926658221977E-4</v>
      </c>
      <c r="J82">
        <v>3.05</v>
      </c>
      <c r="K82" s="23">
        <v>0.25</v>
      </c>
      <c r="L82" s="13">
        <f t="shared" si="15"/>
        <v>4.0726451825244504E-4</v>
      </c>
      <c r="M82" s="13">
        <f t="shared" si="16"/>
        <v>3.3382337561675823E-5</v>
      </c>
      <c r="N82">
        <v>12</v>
      </c>
      <c r="O82" s="11">
        <f t="shared" si="17"/>
        <v>1.6023522029604395E-3</v>
      </c>
      <c r="P82">
        <v>22.73</v>
      </c>
      <c r="Q82" s="12">
        <f t="shared" si="26"/>
        <v>0.80261299435028244</v>
      </c>
      <c r="R82">
        <v>3.25</v>
      </c>
      <c r="S82">
        <v>2.61</v>
      </c>
      <c r="T82" s="13">
        <f t="shared" si="22"/>
        <v>0.8557377049180328</v>
      </c>
      <c r="U82">
        <v>0.37</v>
      </c>
      <c r="V82">
        <v>7</v>
      </c>
      <c r="W82" s="20">
        <f t="shared" si="27"/>
        <v>0.58333333333333337</v>
      </c>
      <c r="X82">
        <v>637.74</v>
      </c>
      <c r="Y82">
        <v>21.99</v>
      </c>
      <c r="Z82">
        <v>216.87</v>
      </c>
      <c r="AA82">
        <v>7.48</v>
      </c>
      <c r="AB82">
        <f t="shared" si="18"/>
        <v>7.6578389830508478</v>
      </c>
      <c r="AC82">
        <f t="shared" si="19"/>
        <v>0.26412429378531077</v>
      </c>
      <c r="AD82">
        <f t="shared" si="24"/>
        <v>0.27040391889303839</v>
      </c>
      <c r="AE82">
        <f t="shared" si="25"/>
        <v>9.3264228031536296E-3</v>
      </c>
      <c r="AF82">
        <v>29</v>
      </c>
      <c r="AG82">
        <f t="shared" si="20"/>
        <v>1.0240112994350283</v>
      </c>
    </row>
    <row r="83" spans="1:33" s="61" customFormat="1" ht="14.4" x14ac:dyDescent="0.3">
      <c r="A83" s="61" t="s">
        <v>33</v>
      </c>
      <c r="B83" s="61" t="s">
        <v>43</v>
      </c>
      <c r="C83" s="61">
        <v>16</v>
      </c>
      <c r="D83" s="62">
        <v>6236.39</v>
      </c>
      <c r="E83" s="62">
        <v>13781.2998046875</v>
      </c>
      <c r="F83" s="61">
        <v>4179.91</v>
      </c>
      <c r="G83" s="61">
        <v>5.0999999999999996</v>
      </c>
      <c r="H83" s="61">
        <f t="shared" si="13"/>
        <v>0.67024512578591133</v>
      </c>
      <c r="I83" s="61">
        <f t="shared" si="14"/>
        <v>8.177807994689234E-4</v>
      </c>
      <c r="J83" s="61">
        <v>770.26</v>
      </c>
      <c r="K83" s="61">
        <v>0.94</v>
      </c>
      <c r="L83" s="61">
        <f t="shared" si="15"/>
        <v>0.12351055658802608</v>
      </c>
      <c r="M83" s="61">
        <f t="shared" si="16"/>
        <v>1.5072822578446825E-4</v>
      </c>
      <c r="N83" s="61">
        <v>820</v>
      </c>
      <c r="O83" s="61">
        <f t="shared" si="17"/>
        <v>0.13148632462049359</v>
      </c>
      <c r="P83" s="61">
        <v>1969.55</v>
      </c>
      <c r="Q83" s="62">
        <f t="shared" si="26"/>
        <v>0.47119435585933667</v>
      </c>
      <c r="R83" s="61">
        <v>65.650000000000006</v>
      </c>
      <c r="S83" s="61">
        <v>474.02</v>
      </c>
      <c r="T83" s="61">
        <f t="shared" si="22"/>
        <v>0.61540259133279673</v>
      </c>
      <c r="U83" s="61">
        <v>15.8</v>
      </c>
      <c r="V83" s="61">
        <v>30</v>
      </c>
      <c r="W83" s="61">
        <f t="shared" si="27"/>
        <v>3.6585365853658534E-2</v>
      </c>
      <c r="X83" s="61">
        <v>766.95</v>
      </c>
      <c r="Y83" s="61">
        <v>26.45</v>
      </c>
      <c r="Z83" s="61">
        <v>229.9</v>
      </c>
      <c r="AA83" s="61">
        <v>7.93</v>
      </c>
      <c r="AB83" s="61">
        <f t="shared" si="18"/>
        <v>5.5001184236024223E-2</v>
      </c>
      <c r="AC83" s="61">
        <f t="shared" si="19"/>
        <v>1.8971700347615141E-3</v>
      </c>
      <c r="AD83" s="61">
        <f t="shared" si="24"/>
        <v>1.3158461363049498E-5</v>
      </c>
      <c r="AE83" s="61">
        <f t="shared" si="25"/>
        <v>4.5387820186595267E-7</v>
      </c>
      <c r="AF83" s="61">
        <v>29</v>
      </c>
      <c r="AG83" s="61">
        <f t="shared" si="20"/>
        <v>6.9379484247268485E-3</v>
      </c>
    </row>
    <row r="84" spans="1:33" x14ac:dyDescent="0.3">
      <c r="A84" s="15" t="s">
        <v>33</v>
      </c>
      <c r="B84" s="15" t="s">
        <v>43</v>
      </c>
      <c r="C84">
        <v>20</v>
      </c>
      <c r="D84" s="10">
        <v>9688.1796875</v>
      </c>
      <c r="E84" s="10">
        <v>26109.19921875</v>
      </c>
      <c r="F84">
        <v>1252.69</v>
      </c>
      <c r="G84" s="11">
        <v>5.2</v>
      </c>
      <c r="H84" s="13">
        <f t="shared" si="13"/>
        <v>0.1293008635684432</v>
      </c>
      <c r="I84" s="13">
        <f t="shared" si="14"/>
        <v>5.3673653542049874E-4</v>
      </c>
      <c r="J84">
        <v>229.09</v>
      </c>
      <c r="K84" s="23">
        <v>0.95</v>
      </c>
      <c r="L84" s="13">
        <f t="shared" si="15"/>
        <v>2.3646340942208088E-2</v>
      </c>
      <c r="M84" s="13">
        <f t="shared" si="16"/>
        <v>9.8057636278744956E-5</v>
      </c>
      <c r="N84">
        <v>241</v>
      </c>
      <c r="O84" s="11">
        <f t="shared" si="17"/>
        <v>2.4875674045450036E-2</v>
      </c>
      <c r="P84">
        <v>793.11</v>
      </c>
      <c r="Q84" s="12">
        <f t="shared" si="26"/>
        <v>0.63312551389409988</v>
      </c>
      <c r="R84">
        <v>20.87</v>
      </c>
      <c r="S84">
        <v>176.22</v>
      </c>
      <c r="T84" s="13">
        <f t="shared" si="22"/>
        <v>0.76921733816404037</v>
      </c>
      <c r="U84">
        <v>4.6399999999999997</v>
      </c>
      <c r="V84">
        <v>38</v>
      </c>
      <c r="W84" s="20">
        <f t="shared" si="27"/>
        <v>0.15767634854771784</v>
      </c>
      <c r="X84">
        <v>808.07</v>
      </c>
      <c r="Y84">
        <v>21.84</v>
      </c>
      <c r="Z84">
        <v>255.29</v>
      </c>
      <c r="AA84">
        <v>6.9</v>
      </c>
      <c r="AB84">
        <f t="shared" si="18"/>
        <v>0.20379343652459905</v>
      </c>
      <c r="AC84">
        <f t="shared" si="19"/>
        <v>5.5081464687991447E-3</v>
      </c>
      <c r="AD84">
        <f t="shared" si="24"/>
        <v>1.6268465184890039E-4</v>
      </c>
      <c r="AE84">
        <f t="shared" si="25"/>
        <v>4.3970547132963016E-6</v>
      </c>
      <c r="AF84">
        <v>37</v>
      </c>
      <c r="AG84">
        <f t="shared" si="20"/>
        <v>2.9536437586314249E-2</v>
      </c>
    </row>
    <row r="85" spans="1:33" x14ac:dyDescent="0.3">
      <c r="A85" s="15" t="s">
        <v>33</v>
      </c>
      <c r="B85" s="15" t="s">
        <v>43</v>
      </c>
      <c r="C85">
        <v>21</v>
      </c>
      <c r="D85" s="10">
        <v>7130.009765625</v>
      </c>
      <c r="E85" s="10">
        <v>12670.5</v>
      </c>
      <c r="F85">
        <v>210.72</v>
      </c>
      <c r="G85" s="11">
        <v>2.97</v>
      </c>
      <c r="H85" s="13">
        <f t="shared" si="13"/>
        <v>2.9553956716289121E-2</v>
      </c>
      <c r="I85" s="13">
        <f t="shared" si="14"/>
        <v>4.1654921909348283E-4</v>
      </c>
      <c r="J85">
        <v>30.77</v>
      </c>
      <c r="K85" s="23">
        <v>0.43</v>
      </c>
      <c r="L85" s="13">
        <f t="shared" si="15"/>
        <v>4.3155621116183381E-3</v>
      </c>
      <c r="M85" s="13">
        <f t="shared" si="16"/>
        <v>6.0308472798046332E-5</v>
      </c>
      <c r="N85">
        <v>71</v>
      </c>
      <c r="O85" s="11">
        <f t="shared" si="17"/>
        <v>9.9579106247936963E-3</v>
      </c>
      <c r="P85">
        <v>79.83</v>
      </c>
      <c r="Q85" s="12">
        <f t="shared" si="26"/>
        <v>0.37884396355353073</v>
      </c>
      <c r="R85">
        <v>3.8</v>
      </c>
      <c r="S85">
        <v>12.79</v>
      </c>
      <c r="T85" s="13">
        <f t="shared" si="22"/>
        <v>0.41566460838479036</v>
      </c>
      <c r="U85">
        <v>0.61</v>
      </c>
      <c r="V85">
        <v>21</v>
      </c>
      <c r="W85" s="20">
        <f t="shared" si="27"/>
        <v>0.29577464788732394</v>
      </c>
      <c r="X85">
        <v>1035.81</v>
      </c>
      <c r="Y85">
        <v>29.59</v>
      </c>
      <c r="Z85">
        <v>409.55</v>
      </c>
      <c r="AA85">
        <v>11.7</v>
      </c>
      <c r="AB85">
        <f t="shared" si="18"/>
        <v>1.943574411541382</v>
      </c>
      <c r="AC85">
        <f t="shared" si="19"/>
        <v>5.5523917995444191E-2</v>
      </c>
      <c r="AD85">
        <f t="shared" si="24"/>
        <v>9.2234928414074695E-3</v>
      </c>
      <c r="AE85">
        <f t="shared" si="25"/>
        <v>2.6349619397989839E-4</v>
      </c>
      <c r="AF85">
        <v>35</v>
      </c>
      <c r="AG85">
        <f t="shared" si="20"/>
        <v>0.1660971905846621</v>
      </c>
    </row>
    <row r="86" spans="1:33" x14ac:dyDescent="0.3">
      <c r="A86" s="15" t="s">
        <v>33</v>
      </c>
      <c r="B86" s="15" t="s">
        <v>43</v>
      </c>
      <c r="C86">
        <v>22</v>
      </c>
      <c r="D86" s="14">
        <v>4755.1400000000003</v>
      </c>
      <c r="E86" s="10">
        <v>10156.2001953125</v>
      </c>
      <c r="F86">
        <v>46.82</v>
      </c>
      <c r="G86" s="11">
        <v>5.2</v>
      </c>
      <c r="H86" s="13">
        <f t="shared" si="13"/>
        <v>9.8461874939539101E-3</v>
      </c>
      <c r="I86" s="13">
        <f t="shared" si="14"/>
        <v>1.0935535021050905E-3</v>
      </c>
      <c r="J86">
        <v>7.72</v>
      </c>
      <c r="K86" s="23">
        <v>0.86</v>
      </c>
      <c r="L86" s="13">
        <f t="shared" si="15"/>
        <v>1.6235063531252496E-3</v>
      </c>
      <c r="M86" s="13">
        <f t="shared" si="16"/>
        <v>1.8085692534814958E-4</v>
      </c>
      <c r="N86">
        <v>9</v>
      </c>
      <c r="O86" s="11">
        <f t="shared" si="17"/>
        <v>1.8926887536434257E-3</v>
      </c>
      <c r="P86">
        <v>41.96</v>
      </c>
      <c r="Q86" s="12">
        <f t="shared" si="26"/>
        <v>0.89619820589491672</v>
      </c>
      <c r="R86">
        <v>6.99</v>
      </c>
      <c r="S86">
        <v>7.24</v>
      </c>
      <c r="T86" s="13">
        <f t="shared" si="22"/>
        <v>0.9378238341968913</v>
      </c>
      <c r="U86">
        <v>1.21</v>
      </c>
      <c r="V86">
        <v>6</v>
      </c>
      <c r="W86" s="20">
        <f t="shared" si="27"/>
        <v>0.66666666666666663</v>
      </c>
      <c r="X86">
        <v>432.74</v>
      </c>
      <c r="Y86">
        <v>28.85</v>
      </c>
      <c r="Z86">
        <v>150.88</v>
      </c>
      <c r="AA86">
        <v>10.06</v>
      </c>
      <c r="AB86">
        <f t="shared" si="18"/>
        <v>3.2225544639043142</v>
      </c>
      <c r="AC86">
        <f t="shared" si="19"/>
        <v>0.21486544211875269</v>
      </c>
      <c r="AD86">
        <f t="shared" si="24"/>
        <v>6.8828587439220726E-2</v>
      </c>
      <c r="AE86">
        <f t="shared" si="25"/>
        <v>4.5891807372651153E-3</v>
      </c>
      <c r="AF86">
        <v>15</v>
      </c>
      <c r="AG86">
        <f t="shared" si="20"/>
        <v>0.32037590773173857</v>
      </c>
    </row>
    <row r="87" spans="1:33" s="61" customFormat="1" ht="14.4" x14ac:dyDescent="0.3">
      <c r="A87" s="61" t="s">
        <v>33</v>
      </c>
      <c r="B87" s="61" t="s">
        <v>43</v>
      </c>
      <c r="C87" s="61">
        <v>23</v>
      </c>
      <c r="D87" s="62">
        <v>11713.3</v>
      </c>
      <c r="E87" s="62">
        <v>18614.69921875</v>
      </c>
      <c r="F87" s="61">
        <v>5926.42</v>
      </c>
      <c r="G87" s="61">
        <v>7.66</v>
      </c>
      <c r="H87" s="61">
        <f t="shared" si="13"/>
        <v>0.50595647682548905</v>
      </c>
      <c r="I87" s="61">
        <f t="shared" si="14"/>
        <v>6.5395746715272388E-4</v>
      </c>
      <c r="J87" s="61">
        <v>1138.2</v>
      </c>
      <c r="K87" s="61">
        <v>1.47</v>
      </c>
      <c r="L87" s="61">
        <f t="shared" si="15"/>
        <v>9.717159126804574E-2</v>
      </c>
      <c r="M87" s="61">
        <f t="shared" si="16"/>
        <v>1.2549836510633211E-4</v>
      </c>
      <c r="N87" s="61">
        <v>774</v>
      </c>
      <c r="O87" s="61">
        <f t="shared" si="17"/>
        <v>6.6078731015170797E-2</v>
      </c>
      <c r="P87" s="61">
        <v>3909.29</v>
      </c>
      <c r="Q87" s="62">
        <f t="shared" si="26"/>
        <v>0.6596376902075789</v>
      </c>
      <c r="R87" s="61">
        <v>156.37</v>
      </c>
      <c r="S87" s="61">
        <v>881.98</v>
      </c>
      <c r="T87" s="61">
        <f t="shared" si="22"/>
        <v>0.77489017747320332</v>
      </c>
      <c r="U87" s="61">
        <v>35.28</v>
      </c>
      <c r="V87" s="61">
        <v>25</v>
      </c>
      <c r="W87" s="61">
        <f t="shared" si="27"/>
        <v>3.2299741602067181E-2</v>
      </c>
      <c r="X87" s="61">
        <v>753.35</v>
      </c>
      <c r="Y87" s="61">
        <v>28.97</v>
      </c>
      <c r="Z87" s="61">
        <v>266.63</v>
      </c>
      <c r="AA87" s="61">
        <v>10.25</v>
      </c>
      <c r="AB87" s="61">
        <f t="shared" si="18"/>
        <v>4.4990061453626301E-2</v>
      </c>
      <c r="AC87" s="61">
        <f t="shared" si="19"/>
        <v>1.7295432993274186E-3</v>
      </c>
      <c r="AD87" s="61">
        <f t="shared" si="24"/>
        <v>7.5914399339949416E-6</v>
      </c>
      <c r="AE87" s="61">
        <f t="shared" si="25"/>
        <v>2.9183609992667049E-7</v>
      </c>
      <c r="AF87" s="61">
        <v>26</v>
      </c>
      <c r="AG87" s="61">
        <f t="shared" si="20"/>
        <v>4.3871342226841836E-3</v>
      </c>
    </row>
    <row r="88" spans="1:33" s="61" customFormat="1" ht="14.4" x14ac:dyDescent="0.3">
      <c r="A88" s="61" t="s">
        <v>33</v>
      </c>
      <c r="B88" s="61" t="s">
        <v>43</v>
      </c>
      <c r="C88" s="61">
        <v>24</v>
      </c>
      <c r="D88" s="62">
        <v>9282.08</v>
      </c>
      <c r="E88" s="62">
        <v>17651.400390625</v>
      </c>
      <c r="F88" s="61">
        <v>6789.29</v>
      </c>
      <c r="G88" s="61">
        <v>5.84</v>
      </c>
      <c r="H88" s="61">
        <f t="shared" si="13"/>
        <v>0.73144058228328135</v>
      </c>
      <c r="I88" s="61">
        <f t="shared" si="14"/>
        <v>6.2916932411700825E-4</v>
      </c>
      <c r="J88" s="61">
        <v>1225.97</v>
      </c>
      <c r="K88" s="61">
        <v>1.06</v>
      </c>
      <c r="L88" s="61">
        <f t="shared" si="15"/>
        <v>0.13207923224104942</v>
      </c>
      <c r="M88" s="61">
        <f t="shared" si="16"/>
        <v>1.1419854170616931E-4</v>
      </c>
      <c r="N88" s="61">
        <v>1162</v>
      </c>
      <c r="O88" s="61">
        <f t="shared" si="17"/>
        <v>0.12518745798355541</v>
      </c>
      <c r="P88" s="61">
        <v>4266.22</v>
      </c>
      <c r="Q88" s="62">
        <f t="shared" si="26"/>
        <v>0.62837498471857889</v>
      </c>
      <c r="R88" s="61">
        <v>125.48</v>
      </c>
      <c r="S88" s="61">
        <v>940.99</v>
      </c>
      <c r="T88" s="61">
        <f t="shared" si="22"/>
        <v>0.76754732986940954</v>
      </c>
      <c r="U88" s="61">
        <v>27.68</v>
      </c>
      <c r="V88" s="61">
        <v>34</v>
      </c>
      <c r="W88" s="61">
        <f t="shared" si="27"/>
        <v>2.9259896729776247E-2</v>
      </c>
      <c r="X88" s="61">
        <v>876.11</v>
      </c>
      <c r="Y88" s="61">
        <v>21.37</v>
      </c>
      <c r="Z88" s="61">
        <v>251.68</v>
      </c>
      <c r="AA88" s="61">
        <v>6.14</v>
      </c>
      <c r="AB88" s="61">
        <f t="shared" si="18"/>
        <v>3.7070150192435439E-2</v>
      </c>
      <c r="AC88" s="61">
        <f t="shared" si="19"/>
        <v>9.0436555221532736E-4</v>
      </c>
      <c r="AD88" s="61">
        <f t="shared" si="24"/>
        <v>5.4600923207633551E-6</v>
      </c>
      <c r="AE88" s="61">
        <f t="shared" si="25"/>
        <v>1.3320473160158534E-7</v>
      </c>
      <c r="AF88" s="61">
        <v>41</v>
      </c>
      <c r="AG88" s="61">
        <f t="shared" si="20"/>
        <v>6.0389230685388307E-3</v>
      </c>
    </row>
    <row r="89" spans="1:33" s="61" customFormat="1" ht="14.4" x14ac:dyDescent="0.3">
      <c r="A89" s="61" t="s">
        <v>33</v>
      </c>
      <c r="B89" s="61" t="s">
        <v>44</v>
      </c>
      <c r="C89" s="63">
        <v>1</v>
      </c>
      <c r="D89" s="62">
        <v>13187.900390625</v>
      </c>
      <c r="E89" s="62">
        <v>28034.80078125</v>
      </c>
      <c r="F89" s="61">
        <v>3439.74</v>
      </c>
      <c r="G89" s="61">
        <v>5.32</v>
      </c>
      <c r="H89" s="61">
        <f t="shared" si="13"/>
        <v>0.26082544590989165</v>
      </c>
      <c r="I89" s="61">
        <f t="shared" si="14"/>
        <v>4.0340007449418376E-4</v>
      </c>
      <c r="J89" s="61">
        <v>728.11</v>
      </c>
      <c r="K89" s="61">
        <v>1.1299999999999999</v>
      </c>
      <c r="L89" s="61">
        <f t="shared" si="15"/>
        <v>5.521045643608273E-2</v>
      </c>
      <c r="M89" s="61">
        <f t="shared" si="16"/>
        <v>8.5684602289178114E-5</v>
      </c>
      <c r="N89" s="61">
        <v>647</v>
      </c>
      <c r="O89" s="61">
        <f t="shared" si="17"/>
        <v>4.9060121841679863E-2</v>
      </c>
      <c r="P89" s="61">
        <v>1454.99</v>
      </c>
      <c r="Q89" s="62">
        <f t="shared" si="26"/>
        <v>0.4229941797926588</v>
      </c>
      <c r="R89" s="61">
        <v>38.29</v>
      </c>
      <c r="S89" s="61">
        <v>428.92</v>
      </c>
      <c r="T89" s="61">
        <f t="shared" si="22"/>
        <v>0.58908681380560635</v>
      </c>
      <c r="U89" s="61">
        <v>11.29</v>
      </c>
      <c r="V89" s="61">
        <v>38</v>
      </c>
      <c r="W89" s="61">
        <f t="shared" si="27"/>
        <v>5.8732612055641419E-2</v>
      </c>
      <c r="X89" s="61">
        <v>1225.33</v>
      </c>
      <c r="Y89" s="61">
        <v>39.53</v>
      </c>
      <c r="Z89" s="61">
        <v>410.97</v>
      </c>
      <c r="AA89" s="61">
        <v>13.26</v>
      </c>
      <c r="AB89" s="61">
        <f t="shared" si="18"/>
        <v>0.11947705349822953</v>
      </c>
      <c r="AC89" s="61">
        <f t="shared" si="19"/>
        <v>3.8549425247257061E-3</v>
      </c>
      <c r="AD89" s="61">
        <f t="shared" si="24"/>
        <v>3.4734326867213665E-5</v>
      </c>
      <c r="AE89" s="61">
        <f t="shared" si="25"/>
        <v>1.1207075315941629E-6</v>
      </c>
      <c r="AF89" s="61">
        <v>31</v>
      </c>
      <c r="AG89" s="61">
        <f t="shared" si="20"/>
        <v>9.0123090698715613E-3</v>
      </c>
    </row>
    <row r="90" spans="1:33" s="61" customFormat="1" ht="14.4" x14ac:dyDescent="0.3">
      <c r="A90" s="61" t="s">
        <v>33</v>
      </c>
      <c r="B90" s="61" t="s">
        <v>44</v>
      </c>
      <c r="C90" s="63">
        <v>2</v>
      </c>
      <c r="D90" s="62">
        <v>9636.1298828125</v>
      </c>
      <c r="E90" s="62">
        <v>10409</v>
      </c>
      <c r="F90" s="61">
        <v>5100.8900000000003</v>
      </c>
      <c r="G90" s="61">
        <v>14.21</v>
      </c>
      <c r="H90" s="61">
        <f t="shared" si="13"/>
        <v>0.52935048219910485</v>
      </c>
      <c r="I90" s="61">
        <f t="shared" si="14"/>
        <v>1.4746584129532846E-3</v>
      </c>
      <c r="J90" s="61">
        <v>812.81</v>
      </c>
      <c r="K90" s="61">
        <v>2.2599999999999998</v>
      </c>
      <c r="L90" s="61">
        <f t="shared" si="15"/>
        <v>8.4350253668723368E-2</v>
      </c>
      <c r="M90" s="61">
        <f t="shared" si="16"/>
        <v>2.3453399108194387E-4</v>
      </c>
      <c r="N90" s="61">
        <v>359</v>
      </c>
      <c r="O90" s="61">
        <f t="shared" si="17"/>
        <v>3.7255620707264542E-2</v>
      </c>
      <c r="P90" s="61">
        <v>4489.6400000000003</v>
      </c>
      <c r="Q90" s="62">
        <f t="shared" si="26"/>
        <v>0.88016797068746833</v>
      </c>
      <c r="R90" s="61">
        <v>128.28</v>
      </c>
      <c r="S90" s="61">
        <v>746.23</v>
      </c>
      <c r="T90" s="61">
        <f t="shared" si="22"/>
        <v>0.91808663771361088</v>
      </c>
      <c r="U90" s="61">
        <v>21.32</v>
      </c>
      <c r="V90" s="61">
        <v>35</v>
      </c>
      <c r="W90" s="61">
        <f t="shared" si="27"/>
        <v>9.7493036211699163E-2</v>
      </c>
      <c r="X90" s="61">
        <v>741.56</v>
      </c>
      <c r="Y90" s="61">
        <v>24.72</v>
      </c>
      <c r="Z90" s="61">
        <v>227.37</v>
      </c>
      <c r="AA90" s="61">
        <v>7.58</v>
      </c>
      <c r="AB90" s="61">
        <f t="shared" si="18"/>
        <v>4.4574574240965788E-2</v>
      </c>
      <c r="AC90" s="61">
        <f t="shared" si="19"/>
        <v>1.4860151855852605E-3</v>
      </c>
      <c r="AD90" s="61">
        <f t="shared" si="24"/>
        <v>8.738587627054453E-6</v>
      </c>
      <c r="AE90" s="61">
        <f t="shared" si="25"/>
        <v>2.913246875712396E-7</v>
      </c>
      <c r="AF90" s="61">
        <v>30</v>
      </c>
      <c r="AG90" s="61">
        <f t="shared" si="20"/>
        <v>5.8813265920260966E-3</v>
      </c>
    </row>
    <row r="91" spans="1:33" x14ac:dyDescent="0.3">
      <c r="A91" s="16" t="s">
        <v>33</v>
      </c>
      <c r="B91" s="16" t="s">
        <v>44</v>
      </c>
      <c r="C91" s="17">
        <v>3</v>
      </c>
      <c r="D91" s="10">
        <v>10801</v>
      </c>
      <c r="E91" s="10">
        <v>13575.5</v>
      </c>
      <c r="F91">
        <v>1275.26</v>
      </c>
      <c r="G91" s="11">
        <v>4</v>
      </c>
      <c r="H91" s="13">
        <f t="shared" si="13"/>
        <v>0.11806869734283862</v>
      </c>
      <c r="I91" s="13">
        <f t="shared" si="14"/>
        <v>3.7033607999259331E-4</v>
      </c>
      <c r="J91">
        <v>263.86</v>
      </c>
      <c r="K91" s="23">
        <v>0.83</v>
      </c>
      <c r="L91" s="13">
        <f t="shared" si="15"/>
        <v>2.4429219516711415E-2</v>
      </c>
      <c r="M91" s="13">
        <f t="shared" si="16"/>
        <v>7.6844736598463104E-5</v>
      </c>
      <c r="N91">
        <v>319</v>
      </c>
      <c r="O91" s="11">
        <f t="shared" si="17"/>
        <v>2.9534302379409315E-2</v>
      </c>
      <c r="P91">
        <v>644.45000000000005</v>
      </c>
      <c r="Q91" s="12">
        <f t="shared" si="26"/>
        <v>0.50534792904976245</v>
      </c>
      <c r="R91">
        <v>28.02</v>
      </c>
      <c r="S91">
        <v>188.1</v>
      </c>
      <c r="T91" s="13">
        <f t="shared" si="22"/>
        <v>0.71287804138558319</v>
      </c>
      <c r="U91">
        <v>8.18</v>
      </c>
      <c r="V91">
        <v>23</v>
      </c>
      <c r="W91" s="20">
        <f>V91/N91</f>
        <v>7.2100313479623826E-2</v>
      </c>
      <c r="X91">
        <v>895.15</v>
      </c>
      <c r="Y91">
        <v>49.73</v>
      </c>
      <c r="Z91">
        <v>350.88</v>
      </c>
      <c r="AA91">
        <v>19.489999999999998</v>
      </c>
      <c r="AB91">
        <f t="shared" si="18"/>
        <v>0.27514389222589902</v>
      </c>
      <c r="AC91">
        <f t="shared" si="19"/>
        <v>1.5283157944262346E-2</v>
      </c>
      <c r="AD91">
        <f t="shared" si="24"/>
        <v>2.1575513403219659E-4</v>
      </c>
      <c r="AE91">
        <f t="shared" si="25"/>
        <v>1.1984346677745987E-5</v>
      </c>
      <c r="AF91">
        <v>18</v>
      </c>
      <c r="AG91">
        <f t="shared" si="20"/>
        <v>1.4114768753038597E-2</v>
      </c>
    </row>
    <row r="92" spans="1:33" x14ac:dyDescent="0.3">
      <c r="A92" s="16" t="s">
        <v>33</v>
      </c>
      <c r="B92" s="16" t="s">
        <v>44</v>
      </c>
      <c r="C92" s="17">
        <v>6</v>
      </c>
      <c r="D92" s="10">
        <v>7863.33984375</v>
      </c>
      <c r="E92" s="10">
        <v>23178.400390625</v>
      </c>
      <c r="F92">
        <v>2154.31</v>
      </c>
      <c r="G92" s="11">
        <v>4.4000000000000004</v>
      </c>
      <c r="H92" s="13">
        <f t="shared" si="13"/>
        <v>0.27396882785274823</v>
      </c>
      <c r="I92" s="13">
        <f t="shared" si="14"/>
        <v>5.5955867194233525E-4</v>
      </c>
      <c r="J92">
        <v>326.23</v>
      </c>
      <c r="K92" s="23">
        <v>0.67</v>
      </c>
      <c r="L92" s="13">
        <f t="shared" si="15"/>
        <v>4.1487460351760916E-2</v>
      </c>
      <c r="M92" s="13">
        <f t="shared" si="16"/>
        <v>8.5205525045764686E-5</v>
      </c>
      <c r="N92">
        <v>490</v>
      </c>
      <c r="O92" s="11">
        <f t="shared" si="17"/>
        <v>6.2314488466305516E-2</v>
      </c>
      <c r="P92">
        <v>1041.3399999999999</v>
      </c>
      <c r="Q92" s="12">
        <f t="shared" si="26"/>
        <v>0.48337518741499597</v>
      </c>
      <c r="R92">
        <v>23.67</v>
      </c>
      <c r="S92">
        <v>213.14</v>
      </c>
      <c r="T92" s="13">
        <f t="shared" si="22"/>
        <v>0.65334273365417028</v>
      </c>
      <c r="U92">
        <v>4.84</v>
      </c>
      <c r="V92">
        <v>44</v>
      </c>
      <c r="W92" s="20">
        <f t="shared" ref="W92:W106" si="28">V92/N92</f>
        <v>8.9795918367346933E-2</v>
      </c>
      <c r="X92">
        <v>911.63</v>
      </c>
      <c r="Y92">
        <v>28.49</v>
      </c>
      <c r="Z92">
        <v>322.76</v>
      </c>
      <c r="AA92">
        <v>10.09</v>
      </c>
      <c r="AB92">
        <f t="shared" si="18"/>
        <v>0.14982059220817803</v>
      </c>
      <c r="AC92">
        <f t="shared" si="19"/>
        <v>4.6836342030626976E-3</v>
      </c>
      <c r="AD92">
        <f t="shared" si="24"/>
        <v>6.9544583745226104E-5</v>
      </c>
      <c r="AE92">
        <f t="shared" si="25"/>
        <v>2.1740762485727208E-6</v>
      </c>
      <c r="AF92">
        <v>32</v>
      </c>
      <c r="AG92">
        <f t="shared" si="20"/>
        <v>1.4853943954212719E-2</v>
      </c>
    </row>
    <row r="93" spans="1:33" x14ac:dyDescent="0.3">
      <c r="A93" s="16" t="s">
        <v>33</v>
      </c>
      <c r="B93" s="16" t="s">
        <v>44</v>
      </c>
      <c r="C93" s="17" t="s">
        <v>45</v>
      </c>
      <c r="D93" s="14">
        <v>4225.1000000000004</v>
      </c>
      <c r="E93" s="10">
        <v>5746.81005859375</v>
      </c>
      <c r="F93">
        <v>759.64</v>
      </c>
      <c r="G93" s="11">
        <v>2.73</v>
      </c>
      <c r="H93" s="13">
        <f t="shared" si="13"/>
        <v>0.17979219426759127</v>
      </c>
      <c r="I93" s="13">
        <f t="shared" si="14"/>
        <v>6.4613855293365826E-4</v>
      </c>
      <c r="J93">
        <v>100.28</v>
      </c>
      <c r="K93" s="23">
        <v>0.36</v>
      </c>
      <c r="L93" s="13">
        <f t="shared" si="15"/>
        <v>2.3734349482852475E-2</v>
      </c>
      <c r="M93" s="13">
        <f t="shared" si="16"/>
        <v>8.5205083903339553E-5</v>
      </c>
      <c r="N93">
        <v>278</v>
      </c>
      <c r="O93" s="11">
        <f t="shared" si="17"/>
        <v>6.5797259236467773E-2</v>
      </c>
      <c r="P93">
        <v>147.13</v>
      </c>
      <c r="Q93" s="12">
        <f t="shared" si="26"/>
        <v>0.19368385024485282</v>
      </c>
      <c r="R93">
        <v>6.4</v>
      </c>
      <c r="S93">
        <v>26.9</v>
      </c>
      <c r="T93" s="13">
        <f t="shared" si="22"/>
        <v>0.26824890307140004</v>
      </c>
      <c r="U93">
        <v>1.17</v>
      </c>
      <c r="V93">
        <v>23</v>
      </c>
      <c r="W93" s="20">
        <f t="shared" si="28"/>
        <v>8.2733812949640287E-2</v>
      </c>
      <c r="X93">
        <v>237.4</v>
      </c>
      <c r="Y93">
        <v>11.87</v>
      </c>
      <c r="Z93">
        <v>51.01</v>
      </c>
      <c r="AA93">
        <v>2.5499999999999998</v>
      </c>
      <c r="AB93">
        <f t="shared" si="18"/>
        <v>6.7150229055868565E-2</v>
      </c>
      <c r="AC93">
        <f t="shared" si="19"/>
        <v>3.356853246274551E-3</v>
      </c>
      <c r="AD93">
        <f t="shared" si="24"/>
        <v>8.8397437017361603E-5</v>
      </c>
      <c r="AE93">
        <f t="shared" si="25"/>
        <v>4.4190053792250953E-6</v>
      </c>
      <c r="AF93">
        <v>20</v>
      </c>
      <c r="AG93">
        <f t="shared" si="20"/>
        <v>2.6328260755094517E-2</v>
      </c>
    </row>
    <row r="94" spans="1:33" x14ac:dyDescent="0.3">
      <c r="A94" s="16" t="s">
        <v>33</v>
      </c>
      <c r="B94" s="16" t="s">
        <v>44</v>
      </c>
      <c r="C94" s="17" t="s">
        <v>46</v>
      </c>
      <c r="D94" s="10">
        <v>4624.3798828125</v>
      </c>
      <c r="E94" s="10">
        <v>7761.75</v>
      </c>
      <c r="F94">
        <v>984.06</v>
      </c>
      <c r="G94" s="11">
        <v>3.36</v>
      </c>
      <c r="H94" s="13">
        <f t="shared" si="13"/>
        <v>0.21279826159123952</v>
      </c>
      <c r="I94" s="13">
        <f t="shared" si="14"/>
        <v>7.2658390641481695E-4</v>
      </c>
      <c r="J94">
        <v>158.91</v>
      </c>
      <c r="K94" s="23">
        <v>0.54</v>
      </c>
      <c r="L94" s="13">
        <f t="shared" si="15"/>
        <v>3.4363526359636479E-2</v>
      </c>
      <c r="M94" s="13">
        <f t="shared" si="16"/>
        <v>1.1677241353095274E-4</v>
      </c>
      <c r="N94">
        <v>293</v>
      </c>
      <c r="O94" s="11">
        <f t="shared" si="17"/>
        <v>6.3359846601053982E-2</v>
      </c>
      <c r="P94">
        <v>436.8</v>
      </c>
      <c r="Q94" s="12">
        <f>P94/F94</f>
        <v>0.44387537345283828</v>
      </c>
      <c r="R94">
        <v>15.06</v>
      </c>
      <c r="S94">
        <v>94.34</v>
      </c>
      <c r="T94" s="13">
        <f t="shared" si="22"/>
        <v>0.59366937260084329</v>
      </c>
      <c r="U94">
        <v>3.25</v>
      </c>
      <c r="V94">
        <v>29</v>
      </c>
      <c r="W94" s="20">
        <f t="shared" si="28"/>
        <v>9.8976109215017066E-2</v>
      </c>
      <c r="X94">
        <v>727.51</v>
      </c>
      <c r="Y94">
        <v>40.42</v>
      </c>
      <c r="Z94">
        <v>297.77999999999997</v>
      </c>
      <c r="AA94">
        <v>16.54</v>
      </c>
      <c r="AB94">
        <f t="shared" si="18"/>
        <v>0.30260349978659834</v>
      </c>
      <c r="AC94">
        <f t="shared" si="19"/>
        <v>1.6807918216368921E-2</v>
      </c>
      <c r="AD94">
        <f t="shared" si="24"/>
        <v>3.0750513158404809E-4</v>
      </c>
      <c r="AE94">
        <f t="shared" si="25"/>
        <v>1.7080176225401827E-5</v>
      </c>
      <c r="AF94">
        <v>18</v>
      </c>
      <c r="AG94">
        <f t="shared" si="20"/>
        <v>1.8291567587342236E-2</v>
      </c>
    </row>
    <row r="95" spans="1:33" x14ac:dyDescent="0.3">
      <c r="A95" s="16" t="s">
        <v>33</v>
      </c>
      <c r="B95" s="16" t="s">
        <v>44</v>
      </c>
      <c r="C95" s="17">
        <v>8</v>
      </c>
      <c r="D95" s="14">
        <v>3315.53</v>
      </c>
      <c r="E95" s="10">
        <v>5727.60009765625</v>
      </c>
      <c r="F95">
        <v>715.96</v>
      </c>
      <c r="G95" s="11">
        <v>3.71</v>
      </c>
      <c r="H95" s="13">
        <f t="shared" si="13"/>
        <v>0.21594134271142171</v>
      </c>
      <c r="I95" s="13">
        <f t="shared" si="14"/>
        <v>1.1189764532367372E-3</v>
      </c>
      <c r="J95">
        <v>125.1</v>
      </c>
      <c r="K95" s="23">
        <v>0.65</v>
      </c>
      <c r="L95" s="13">
        <f t="shared" si="15"/>
        <v>3.7731524070058177E-2</v>
      </c>
      <c r="M95" s="13">
        <f t="shared" si="16"/>
        <v>1.9604708749430708E-4</v>
      </c>
      <c r="N95">
        <v>193</v>
      </c>
      <c r="O95" s="11">
        <f t="shared" si="17"/>
        <v>5.8210904440617335E-2</v>
      </c>
      <c r="P95">
        <v>288.45</v>
      </c>
      <c r="Q95" s="12">
        <f t="shared" ref="Q95:Q158" si="29">P95/F95</f>
        <v>0.40288563606905409</v>
      </c>
      <c r="R95">
        <v>20.6</v>
      </c>
      <c r="S95">
        <v>72.78</v>
      </c>
      <c r="T95" s="13">
        <f t="shared" si="22"/>
        <v>0.58177458033573148</v>
      </c>
      <c r="U95">
        <v>5.2</v>
      </c>
      <c r="V95">
        <v>14</v>
      </c>
      <c r="W95" s="20">
        <f t="shared" si="28"/>
        <v>7.2538860103626937E-2</v>
      </c>
      <c r="X95">
        <v>446.92</v>
      </c>
      <c r="Y95">
        <v>29.79</v>
      </c>
      <c r="Z95">
        <v>170.92</v>
      </c>
      <c r="AA95">
        <v>11.39</v>
      </c>
      <c r="AB95">
        <f t="shared" si="18"/>
        <v>0.2387284205821554</v>
      </c>
      <c r="AC95">
        <f t="shared" si="19"/>
        <v>1.5908709983797977E-2</v>
      </c>
      <c r="AD95">
        <f t="shared" si="24"/>
        <v>3.3343820965159424E-4</v>
      </c>
      <c r="AE95">
        <f t="shared" si="25"/>
        <v>2.2220110039384848E-5</v>
      </c>
      <c r="AF95">
        <v>15</v>
      </c>
      <c r="AG95">
        <f t="shared" si="20"/>
        <v>2.0950891111235263E-2</v>
      </c>
    </row>
    <row r="96" spans="1:33" x14ac:dyDescent="0.3">
      <c r="A96" s="16" t="s">
        <v>33</v>
      </c>
      <c r="B96" s="16" t="s">
        <v>44</v>
      </c>
      <c r="C96" s="17">
        <v>9</v>
      </c>
      <c r="D96" s="10">
        <v>16319.099609375</v>
      </c>
      <c r="E96" s="10">
        <v>38071.5</v>
      </c>
      <c r="F96">
        <v>5814.76</v>
      </c>
      <c r="G96" s="11">
        <v>3.14</v>
      </c>
      <c r="H96" s="13">
        <f t="shared" si="13"/>
        <v>0.3563162269479338</v>
      </c>
      <c r="I96" s="13">
        <f t="shared" si="14"/>
        <v>1.92412576377445E-4</v>
      </c>
      <c r="J96">
        <v>957.54</v>
      </c>
      <c r="K96" s="23">
        <v>0.52</v>
      </c>
      <c r="L96" s="13">
        <f t="shared" si="15"/>
        <v>5.8676031332630149E-2</v>
      </c>
      <c r="M96" s="13">
        <f t="shared" si="16"/>
        <v>3.1864503094353949E-5</v>
      </c>
      <c r="N96">
        <v>1849</v>
      </c>
      <c r="O96" s="11">
        <f t="shared" si="17"/>
        <v>0.11330281965665472</v>
      </c>
      <c r="P96">
        <v>1925.58</v>
      </c>
      <c r="Q96" s="12">
        <f t="shared" si="29"/>
        <v>0.33115382234176471</v>
      </c>
      <c r="R96">
        <v>25.34</v>
      </c>
      <c r="S96">
        <v>510.54</v>
      </c>
      <c r="T96" s="13">
        <f t="shared" si="22"/>
        <v>0.53317877059966168</v>
      </c>
      <c r="U96">
        <v>6.72</v>
      </c>
      <c r="V96">
        <v>76</v>
      </c>
      <c r="W96" s="20">
        <f t="shared" si="28"/>
        <v>4.1103299080584098E-2</v>
      </c>
      <c r="X96">
        <v>1476.73</v>
      </c>
      <c r="Y96">
        <v>26.37</v>
      </c>
      <c r="Z96">
        <v>491.77</v>
      </c>
      <c r="AA96">
        <v>8.7799999999999994</v>
      </c>
      <c r="AB96">
        <f t="shared" si="18"/>
        <v>8.4572708073935979E-2</v>
      </c>
      <c r="AC96">
        <f t="shared" si="19"/>
        <v>1.509950539661138E-3</v>
      </c>
      <c r="AD96">
        <f t="shared" si="24"/>
        <v>1.454448817731703E-5</v>
      </c>
      <c r="AE96">
        <f t="shared" si="25"/>
        <v>2.5967547064042847E-7</v>
      </c>
      <c r="AF96">
        <v>56</v>
      </c>
      <c r="AG96">
        <f t="shared" si="20"/>
        <v>9.6306640342851638E-3</v>
      </c>
    </row>
    <row r="97" spans="1:33" x14ac:dyDescent="0.3">
      <c r="A97" s="16" t="s">
        <v>33</v>
      </c>
      <c r="B97" s="16" t="s">
        <v>44</v>
      </c>
      <c r="C97" s="17">
        <v>10</v>
      </c>
      <c r="D97" s="10">
        <v>5112.93994140625</v>
      </c>
      <c r="E97" s="10">
        <v>8842.599609375</v>
      </c>
      <c r="F97">
        <v>546.58000000000004</v>
      </c>
      <c r="G97" s="11">
        <v>2.46</v>
      </c>
      <c r="H97" s="13">
        <f t="shared" si="13"/>
        <v>0.10690131436389806</v>
      </c>
      <c r="I97" s="13">
        <f t="shared" si="14"/>
        <v>4.8113219169232168E-4</v>
      </c>
      <c r="J97">
        <v>71.22</v>
      </c>
      <c r="K97" s="23">
        <v>0.32</v>
      </c>
      <c r="L97" s="13">
        <f t="shared" si="15"/>
        <v>1.3929363696067948E-2</v>
      </c>
      <c r="M97" s="13">
        <f t="shared" si="16"/>
        <v>6.258630135835079E-5</v>
      </c>
      <c r="N97">
        <v>222</v>
      </c>
      <c r="O97" s="11">
        <f t="shared" si="17"/>
        <v>4.3419246567355858E-2</v>
      </c>
      <c r="P97">
        <v>224.31</v>
      </c>
      <c r="Q97" s="12">
        <f t="shared" si="29"/>
        <v>0.41038823228072741</v>
      </c>
      <c r="R97">
        <v>4.49</v>
      </c>
      <c r="S97">
        <v>35.67</v>
      </c>
      <c r="T97" s="13">
        <f t="shared" si="22"/>
        <v>0.5008424599831508</v>
      </c>
      <c r="U97">
        <v>0.71</v>
      </c>
      <c r="V97">
        <v>50</v>
      </c>
      <c r="W97" s="20">
        <f t="shared" si="28"/>
        <v>0.22522522522522523</v>
      </c>
      <c r="X97">
        <v>1433.29</v>
      </c>
      <c r="Y97">
        <v>40.950000000000003</v>
      </c>
      <c r="Z97">
        <v>411.38</v>
      </c>
      <c r="AA97">
        <v>11.75</v>
      </c>
      <c r="AB97">
        <f t="shared" si="18"/>
        <v>0.75264371180796952</v>
      </c>
      <c r="AC97">
        <f t="shared" si="19"/>
        <v>2.1497310549233414E-2</v>
      </c>
      <c r="AD97">
        <f t="shared" si="24"/>
        <v>1.3770055834607367E-3</v>
      </c>
      <c r="AE97">
        <f t="shared" si="25"/>
        <v>3.9330583902143167E-5</v>
      </c>
      <c r="AF97">
        <v>35</v>
      </c>
      <c r="AG97">
        <f t="shared" si="20"/>
        <v>6.4034542061546337E-2</v>
      </c>
    </row>
    <row r="98" spans="1:33" x14ac:dyDescent="0.3">
      <c r="A98" s="16" t="s">
        <v>33</v>
      </c>
      <c r="B98" s="16" t="s">
        <v>44</v>
      </c>
      <c r="C98" s="17">
        <v>11</v>
      </c>
      <c r="D98" s="10">
        <v>9120.009765625</v>
      </c>
      <c r="E98" s="10">
        <v>9850.830078125</v>
      </c>
      <c r="F98">
        <v>683.31</v>
      </c>
      <c r="G98" s="11">
        <v>3.22</v>
      </c>
      <c r="H98" s="13">
        <f t="shared" si="13"/>
        <v>7.4924261876946827E-2</v>
      </c>
      <c r="I98" s="13">
        <f t="shared" si="14"/>
        <v>3.5306979737420618E-4</v>
      </c>
      <c r="J98">
        <v>105.8</v>
      </c>
      <c r="K98" s="23">
        <v>0.5</v>
      </c>
      <c r="L98" s="13">
        <f t="shared" si="15"/>
        <v>1.1600864770866772E-2</v>
      </c>
      <c r="M98" s="13">
        <f t="shared" si="16"/>
        <v>5.4824502697858094E-5</v>
      </c>
      <c r="N98">
        <v>212</v>
      </c>
      <c r="O98" s="11">
        <f t="shared" si="17"/>
        <v>2.3245589143891833E-2</v>
      </c>
      <c r="P98">
        <v>350.39</v>
      </c>
      <c r="Q98" s="12">
        <f t="shared" si="29"/>
        <v>0.51278336333435781</v>
      </c>
      <c r="R98">
        <v>6.74</v>
      </c>
      <c r="S98">
        <v>64.67</v>
      </c>
      <c r="T98" s="13">
        <f t="shared" si="22"/>
        <v>0.61124763705103968</v>
      </c>
      <c r="U98">
        <v>1.24</v>
      </c>
      <c r="V98">
        <v>52</v>
      </c>
      <c r="W98" s="20">
        <f t="shared" si="28"/>
        <v>0.24528301886792453</v>
      </c>
      <c r="X98">
        <v>670.26</v>
      </c>
      <c r="Y98">
        <v>15.59</v>
      </c>
      <c r="Z98">
        <v>166.61</v>
      </c>
      <c r="AA98">
        <v>3.87</v>
      </c>
      <c r="AB98">
        <f t="shared" si="18"/>
        <v>0.24382783802373745</v>
      </c>
      <c r="AC98">
        <f t="shared" si="19"/>
        <v>5.6636080256399005E-3</v>
      </c>
      <c r="AD98">
        <f t="shared" si="24"/>
        <v>3.5683341093169642E-4</v>
      </c>
      <c r="AE98">
        <f t="shared" si="25"/>
        <v>8.2884898883960447E-6</v>
      </c>
      <c r="AF98">
        <v>43</v>
      </c>
      <c r="AG98">
        <f t="shared" si="20"/>
        <v>6.2928978062665564E-2</v>
      </c>
    </row>
    <row r="99" spans="1:33" x14ac:dyDescent="0.3">
      <c r="A99" s="16" t="s">
        <v>33</v>
      </c>
      <c r="B99" s="16" t="s">
        <v>44</v>
      </c>
      <c r="C99" s="17">
        <v>12</v>
      </c>
      <c r="D99" s="10">
        <v>9646.9296875</v>
      </c>
      <c r="E99" s="10">
        <v>17204</v>
      </c>
      <c r="F99">
        <v>1524.89</v>
      </c>
      <c r="G99" s="11">
        <v>5.31</v>
      </c>
      <c r="H99" s="13">
        <f t="shared" si="13"/>
        <v>0.1580699817866274</v>
      </c>
      <c r="I99" s="13">
        <f t="shared" si="14"/>
        <v>5.5043419740898774E-4</v>
      </c>
      <c r="J99">
        <v>291.55</v>
      </c>
      <c r="K99" s="23">
        <v>1.02</v>
      </c>
      <c r="L99" s="13">
        <f t="shared" si="15"/>
        <v>3.0222050895403089E-2</v>
      </c>
      <c r="M99" s="13">
        <f t="shared" si="16"/>
        <v>1.0573312266613326E-4</v>
      </c>
      <c r="N99">
        <v>287</v>
      </c>
      <c r="O99" s="11">
        <f t="shared" si="17"/>
        <v>2.9750398240372788E-2</v>
      </c>
      <c r="P99">
        <v>632.20000000000005</v>
      </c>
      <c r="Q99" s="12">
        <f t="shared" si="29"/>
        <v>0.41458728170556564</v>
      </c>
      <c r="R99">
        <v>22.58</v>
      </c>
      <c r="S99">
        <v>156.61000000000001</v>
      </c>
      <c r="T99" s="13">
        <f t="shared" si="22"/>
        <v>0.53716343680329282</v>
      </c>
      <c r="U99">
        <v>5.59</v>
      </c>
      <c r="V99">
        <v>28</v>
      </c>
      <c r="W99" s="20">
        <f t="shared" si="28"/>
        <v>9.7560975609756101E-2</v>
      </c>
      <c r="X99">
        <v>857.82</v>
      </c>
      <c r="Y99">
        <v>38.99</v>
      </c>
      <c r="Z99">
        <v>278.44</v>
      </c>
      <c r="AA99">
        <v>12.66</v>
      </c>
      <c r="AB99">
        <f t="shared" si="18"/>
        <v>0.18259677747247341</v>
      </c>
      <c r="AC99">
        <f t="shared" si="19"/>
        <v>8.3022381942304026E-3</v>
      </c>
      <c r="AD99">
        <f t="shared" si="24"/>
        <v>1.1974422907388296E-4</v>
      </c>
      <c r="AE99">
        <f t="shared" si="25"/>
        <v>5.4444833359982702E-6</v>
      </c>
      <c r="AF99">
        <v>22</v>
      </c>
      <c r="AG99">
        <f t="shared" si="20"/>
        <v>1.4427270163749515E-2</v>
      </c>
    </row>
    <row r="100" spans="1:33" x14ac:dyDescent="0.3">
      <c r="A100" s="16" t="s">
        <v>33</v>
      </c>
      <c r="B100" s="16" t="s">
        <v>44</v>
      </c>
      <c r="C100" s="17">
        <v>13</v>
      </c>
      <c r="D100" s="14">
        <v>5070.6499999999996</v>
      </c>
      <c r="E100" s="10">
        <v>7337.8798828125</v>
      </c>
      <c r="F100">
        <v>576.67999999999995</v>
      </c>
      <c r="G100" s="11">
        <v>5.0999999999999996</v>
      </c>
      <c r="H100" s="13">
        <f t="shared" si="13"/>
        <v>0.11372900910139726</v>
      </c>
      <c r="I100" s="13">
        <f t="shared" si="14"/>
        <v>1.0057882125565755E-3</v>
      </c>
      <c r="J100">
        <v>116.02</v>
      </c>
      <c r="K100" s="23">
        <v>1.03</v>
      </c>
      <c r="L100" s="13">
        <f t="shared" si="15"/>
        <v>2.288069576878704E-2</v>
      </c>
      <c r="M100" s="13">
        <f t="shared" si="16"/>
        <v>2.0312977626142607E-4</v>
      </c>
      <c r="N100">
        <v>113</v>
      </c>
      <c r="O100" s="11">
        <f t="shared" si="17"/>
        <v>2.2285111376253539E-2</v>
      </c>
      <c r="P100">
        <v>305.52</v>
      </c>
      <c r="Q100" s="12">
        <f t="shared" si="29"/>
        <v>0.52979121870014567</v>
      </c>
      <c r="R100">
        <v>25.46</v>
      </c>
      <c r="S100">
        <v>81.36</v>
      </c>
      <c r="T100" s="13">
        <f t="shared" si="22"/>
        <v>0.70125840372349602</v>
      </c>
      <c r="U100">
        <v>6.78</v>
      </c>
      <c r="V100">
        <v>12</v>
      </c>
      <c r="W100" s="20">
        <f t="shared" si="28"/>
        <v>0.10619469026548672</v>
      </c>
      <c r="X100">
        <v>623.15</v>
      </c>
      <c r="Y100">
        <v>47.93</v>
      </c>
      <c r="Z100">
        <v>245.21</v>
      </c>
      <c r="AA100">
        <v>18.86</v>
      </c>
      <c r="AB100">
        <f t="shared" si="18"/>
        <v>0.42520982173822575</v>
      </c>
      <c r="AC100">
        <f t="shared" si="19"/>
        <v>3.2704446139973642E-2</v>
      </c>
      <c r="AD100">
        <f t="shared" si="24"/>
        <v>7.373410240310498E-4</v>
      </c>
      <c r="AE100">
        <f t="shared" si="25"/>
        <v>5.6711601130563993E-5</v>
      </c>
      <c r="AF100">
        <v>13</v>
      </c>
      <c r="AG100">
        <f t="shared" si="20"/>
        <v>2.2542831379621282E-2</v>
      </c>
    </row>
    <row r="101" spans="1:33" x14ac:dyDescent="0.3">
      <c r="A101" s="16" t="s">
        <v>33</v>
      </c>
      <c r="B101" s="16" t="s">
        <v>44</v>
      </c>
      <c r="C101" s="17">
        <v>14</v>
      </c>
      <c r="D101" s="14">
        <v>4352.1499999999996</v>
      </c>
      <c r="E101" s="10">
        <v>8720.3896484375</v>
      </c>
      <c r="F101">
        <v>552.66</v>
      </c>
      <c r="G101" s="11">
        <v>4.09</v>
      </c>
      <c r="H101" s="13">
        <f t="shared" si="13"/>
        <v>0.12698551290741358</v>
      </c>
      <c r="I101" s="13">
        <f t="shared" si="14"/>
        <v>9.3976540330641177E-4</v>
      </c>
      <c r="J101">
        <v>84</v>
      </c>
      <c r="K101" s="23">
        <v>0.62</v>
      </c>
      <c r="L101" s="13">
        <f t="shared" si="15"/>
        <v>1.9300805349080342E-2</v>
      </c>
      <c r="M101" s="13">
        <f t="shared" si="16"/>
        <v>1.4245832519559299E-4</v>
      </c>
      <c r="N101">
        <v>135</v>
      </c>
      <c r="O101" s="11">
        <f t="shared" si="17"/>
        <v>3.101915145387912E-2</v>
      </c>
      <c r="P101">
        <v>156.96</v>
      </c>
      <c r="Q101" s="12">
        <f t="shared" si="29"/>
        <v>0.2840082510042341</v>
      </c>
      <c r="R101">
        <v>14.27</v>
      </c>
      <c r="S101">
        <v>33.5</v>
      </c>
      <c r="T101" s="13">
        <f t="shared" si="22"/>
        <v>0.39880952380952384</v>
      </c>
      <c r="U101">
        <v>3.05</v>
      </c>
      <c r="V101">
        <v>11</v>
      </c>
      <c r="W101" s="20">
        <f t="shared" si="28"/>
        <v>8.1481481481481488E-2</v>
      </c>
      <c r="X101">
        <v>342.45</v>
      </c>
      <c r="Y101">
        <v>31.13</v>
      </c>
      <c r="Z101">
        <v>134.79</v>
      </c>
      <c r="AA101">
        <v>12.25</v>
      </c>
      <c r="AB101">
        <f t="shared" si="18"/>
        <v>0.24389317120833787</v>
      </c>
      <c r="AC101">
        <f t="shared" si="19"/>
        <v>2.2165526725292223E-2</v>
      </c>
      <c r="AD101">
        <f t="shared" si="24"/>
        <v>4.4130780445181104E-4</v>
      </c>
      <c r="AE101">
        <f t="shared" si="25"/>
        <v>4.0106985715072966E-5</v>
      </c>
      <c r="AF101">
        <v>11</v>
      </c>
      <c r="AG101">
        <f t="shared" si="20"/>
        <v>1.9903738283935875E-2</v>
      </c>
    </row>
    <row r="102" spans="1:33" x14ac:dyDescent="0.3">
      <c r="A102" s="16" t="s">
        <v>33</v>
      </c>
      <c r="B102" s="16" t="s">
        <v>44</v>
      </c>
      <c r="C102" s="17">
        <v>15</v>
      </c>
      <c r="D102" s="10">
        <v>5303.75</v>
      </c>
      <c r="E102" s="10">
        <v>6627.5498046875</v>
      </c>
      <c r="F102">
        <v>81.97</v>
      </c>
      <c r="G102" s="11">
        <v>2.83</v>
      </c>
      <c r="H102" s="13">
        <f t="shared" si="13"/>
        <v>1.5455102521800613E-2</v>
      </c>
      <c r="I102" s="13">
        <f t="shared" si="14"/>
        <v>5.3358472778694327E-4</v>
      </c>
      <c r="J102">
        <v>10.83</v>
      </c>
      <c r="K102" s="23">
        <v>0.37</v>
      </c>
      <c r="L102" s="13">
        <f t="shared" si="15"/>
        <v>2.0419514494461467E-3</v>
      </c>
      <c r="M102" s="13">
        <f t="shared" si="16"/>
        <v>6.976196087673816E-5</v>
      </c>
      <c r="N102">
        <v>29</v>
      </c>
      <c r="O102" s="11">
        <f t="shared" si="17"/>
        <v>5.4678293660146123E-3</v>
      </c>
      <c r="P102">
        <v>30.1</v>
      </c>
      <c r="Q102" s="12">
        <f t="shared" si="29"/>
        <v>0.36720751494449189</v>
      </c>
      <c r="R102">
        <v>4.3</v>
      </c>
      <c r="S102">
        <v>4.47</v>
      </c>
      <c r="T102" s="13">
        <f t="shared" si="22"/>
        <v>0.41274238227146814</v>
      </c>
      <c r="U102">
        <v>0.64</v>
      </c>
      <c r="V102">
        <v>7</v>
      </c>
      <c r="W102" s="20">
        <f t="shared" si="28"/>
        <v>0.2413793103448276</v>
      </c>
      <c r="X102">
        <v>200.36</v>
      </c>
      <c r="Y102">
        <v>16.7</v>
      </c>
      <c r="Z102">
        <v>43.61</v>
      </c>
      <c r="AA102">
        <v>3.63</v>
      </c>
      <c r="AB102">
        <f t="shared" si="18"/>
        <v>0.53202391118701964</v>
      </c>
      <c r="AC102">
        <f t="shared" si="19"/>
        <v>4.4284494327192878E-2</v>
      </c>
      <c r="AD102">
        <f t="shared" si="24"/>
        <v>6.4904710404662634E-3</v>
      </c>
      <c r="AE102">
        <f t="shared" si="25"/>
        <v>5.4025246220803808E-4</v>
      </c>
      <c r="AF102">
        <v>12</v>
      </c>
      <c r="AG102">
        <f t="shared" si="20"/>
        <v>0.14639502256923265</v>
      </c>
    </row>
    <row r="103" spans="1:33" x14ac:dyDescent="0.3">
      <c r="A103" s="16" t="s">
        <v>33</v>
      </c>
      <c r="B103" s="16" t="s">
        <v>44</v>
      </c>
      <c r="C103" s="17">
        <v>16</v>
      </c>
      <c r="D103" s="10">
        <v>5892.72998046875</v>
      </c>
      <c r="E103" s="10">
        <v>7152.080078125</v>
      </c>
      <c r="F103">
        <v>1283.5999999999999</v>
      </c>
      <c r="G103" s="11">
        <v>4.83</v>
      </c>
      <c r="H103" s="13">
        <f t="shared" si="13"/>
        <v>0.21782773082331072</v>
      </c>
      <c r="I103" s="13">
        <f t="shared" si="14"/>
        <v>8.1965405101012067E-4</v>
      </c>
      <c r="J103">
        <v>220.91</v>
      </c>
      <c r="K103" s="23">
        <v>0.83</v>
      </c>
      <c r="L103" s="13">
        <f t="shared" si="15"/>
        <v>3.7488566544233076E-2</v>
      </c>
      <c r="M103" s="13">
        <f t="shared" si="16"/>
        <v>1.4085152429366461E-4</v>
      </c>
      <c r="N103">
        <v>266</v>
      </c>
      <c r="O103" s="11">
        <f t="shared" si="17"/>
        <v>4.5140368026644326E-2</v>
      </c>
      <c r="P103">
        <v>413.51</v>
      </c>
      <c r="Q103" s="12">
        <f t="shared" si="29"/>
        <v>0.3221486444375195</v>
      </c>
      <c r="R103">
        <v>22.97</v>
      </c>
      <c r="S103">
        <v>98.37</v>
      </c>
      <c r="T103" s="13">
        <f t="shared" si="22"/>
        <v>0.44529446380879095</v>
      </c>
      <c r="U103">
        <v>5.47</v>
      </c>
      <c r="V103">
        <v>18</v>
      </c>
      <c r="W103" s="20">
        <f t="shared" si="28"/>
        <v>6.7669172932330823E-2</v>
      </c>
      <c r="X103">
        <v>410.84</v>
      </c>
      <c r="Y103">
        <v>21.62</v>
      </c>
      <c r="Z103">
        <v>147.44</v>
      </c>
      <c r="AA103">
        <v>7.76</v>
      </c>
      <c r="AB103">
        <f t="shared" si="18"/>
        <v>0.11486444375194765</v>
      </c>
      <c r="AC103">
        <f t="shared" si="19"/>
        <v>6.0454970395761925E-3</v>
      </c>
      <c r="AD103">
        <f t="shared" si="24"/>
        <v>8.9486166836980107E-5</v>
      </c>
      <c r="AE103">
        <f t="shared" si="25"/>
        <v>4.7097982545779001E-6</v>
      </c>
      <c r="AF103">
        <v>19</v>
      </c>
      <c r="AG103">
        <f t="shared" si="20"/>
        <v>1.480211904019944E-2</v>
      </c>
    </row>
    <row r="104" spans="1:33" x14ac:dyDescent="0.3">
      <c r="A104" s="16" t="s">
        <v>33</v>
      </c>
      <c r="B104" s="16" t="s">
        <v>44</v>
      </c>
      <c r="C104" s="17">
        <v>17</v>
      </c>
      <c r="D104" s="10">
        <v>16515.900390625</v>
      </c>
      <c r="E104" s="10">
        <v>19720.19921875</v>
      </c>
      <c r="F104">
        <v>2692.42</v>
      </c>
      <c r="G104" s="11">
        <v>4.0199999999999996</v>
      </c>
      <c r="H104" s="13">
        <f t="shared" si="13"/>
        <v>0.16301987395905532</v>
      </c>
      <c r="I104" s="13">
        <f t="shared" si="14"/>
        <v>2.4340180704176997E-4</v>
      </c>
      <c r="J104">
        <v>434.47</v>
      </c>
      <c r="K104" s="23">
        <v>0.65</v>
      </c>
      <c r="L104" s="13">
        <f t="shared" si="15"/>
        <v>2.6306164951601447E-2</v>
      </c>
      <c r="M104" s="13">
        <f t="shared" si="16"/>
        <v>3.9356013576405598E-5</v>
      </c>
      <c r="N104">
        <v>669</v>
      </c>
      <c r="O104" s="11">
        <f t="shared" si="17"/>
        <v>4.0506420127100533E-2</v>
      </c>
      <c r="P104">
        <v>1040.33</v>
      </c>
      <c r="Q104" s="12">
        <f t="shared" si="29"/>
        <v>0.38639216764100692</v>
      </c>
      <c r="R104">
        <v>16.260000000000002</v>
      </c>
      <c r="S104">
        <v>239.3</v>
      </c>
      <c r="T104" s="13">
        <f t="shared" si="22"/>
        <v>0.55078601514488912</v>
      </c>
      <c r="U104">
        <v>3.74</v>
      </c>
      <c r="V104">
        <v>64</v>
      </c>
      <c r="W104" s="20">
        <f t="shared" si="28"/>
        <v>9.5665171898355758E-2</v>
      </c>
      <c r="X104">
        <v>1446.21</v>
      </c>
      <c r="Y104">
        <v>42.54</v>
      </c>
      <c r="Z104">
        <v>581.44000000000005</v>
      </c>
      <c r="AA104">
        <v>17.100000000000001</v>
      </c>
      <c r="AB104">
        <f t="shared" si="18"/>
        <v>0.21595442018704364</v>
      </c>
      <c r="AC104">
        <f t="shared" si="19"/>
        <v>6.3511636371739923E-3</v>
      </c>
      <c r="AD104">
        <f t="shared" si="24"/>
        <v>8.0208295951985061E-5</v>
      </c>
      <c r="AE104">
        <f t="shared" si="25"/>
        <v>2.3589052366176123E-6</v>
      </c>
      <c r="AF104">
        <v>34</v>
      </c>
      <c r="AG104">
        <f t="shared" si="20"/>
        <v>1.2628044658708521E-2</v>
      </c>
    </row>
    <row r="105" spans="1:33" x14ac:dyDescent="0.3">
      <c r="A105" s="16" t="s">
        <v>33</v>
      </c>
      <c r="B105" s="16" t="s">
        <v>44</v>
      </c>
      <c r="C105" s="17">
        <v>18</v>
      </c>
      <c r="D105" s="14">
        <v>2337.48</v>
      </c>
      <c r="E105" s="10">
        <v>2844.89990234375</v>
      </c>
      <c r="F105">
        <v>240.7</v>
      </c>
      <c r="G105" s="11">
        <v>4.8099999999999996</v>
      </c>
      <c r="H105" s="13">
        <f t="shared" si="13"/>
        <v>0.10297414309427246</v>
      </c>
      <c r="I105" s="13">
        <f t="shared" si="14"/>
        <v>2.0577716172972601E-3</v>
      </c>
      <c r="J105">
        <v>39.57</v>
      </c>
      <c r="K105" s="23">
        <v>0.79</v>
      </c>
      <c r="L105" s="13">
        <f t="shared" si="15"/>
        <v>1.6928487088659582E-2</v>
      </c>
      <c r="M105" s="13">
        <f t="shared" si="16"/>
        <v>3.3797080616732549E-4</v>
      </c>
      <c r="N105">
        <v>50</v>
      </c>
      <c r="O105" s="11">
        <f t="shared" si="17"/>
        <v>2.1390557352362373E-2</v>
      </c>
      <c r="P105">
        <v>178.47</v>
      </c>
      <c r="Q105" s="12">
        <f t="shared" si="29"/>
        <v>0.74146240132945573</v>
      </c>
      <c r="R105">
        <v>12.75</v>
      </c>
      <c r="S105">
        <v>33.39</v>
      </c>
      <c r="T105" s="13">
        <f t="shared" si="22"/>
        <v>0.84382107657316152</v>
      </c>
      <c r="U105">
        <v>2.38</v>
      </c>
      <c r="V105">
        <v>14</v>
      </c>
      <c r="W105" s="20">
        <f t="shared" si="28"/>
        <v>0.28000000000000003</v>
      </c>
      <c r="X105">
        <v>822.52</v>
      </c>
      <c r="Y105">
        <v>74.77</v>
      </c>
      <c r="Z105">
        <v>372.27</v>
      </c>
      <c r="AA105">
        <v>33.840000000000003</v>
      </c>
      <c r="AB105">
        <f t="shared" si="18"/>
        <v>1.5466140423764021</v>
      </c>
      <c r="AC105">
        <f t="shared" si="19"/>
        <v>0.14058994599086</v>
      </c>
      <c r="AD105">
        <f t="shared" si="24"/>
        <v>6.4254841810403081E-3</v>
      </c>
      <c r="AE105">
        <f t="shared" si="25"/>
        <v>5.8408785206007479E-4</v>
      </c>
      <c r="AF105">
        <v>11</v>
      </c>
      <c r="AG105">
        <f t="shared" si="20"/>
        <v>4.5700041545492315E-2</v>
      </c>
    </row>
    <row r="106" spans="1:33" x14ac:dyDescent="0.3">
      <c r="A106" s="18" t="s">
        <v>47</v>
      </c>
      <c r="B106" s="18" t="s">
        <v>48</v>
      </c>
      <c r="C106">
        <v>1</v>
      </c>
      <c r="D106" s="10">
        <v>10399.400390625</v>
      </c>
      <c r="E106" s="10">
        <v>13926.099609375</v>
      </c>
      <c r="F106">
        <v>2191.79</v>
      </c>
      <c r="G106" s="11">
        <v>2.75</v>
      </c>
      <c r="H106" s="13">
        <f t="shared" si="13"/>
        <v>0.21076118984474201</v>
      </c>
      <c r="I106" s="13">
        <f t="shared" si="14"/>
        <v>2.6443832304784702E-4</v>
      </c>
      <c r="J106">
        <v>403.01</v>
      </c>
      <c r="K106" s="23">
        <v>0.51</v>
      </c>
      <c r="L106" s="13">
        <f t="shared" si="15"/>
        <v>3.8753195844186482E-2</v>
      </c>
      <c r="M106" s="13">
        <f t="shared" si="16"/>
        <v>4.9041289001600713E-5</v>
      </c>
      <c r="N106">
        <v>796</v>
      </c>
      <c r="O106" s="11">
        <f t="shared" si="17"/>
        <v>7.654287459857681E-2</v>
      </c>
      <c r="P106">
        <v>800.37</v>
      </c>
      <c r="Q106" s="12">
        <f t="shared" si="29"/>
        <v>0.36516728336200094</v>
      </c>
      <c r="R106">
        <v>18.61</v>
      </c>
      <c r="S106">
        <v>236.88</v>
      </c>
      <c r="T106" s="13">
        <f t="shared" si="22"/>
        <v>0.58777697823875341</v>
      </c>
      <c r="U106">
        <v>5.51</v>
      </c>
      <c r="V106">
        <v>43</v>
      </c>
      <c r="W106" s="20">
        <f t="shared" si="28"/>
        <v>5.4020100502512561E-2</v>
      </c>
      <c r="X106">
        <v>992.92</v>
      </c>
      <c r="Y106">
        <v>26.84</v>
      </c>
      <c r="Z106">
        <v>319.49</v>
      </c>
      <c r="AA106">
        <v>8.6300000000000008</v>
      </c>
      <c r="AB106">
        <f t="shared" si="18"/>
        <v>0.14576670210193496</v>
      </c>
      <c r="AC106">
        <f t="shared" si="19"/>
        <v>3.9374210120495124E-3</v>
      </c>
      <c r="AD106">
        <f t="shared" si="24"/>
        <v>6.6505779341056832E-5</v>
      </c>
      <c r="AE106">
        <f t="shared" si="25"/>
        <v>1.7964408141516808E-6</v>
      </c>
      <c r="AF106">
        <v>37</v>
      </c>
      <c r="AG106">
        <f t="shared" si="20"/>
        <v>1.6881179310061639E-2</v>
      </c>
    </row>
    <row r="107" spans="1:33" x14ac:dyDescent="0.3">
      <c r="A107" s="18" t="s">
        <v>47</v>
      </c>
      <c r="B107" s="18" t="s">
        <v>48</v>
      </c>
      <c r="C107">
        <v>2</v>
      </c>
      <c r="D107" s="14">
        <v>11806.3</v>
      </c>
      <c r="E107" s="10">
        <v>16741.19921875</v>
      </c>
      <c r="F107">
        <v>1818.06</v>
      </c>
      <c r="G107" s="11">
        <v>3.18</v>
      </c>
      <c r="H107" s="13">
        <f t="shared" si="13"/>
        <v>0.15399066600035574</v>
      </c>
      <c r="I107" s="13">
        <f t="shared" si="14"/>
        <v>2.6934772113193804E-4</v>
      </c>
      <c r="J107">
        <v>246.16</v>
      </c>
      <c r="K107" s="23">
        <v>0.43</v>
      </c>
      <c r="L107" s="13">
        <f t="shared" si="15"/>
        <v>2.0849885230766627E-2</v>
      </c>
      <c r="M107" s="13">
        <f t="shared" si="16"/>
        <v>3.642123273167716E-5</v>
      </c>
      <c r="N107">
        <v>572</v>
      </c>
      <c r="O107" s="11">
        <f t="shared" si="17"/>
        <v>4.8448709587254266E-2</v>
      </c>
      <c r="P107">
        <v>570.23</v>
      </c>
      <c r="Q107" s="12">
        <f t="shared" si="29"/>
        <v>0.31364751438346372</v>
      </c>
      <c r="R107">
        <v>31.68</v>
      </c>
      <c r="S107">
        <v>118.56</v>
      </c>
      <c r="T107" s="13">
        <f t="shared" si="22"/>
        <v>0.48163795905102375</v>
      </c>
      <c r="U107">
        <v>6.59</v>
      </c>
      <c r="V107">
        <v>18</v>
      </c>
      <c r="W107" s="20">
        <f>V107/N107</f>
        <v>3.1468531468531472E-2</v>
      </c>
      <c r="X107">
        <v>606.39</v>
      </c>
      <c r="Y107">
        <v>28.98</v>
      </c>
      <c r="Z107">
        <v>190.44</v>
      </c>
      <c r="AA107">
        <v>9.52</v>
      </c>
      <c r="AB107">
        <f t="shared" si="18"/>
        <v>0.10474901818421835</v>
      </c>
      <c r="AC107">
        <f t="shared" si="19"/>
        <v>5.2363508355059785E-3</v>
      </c>
      <c r="AD107">
        <f t="shared" si="24"/>
        <v>5.7615820261277599E-5</v>
      </c>
      <c r="AE107">
        <f t="shared" si="25"/>
        <v>2.8801859319857315E-6</v>
      </c>
      <c r="AF107">
        <v>20</v>
      </c>
      <c r="AG107">
        <f t="shared" si="20"/>
        <v>1.1000737049382309E-2</v>
      </c>
    </row>
    <row r="108" spans="1:33" x14ac:dyDescent="0.3">
      <c r="A108" s="18" t="s">
        <v>47</v>
      </c>
      <c r="B108" s="18" t="s">
        <v>48</v>
      </c>
      <c r="C108">
        <v>3</v>
      </c>
      <c r="D108" s="14">
        <v>10776.1</v>
      </c>
      <c r="E108" s="10">
        <v>20221.099609375</v>
      </c>
      <c r="F108">
        <v>3472.62</v>
      </c>
      <c r="G108" s="11">
        <v>4.2300000000000004</v>
      </c>
      <c r="H108" s="13">
        <f t="shared" si="13"/>
        <v>0.32225202067538344</v>
      </c>
      <c r="I108" s="13">
        <f t="shared" si="14"/>
        <v>3.9253533281985139E-4</v>
      </c>
      <c r="J108">
        <v>704.82</v>
      </c>
      <c r="K108" s="23">
        <v>0.86</v>
      </c>
      <c r="L108" s="13">
        <f t="shared" si="15"/>
        <v>6.5405851838791398E-2</v>
      </c>
      <c r="M108" s="13">
        <f t="shared" si="16"/>
        <v>7.9806237878267649E-5</v>
      </c>
      <c r="N108">
        <v>820</v>
      </c>
      <c r="O108" s="11">
        <f t="shared" si="17"/>
        <v>7.609431983741799E-2</v>
      </c>
      <c r="P108">
        <v>1493.55</v>
      </c>
      <c r="Q108" s="12">
        <f t="shared" si="29"/>
        <v>0.43009312853119547</v>
      </c>
      <c r="R108">
        <v>31.12</v>
      </c>
      <c r="S108">
        <v>436.9</v>
      </c>
      <c r="T108" s="13">
        <f t="shared" si="22"/>
        <v>0.61987457790641576</v>
      </c>
      <c r="U108">
        <v>9.1</v>
      </c>
      <c r="V108">
        <v>48</v>
      </c>
      <c r="W108" s="20">
        <f t="shared" ref="W108:W123" si="30">V108/N108</f>
        <v>5.8536585365853662E-2</v>
      </c>
      <c r="X108">
        <v>911.88</v>
      </c>
      <c r="Y108">
        <v>19.82</v>
      </c>
      <c r="Z108">
        <v>268.13</v>
      </c>
      <c r="AA108">
        <v>5.83</v>
      </c>
      <c r="AB108">
        <f t="shared" si="18"/>
        <v>7.7212594525171194E-2</v>
      </c>
      <c r="AC108">
        <f t="shared" si="19"/>
        <v>1.6788476712107862E-3</v>
      </c>
      <c r="AD108">
        <f t="shared" si="24"/>
        <v>2.2234680018306406E-5</v>
      </c>
      <c r="AE108">
        <f t="shared" si="25"/>
        <v>4.8345274496224352E-7</v>
      </c>
      <c r="AF108">
        <v>46</v>
      </c>
      <c r="AG108">
        <f t="shared" si="20"/>
        <v>1.3246482482966752E-2</v>
      </c>
    </row>
    <row r="109" spans="1:33" x14ac:dyDescent="0.3">
      <c r="A109" s="18" t="s">
        <v>47</v>
      </c>
      <c r="B109" s="18" t="s">
        <v>48</v>
      </c>
      <c r="C109">
        <v>4</v>
      </c>
      <c r="D109" s="14">
        <v>10413.9</v>
      </c>
      <c r="E109" s="10">
        <v>16224.5</v>
      </c>
      <c r="F109">
        <v>1459.73</v>
      </c>
      <c r="G109" s="11">
        <v>3.3</v>
      </c>
      <c r="H109" s="13">
        <f t="shared" si="13"/>
        <v>0.14017130949980317</v>
      </c>
      <c r="I109" s="13">
        <f t="shared" si="14"/>
        <v>3.1688416443407369E-4</v>
      </c>
      <c r="J109">
        <v>245.22</v>
      </c>
      <c r="K109" s="23">
        <v>0.55000000000000004</v>
      </c>
      <c r="L109" s="13">
        <f t="shared" si="15"/>
        <v>2.3547374182582896E-2</v>
      </c>
      <c r="M109" s="13">
        <f t="shared" si="16"/>
        <v>5.2814027405678956E-5</v>
      </c>
      <c r="N109">
        <v>442</v>
      </c>
      <c r="O109" s="11">
        <f t="shared" si="17"/>
        <v>4.244327293329108E-2</v>
      </c>
      <c r="P109">
        <v>641.41</v>
      </c>
      <c r="Q109" s="12">
        <f t="shared" si="29"/>
        <v>0.43940317729991157</v>
      </c>
      <c r="R109">
        <v>14.58</v>
      </c>
      <c r="S109">
        <v>154.31</v>
      </c>
      <c r="T109" s="13">
        <f t="shared" si="22"/>
        <v>0.62927167441481124</v>
      </c>
      <c r="U109">
        <v>3.51</v>
      </c>
      <c r="V109">
        <v>44</v>
      </c>
      <c r="W109" s="20">
        <f t="shared" si="30"/>
        <v>9.9547511312217188E-2</v>
      </c>
      <c r="X109">
        <v>1052.07</v>
      </c>
      <c r="Y109">
        <v>31.88</v>
      </c>
      <c r="Z109">
        <v>360.88</v>
      </c>
      <c r="AA109">
        <v>10.94</v>
      </c>
      <c r="AB109">
        <f t="shared" si="18"/>
        <v>0.24722380166195118</v>
      </c>
      <c r="AC109">
        <f t="shared" si="19"/>
        <v>7.4945366608893419E-3</v>
      </c>
      <c r="AD109">
        <f t="shared" si="24"/>
        <v>1.693626914990794E-4</v>
      </c>
      <c r="AE109">
        <f t="shared" si="25"/>
        <v>5.1341937624693206E-6</v>
      </c>
      <c r="AF109">
        <v>33</v>
      </c>
      <c r="AG109">
        <f t="shared" si="20"/>
        <v>2.2606920457892896E-2</v>
      </c>
    </row>
    <row r="110" spans="1:33" x14ac:dyDescent="0.3">
      <c r="A110" s="18" t="s">
        <v>47</v>
      </c>
      <c r="B110" s="18" t="s">
        <v>48</v>
      </c>
      <c r="C110">
        <v>5</v>
      </c>
      <c r="D110" s="10">
        <v>4741.58984375</v>
      </c>
      <c r="E110" s="10">
        <v>6465.68994140625</v>
      </c>
      <c r="F110">
        <v>337.84</v>
      </c>
      <c r="G110" s="11">
        <v>2.31</v>
      </c>
      <c r="H110" s="13">
        <f t="shared" si="13"/>
        <v>7.1250363513688297E-2</v>
      </c>
      <c r="I110" s="13">
        <f t="shared" si="14"/>
        <v>4.8717836761964236E-4</v>
      </c>
      <c r="J110">
        <v>40.479999999999997</v>
      </c>
      <c r="K110" s="23">
        <v>0.28000000000000003</v>
      </c>
      <c r="L110" s="13">
        <f t="shared" si="15"/>
        <v>8.5372209182870643E-3</v>
      </c>
      <c r="M110" s="13">
        <f t="shared" si="16"/>
        <v>5.9051923347835441E-5</v>
      </c>
      <c r="N110">
        <v>146</v>
      </c>
      <c r="O110" s="11">
        <f t="shared" si="17"/>
        <v>3.0791360031371333E-2</v>
      </c>
      <c r="P110">
        <v>31.62</v>
      </c>
      <c r="Q110" s="12">
        <f t="shared" si="29"/>
        <v>9.3594600994553648E-2</v>
      </c>
      <c r="R110">
        <v>5.27</v>
      </c>
      <c r="S110">
        <v>4.58</v>
      </c>
      <c r="T110" s="13">
        <f t="shared" si="22"/>
        <v>0.11314229249011859</v>
      </c>
      <c r="U110">
        <v>0.76</v>
      </c>
      <c r="V110">
        <v>6</v>
      </c>
      <c r="W110" s="20">
        <f t="shared" si="30"/>
        <v>4.1095890410958902E-2</v>
      </c>
      <c r="X110">
        <v>90.15</v>
      </c>
      <c r="Y110">
        <v>12.88</v>
      </c>
      <c r="Z110">
        <v>24.12</v>
      </c>
      <c r="AA110">
        <v>3.45</v>
      </c>
      <c r="AB110">
        <f t="shared" si="18"/>
        <v>7.1394743073644337E-2</v>
      </c>
      <c r="AC110">
        <f t="shared" si="19"/>
        <v>1.0211934643618283E-2</v>
      </c>
      <c r="AD110">
        <f t="shared" si="24"/>
        <v>2.1132708700463042E-4</v>
      </c>
      <c r="AE110">
        <f t="shared" si="25"/>
        <v>3.0227133091458333E-5</v>
      </c>
      <c r="AF110">
        <v>7</v>
      </c>
      <c r="AG110">
        <f t="shared" si="20"/>
        <v>2.0719867392848687E-2</v>
      </c>
    </row>
    <row r="111" spans="1:33" x14ac:dyDescent="0.3">
      <c r="A111" s="18" t="s">
        <v>47</v>
      </c>
      <c r="B111" s="18" t="s">
        <v>48</v>
      </c>
      <c r="C111">
        <v>6</v>
      </c>
      <c r="D111" s="10">
        <v>5749.22998046875</v>
      </c>
      <c r="E111" s="10">
        <v>11042.099609375</v>
      </c>
      <c r="F111">
        <v>144.37</v>
      </c>
      <c r="G111" s="11">
        <v>3.44</v>
      </c>
      <c r="H111" s="13">
        <f t="shared" si="13"/>
        <v>2.5111188887982028E-2</v>
      </c>
      <c r="I111" s="13">
        <f t="shared" si="14"/>
        <v>5.9834099726160678E-4</v>
      </c>
      <c r="J111">
        <v>19.809999999999999</v>
      </c>
      <c r="K111" s="23">
        <v>0.47</v>
      </c>
      <c r="L111" s="13">
        <f t="shared" si="15"/>
        <v>3.4456788243466367E-3</v>
      </c>
      <c r="M111" s="13">
        <f t="shared" si="16"/>
        <v>8.1750078114231156E-5</v>
      </c>
      <c r="N111">
        <v>42</v>
      </c>
      <c r="O111" s="11">
        <f t="shared" si="17"/>
        <v>7.3053261293568273E-3</v>
      </c>
      <c r="P111">
        <v>95.87</v>
      </c>
      <c r="Q111" s="12">
        <f t="shared" si="29"/>
        <v>0.66405762970146154</v>
      </c>
      <c r="R111">
        <v>5.05</v>
      </c>
      <c r="S111">
        <v>12.77</v>
      </c>
      <c r="T111" s="13">
        <f t="shared" si="22"/>
        <v>0.64462392730943974</v>
      </c>
      <c r="U111">
        <v>0.67</v>
      </c>
      <c r="V111">
        <v>19</v>
      </c>
      <c r="W111" s="20">
        <f t="shared" si="30"/>
        <v>0.45238095238095238</v>
      </c>
      <c r="X111">
        <v>940.27</v>
      </c>
      <c r="Y111">
        <v>36.159999999999997</v>
      </c>
      <c r="Z111">
        <v>350.02</v>
      </c>
      <c r="AA111">
        <v>13.46</v>
      </c>
      <c r="AB111">
        <f t="shared" si="18"/>
        <v>2.4244649165339056</v>
      </c>
      <c r="AC111">
        <f t="shared" si="19"/>
        <v>9.3232666066357273E-2</v>
      </c>
      <c r="AD111">
        <f t="shared" si="24"/>
        <v>1.6793412180743268E-2</v>
      </c>
      <c r="AE111">
        <f t="shared" si="25"/>
        <v>6.4578974902235414E-4</v>
      </c>
      <c r="AF111">
        <v>26</v>
      </c>
      <c r="AG111">
        <f t="shared" si="20"/>
        <v>0.18009281706725774</v>
      </c>
    </row>
    <row r="112" spans="1:33" x14ac:dyDescent="0.3">
      <c r="A112" s="18" t="s">
        <v>47</v>
      </c>
      <c r="B112" s="18" t="s">
        <v>48</v>
      </c>
      <c r="C112">
        <v>7</v>
      </c>
      <c r="D112" s="14">
        <v>7528.65</v>
      </c>
      <c r="E112" s="10">
        <v>20953.599609375</v>
      </c>
      <c r="F112">
        <v>65.61</v>
      </c>
      <c r="G112" s="11">
        <v>2.85</v>
      </c>
      <c r="H112" s="13">
        <f t="shared" si="13"/>
        <v>8.7147098085314095E-3</v>
      </c>
      <c r="I112" s="13">
        <f t="shared" si="14"/>
        <v>3.7855392401028078E-4</v>
      </c>
      <c r="J112">
        <v>7.91</v>
      </c>
      <c r="K112" s="23">
        <v>0.34</v>
      </c>
      <c r="L112" s="13">
        <f t="shared" si="15"/>
        <v>1.0506531715513405E-3</v>
      </c>
      <c r="M112" s="13">
        <f t="shared" si="16"/>
        <v>4.5160819004735248E-5</v>
      </c>
      <c r="N112">
        <v>23</v>
      </c>
      <c r="O112" s="11">
        <f t="shared" si="17"/>
        <v>3.0549965797320904E-3</v>
      </c>
      <c r="P112">
        <v>30.38</v>
      </c>
      <c r="Q112" s="12">
        <f t="shared" si="29"/>
        <v>0.46303917085810087</v>
      </c>
      <c r="R112">
        <v>3.04</v>
      </c>
      <c r="S112">
        <v>3.39</v>
      </c>
      <c r="T112" s="13">
        <f t="shared" si="22"/>
        <v>0.4285714285714286</v>
      </c>
      <c r="U112">
        <v>0.34</v>
      </c>
      <c r="V112">
        <v>10</v>
      </c>
      <c r="W112" s="20">
        <f t="shared" si="30"/>
        <v>0.43478260869565216</v>
      </c>
      <c r="X112">
        <v>1199.71</v>
      </c>
      <c r="Y112">
        <v>26.66</v>
      </c>
      <c r="Z112">
        <v>404.33</v>
      </c>
      <c r="AA112">
        <v>8.99</v>
      </c>
      <c r="AB112">
        <f t="shared" si="18"/>
        <v>6.1626276482243556</v>
      </c>
      <c r="AC112">
        <f t="shared" si="19"/>
        <v>0.13702179545800947</v>
      </c>
      <c r="AD112">
        <f t="shared" si="24"/>
        <v>9.3928176318005721E-2</v>
      </c>
      <c r="AE112">
        <f t="shared" si="25"/>
        <v>2.0884285239751482E-3</v>
      </c>
      <c r="AF112">
        <v>45</v>
      </c>
      <c r="AG112">
        <f t="shared" si="20"/>
        <v>0.68587105624142664</v>
      </c>
    </row>
    <row r="113" spans="1:33" x14ac:dyDescent="0.3">
      <c r="A113" s="18" t="s">
        <v>47</v>
      </c>
      <c r="B113" s="18" t="s">
        <v>48</v>
      </c>
      <c r="C113">
        <v>8</v>
      </c>
      <c r="D113" s="10">
        <v>7186.56005859375</v>
      </c>
      <c r="E113" s="10">
        <v>19845</v>
      </c>
      <c r="F113">
        <v>181</v>
      </c>
      <c r="G113" s="11">
        <v>2.66</v>
      </c>
      <c r="H113" s="13">
        <f t="shared" si="13"/>
        <v>2.5185902368346405E-2</v>
      </c>
      <c r="I113" s="13">
        <f t="shared" si="14"/>
        <v>3.7013536077238365E-4</v>
      </c>
      <c r="J113">
        <v>23.76</v>
      </c>
      <c r="K113" s="23">
        <v>0.35</v>
      </c>
      <c r="L113" s="13">
        <f t="shared" si="15"/>
        <v>3.3061714932149755E-3</v>
      </c>
      <c r="M113" s="13">
        <f t="shared" si="16"/>
        <v>4.8702021154260996E-5</v>
      </c>
      <c r="N113">
        <v>68</v>
      </c>
      <c r="O113" s="11">
        <f t="shared" si="17"/>
        <v>9.462106967113566E-3</v>
      </c>
      <c r="P113">
        <v>120.74</v>
      </c>
      <c r="Q113" s="12">
        <f t="shared" si="29"/>
        <v>0.66707182320441982</v>
      </c>
      <c r="R113">
        <v>4.6399999999999997</v>
      </c>
      <c r="S113">
        <v>18.04</v>
      </c>
      <c r="T113" s="13">
        <f t="shared" si="22"/>
        <v>0.75925925925925919</v>
      </c>
      <c r="U113">
        <v>0.69</v>
      </c>
      <c r="V113">
        <v>26</v>
      </c>
      <c r="W113" s="20">
        <f t="shared" si="30"/>
        <v>0.38235294117647056</v>
      </c>
      <c r="X113">
        <v>1848.61</v>
      </c>
      <c r="Y113">
        <v>37.729999999999997</v>
      </c>
      <c r="Z113">
        <v>783.61</v>
      </c>
      <c r="AA113">
        <v>15.99</v>
      </c>
      <c r="AB113">
        <f t="shared" si="18"/>
        <v>4.3293370165745859</v>
      </c>
      <c r="AC113">
        <f t="shared" si="19"/>
        <v>8.8342541436464084E-2</v>
      </c>
      <c r="AD113">
        <f t="shared" si="24"/>
        <v>2.391898904184854E-2</v>
      </c>
      <c r="AE113">
        <f t="shared" si="25"/>
        <v>4.8808033942797835E-4</v>
      </c>
      <c r="AF113">
        <v>49</v>
      </c>
      <c r="AG113">
        <f t="shared" si="20"/>
        <v>0.27071823204419887</v>
      </c>
    </row>
    <row r="114" spans="1:33" x14ac:dyDescent="0.3">
      <c r="A114" s="18" t="s">
        <v>47</v>
      </c>
      <c r="B114" s="18" t="s">
        <v>48</v>
      </c>
      <c r="C114">
        <v>9</v>
      </c>
      <c r="D114" s="10">
        <v>17426.19921875</v>
      </c>
      <c r="E114" s="14">
        <v>32281.4</v>
      </c>
      <c r="F114">
        <v>1385.56</v>
      </c>
      <c r="G114" s="11">
        <v>4.12</v>
      </c>
      <c r="H114" s="13">
        <f t="shared" si="13"/>
        <v>7.9510166422818371E-2</v>
      </c>
      <c r="I114" s="13">
        <f t="shared" si="14"/>
        <v>2.3642562260891748E-4</v>
      </c>
      <c r="J114">
        <v>245.74</v>
      </c>
      <c r="K114" s="23">
        <v>0.73</v>
      </c>
      <c r="L114" s="13">
        <f t="shared" si="15"/>
        <v>1.410175546114451E-2</v>
      </c>
      <c r="M114" s="13">
        <f t="shared" si="16"/>
        <v>4.1890947695269354E-5</v>
      </c>
      <c r="N114">
        <v>336</v>
      </c>
      <c r="O114" s="11">
        <f t="shared" si="17"/>
        <v>1.9281312911795211E-2</v>
      </c>
      <c r="P114">
        <v>806.1</v>
      </c>
      <c r="Q114" s="12">
        <f t="shared" si="29"/>
        <v>0.58178642570513006</v>
      </c>
      <c r="R114">
        <v>18.32</v>
      </c>
      <c r="S114">
        <v>180.98</v>
      </c>
      <c r="T114" s="13">
        <f t="shared" si="22"/>
        <v>0.73646943924473018</v>
      </c>
      <c r="U114">
        <v>4.1100000000000003</v>
      </c>
      <c r="V114">
        <v>44</v>
      </c>
      <c r="W114" s="20">
        <f t="shared" si="30"/>
        <v>0.13095238095238096</v>
      </c>
      <c r="X114">
        <v>1283.49</v>
      </c>
      <c r="Y114">
        <v>25.67</v>
      </c>
      <c r="Z114">
        <v>416.21</v>
      </c>
      <c r="AA114">
        <v>8.32</v>
      </c>
      <c r="AB114">
        <f t="shared" si="18"/>
        <v>0.30039117757441036</v>
      </c>
      <c r="AC114">
        <f t="shared" si="19"/>
        <v>6.0047922861514481E-3</v>
      </c>
      <c r="AD114">
        <f t="shared" si="24"/>
        <v>2.1680127715465976E-4</v>
      </c>
      <c r="AE114">
        <f t="shared" si="25"/>
        <v>4.3338377884403769E-6</v>
      </c>
      <c r="AF114">
        <v>50</v>
      </c>
      <c r="AG114">
        <f t="shared" si="20"/>
        <v>3.608649210427553E-2</v>
      </c>
    </row>
    <row r="115" spans="1:33" x14ac:dyDescent="0.3">
      <c r="A115" s="18" t="s">
        <v>47</v>
      </c>
      <c r="B115" s="18" t="s">
        <v>48</v>
      </c>
      <c r="C115">
        <v>11</v>
      </c>
      <c r="D115" s="14">
        <v>17012.900000000001</v>
      </c>
      <c r="E115" s="10">
        <v>31671.599609375</v>
      </c>
      <c r="F115">
        <v>650.83000000000004</v>
      </c>
      <c r="G115" s="11">
        <v>3.41</v>
      </c>
      <c r="H115" s="13">
        <f t="shared" si="13"/>
        <v>3.8255088785568596E-2</v>
      </c>
      <c r="I115" s="13">
        <f t="shared" si="14"/>
        <v>2.0043613963521798E-4</v>
      </c>
      <c r="J115">
        <v>96.62</v>
      </c>
      <c r="K115" s="23">
        <v>0.51</v>
      </c>
      <c r="L115" s="13">
        <f t="shared" si="15"/>
        <v>5.6792198860864404E-3</v>
      </c>
      <c r="M115" s="13">
        <f t="shared" si="16"/>
        <v>2.9977252555413832E-5</v>
      </c>
      <c r="N115">
        <v>191</v>
      </c>
      <c r="O115" s="11">
        <f t="shared" si="17"/>
        <v>1.1226774976635375E-2</v>
      </c>
      <c r="P115">
        <v>307.86</v>
      </c>
      <c r="Q115" s="12">
        <f t="shared" si="29"/>
        <v>0.47302675045710862</v>
      </c>
      <c r="R115">
        <v>9.0500000000000007</v>
      </c>
      <c r="S115">
        <v>55.94</v>
      </c>
      <c r="T115" s="13">
        <f t="shared" si="22"/>
        <v>0.57896915752432199</v>
      </c>
      <c r="U115">
        <v>1.65</v>
      </c>
      <c r="V115">
        <v>34</v>
      </c>
      <c r="W115" s="20">
        <f t="shared" si="30"/>
        <v>0.17801047120418848</v>
      </c>
      <c r="X115">
        <v>1036</v>
      </c>
      <c r="Y115">
        <v>25.9</v>
      </c>
      <c r="Z115">
        <v>323.37</v>
      </c>
      <c r="AA115">
        <v>8.08</v>
      </c>
      <c r="AB115">
        <f t="shared" si="18"/>
        <v>0.49685785842693175</v>
      </c>
      <c r="AC115">
        <f t="shared" si="19"/>
        <v>1.2414916337599679E-2</v>
      </c>
      <c r="AD115">
        <f t="shared" si="24"/>
        <v>7.634218742635277E-4</v>
      </c>
      <c r="AE115">
        <f t="shared" si="25"/>
        <v>1.9075513325445474E-5</v>
      </c>
      <c r="AF115">
        <v>40</v>
      </c>
      <c r="AG115">
        <f t="shared" si="20"/>
        <v>6.1459981869305347E-2</v>
      </c>
    </row>
    <row r="116" spans="1:33" x14ac:dyDescent="0.3">
      <c r="A116" s="18" t="s">
        <v>47</v>
      </c>
      <c r="B116" s="18" t="s">
        <v>48</v>
      </c>
      <c r="C116">
        <v>12</v>
      </c>
      <c r="D116" s="14">
        <v>10841</v>
      </c>
      <c r="E116" s="10">
        <v>12922.400390625</v>
      </c>
      <c r="F116">
        <v>1223.56</v>
      </c>
      <c r="G116" s="11">
        <v>3.21</v>
      </c>
      <c r="H116" s="13">
        <f t="shared" si="13"/>
        <v>0.11286412692556037</v>
      </c>
      <c r="I116" s="13">
        <f t="shared" si="14"/>
        <v>2.9609814592749747E-4</v>
      </c>
      <c r="J116">
        <v>179.56</v>
      </c>
      <c r="K116" s="23">
        <v>0.47</v>
      </c>
      <c r="L116" s="13">
        <f t="shared" si="15"/>
        <v>1.6563047689327554E-2</v>
      </c>
      <c r="M116" s="13">
        <f t="shared" si="16"/>
        <v>4.3353934138917074E-5</v>
      </c>
      <c r="N116">
        <v>381</v>
      </c>
      <c r="O116" s="11">
        <f t="shared" si="17"/>
        <v>3.5144359376441288E-2</v>
      </c>
      <c r="P116">
        <v>447.45</v>
      </c>
      <c r="Q116" s="12">
        <f t="shared" si="29"/>
        <v>0.36569518454346334</v>
      </c>
      <c r="R116">
        <v>13.56</v>
      </c>
      <c r="S116">
        <v>82.75</v>
      </c>
      <c r="T116" s="13">
        <f t="shared" si="22"/>
        <v>0.46084874136778792</v>
      </c>
      <c r="U116">
        <v>2.5099999999999998</v>
      </c>
      <c r="V116">
        <v>33</v>
      </c>
      <c r="W116" s="20">
        <f t="shared" si="30"/>
        <v>8.6614173228346455E-2</v>
      </c>
      <c r="X116">
        <v>616.82000000000005</v>
      </c>
      <c r="Y116">
        <v>21.27</v>
      </c>
      <c r="Z116">
        <v>167.17</v>
      </c>
      <c r="AA116">
        <v>5.76</v>
      </c>
      <c r="AB116">
        <f t="shared" si="18"/>
        <v>0.13662591127529503</v>
      </c>
      <c r="AC116">
        <f t="shared" si="19"/>
        <v>4.7075746183268498E-3</v>
      </c>
      <c r="AD116">
        <f t="shared" si="24"/>
        <v>1.1166261668842969E-4</v>
      </c>
      <c r="AE116">
        <f t="shared" si="25"/>
        <v>3.8474407616519415E-6</v>
      </c>
      <c r="AF116">
        <v>29</v>
      </c>
      <c r="AG116">
        <f t="shared" si="20"/>
        <v>2.3701330543659485E-2</v>
      </c>
    </row>
    <row r="117" spans="1:33" x14ac:dyDescent="0.3">
      <c r="A117" s="18" t="s">
        <v>47</v>
      </c>
      <c r="B117" s="18" t="s">
        <v>48</v>
      </c>
      <c r="C117">
        <v>13</v>
      </c>
      <c r="D117" s="14">
        <v>10646.5</v>
      </c>
      <c r="E117" s="10">
        <v>22023.5</v>
      </c>
      <c r="F117">
        <v>2949.8</v>
      </c>
      <c r="G117" s="11">
        <v>3.13</v>
      </c>
      <c r="H117" s="13">
        <f t="shared" si="13"/>
        <v>0.27706758089512989</v>
      </c>
      <c r="I117" s="13">
        <f t="shared" si="14"/>
        <v>2.9399333114168974E-4</v>
      </c>
      <c r="J117">
        <v>522.71</v>
      </c>
      <c r="K117" s="23">
        <v>0.56000000000000005</v>
      </c>
      <c r="L117" s="13">
        <f t="shared" si="15"/>
        <v>4.9096886300662196E-2</v>
      </c>
      <c r="M117" s="13">
        <f t="shared" si="16"/>
        <v>5.2599445827267182E-5</v>
      </c>
      <c r="N117">
        <v>941</v>
      </c>
      <c r="O117" s="11">
        <f t="shared" si="17"/>
        <v>8.838585450617574E-2</v>
      </c>
      <c r="P117">
        <v>1171.32</v>
      </c>
      <c r="Q117" s="12">
        <f t="shared" si="29"/>
        <v>0.39708454810495625</v>
      </c>
      <c r="R117">
        <v>19.2</v>
      </c>
      <c r="S117">
        <v>313.70999999999998</v>
      </c>
      <c r="T117" s="13">
        <f t="shared" si="22"/>
        <v>0.60016070096229257</v>
      </c>
      <c r="U117">
        <v>5.14</v>
      </c>
      <c r="V117">
        <v>61</v>
      </c>
      <c r="W117" s="20">
        <f t="shared" si="30"/>
        <v>6.482465462274177E-2</v>
      </c>
      <c r="X117">
        <v>1233.54</v>
      </c>
      <c r="Y117">
        <v>24.19</v>
      </c>
      <c r="Z117">
        <v>358.88</v>
      </c>
      <c r="AA117">
        <v>7.04</v>
      </c>
      <c r="AB117">
        <f t="shared" si="18"/>
        <v>0.12166248559224353</v>
      </c>
      <c r="AC117">
        <f t="shared" si="19"/>
        <v>2.3866024815241711E-3</v>
      </c>
      <c r="AD117">
        <f t="shared" si="24"/>
        <v>4.1244316764608962E-5</v>
      </c>
      <c r="AE117">
        <f t="shared" si="25"/>
        <v>8.0907264272973453E-7</v>
      </c>
      <c r="AF117">
        <v>51</v>
      </c>
      <c r="AG117">
        <f t="shared" si="20"/>
        <v>1.7289307749677942E-2</v>
      </c>
    </row>
    <row r="118" spans="1:33" x14ac:dyDescent="0.3">
      <c r="A118" s="18" t="s">
        <v>47</v>
      </c>
      <c r="B118" s="18" t="s">
        <v>48</v>
      </c>
      <c r="C118">
        <v>14</v>
      </c>
      <c r="D118" s="10">
        <v>9759.169921875</v>
      </c>
      <c r="E118" s="14">
        <v>15573.9</v>
      </c>
      <c r="F118">
        <v>92.81</v>
      </c>
      <c r="G118" s="11">
        <v>6.69</v>
      </c>
      <c r="H118" s="13">
        <f t="shared" si="13"/>
        <v>9.5100301299158741E-3</v>
      </c>
      <c r="I118" s="13">
        <f t="shared" si="14"/>
        <v>6.8550912152933092E-4</v>
      </c>
      <c r="J118">
        <v>25.72</v>
      </c>
      <c r="K118" s="23">
        <v>1.84</v>
      </c>
      <c r="L118" s="13">
        <f t="shared" si="15"/>
        <v>2.6354700457002075E-3</v>
      </c>
      <c r="M118" s="13">
        <f t="shared" si="16"/>
        <v>1.8854062535335857E-4</v>
      </c>
      <c r="N118">
        <v>14</v>
      </c>
      <c r="O118" s="11">
        <f t="shared" si="17"/>
        <v>1.43454823638425E-3</v>
      </c>
      <c r="P118">
        <v>63.88</v>
      </c>
      <c r="Q118" s="12">
        <f t="shared" si="29"/>
        <v>0.68828790001077467</v>
      </c>
      <c r="R118">
        <v>15.97</v>
      </c>
      <c r="S118">
        <v>21.24</v>
      </c>
      <c r="T118" s="13">
        <f t="shared" si="22"/>
        <v>0.82581648522550544</v>
      </c>
      <c r="U118">
        <v>5.31</v>
      </c>
      <c r="V118">
        <v>4</v>
      </c>
      <c r="W118" s="20">
        <f t="shared" si="30"/>
        <v>0.2857142857142857</v>
      </c>
      <c r="X118">
        <v>1317.13</v>
      </c>
      <c r="Y118">
        <v>33.770000000000003</v>
      </c>
      <c r="Z118">
        <v>481.21</v>
      </c>
      <c r="AA118">
        <v>12.34</v>
      </c>
      <c r="AB118">
        <f t="shared" si="18"/>
        <v>5.1848938691951298</v>
      </c>
      <c r="AC118">
        <f t="shared" si="19"/>
        <v>0.13295981036526236</v>
      </c>
      <c r="AD118">
        <f t="shared" si="24"/>
        <v>5.5865681167925112E-2</v>
      </c>
      <c r="AE118">
        <f t="shared" si="25"/>
        <v>1.432602201974597E-3</v>
      </c>
      <c r="AF118">
        <v>39</v>
      </c>
      <c r="AG118">
        <f t="shared" si="20"/>
        <v>0.42021333907984054</v>
      </c>
    </row>
    <row r="119" spans="1:33" x14ac:dyDescent="0.3">
      <c r="A119" s="19" t="s">
        <v>47</v>
      </c>
      <c r="B119" s="19" t="s">
        <v>49</v>
      </c>
      <c r="C119" s="17">
        <v>2</v>
      </c>
      <c r="D119" s="10">
        <v>7844.27978515625</v>
      </c>
      <c r="E119" s="10">
        <v>13653.900390625</v>
      </c>
      <c r="F119">
        <v>14.33</v>
      </c>
      <c r="G119" s="11">
        <v>0.9</v>
      </c>
      <c r="H119" s="13">
        <f t="shared" si="13"/>
        <v>1.8268088839866082E-3</v>
      </c>
      <c r="I119" s="13">
        <f t="shared" si="14"/>
        <v>1.1473328650299703E-4</v>
      </c>
      <c r="J119">
        <v>1.31</v>
      </c>
      <c r="K119" s="23">
        <v>0.08</v>
      </c>
      <c r="L119" s="13">
        <f t="shared" si="15"/>
        <v>1.6700067257658456E-4</v>
      </c>
      <c r="M119" s="13">
        <f t="shared" si="16"/>
        <v>1.0198514355821959E-5</v>
      </c>
      <c r="N119">
        <v>16</v>
      </c>
      <c r="O119" s="11">
        <f t="shared" si="17"/>
        <v>2.0397028711643915E-3</v>
      </c>
      <c r="P119">
        <v>0</v>
      </c>
      <c r="Q119" s="12">
        <f t="shared" si="29"/>
        <v>0</v>
      </c>
      <c r="R119">
        <v>0</v>
      </c>
      <c r="S119">
        <v>0</v>
      </c>
      <c r="T119" s="13">
        <f t="shared" si="22"/>
        <v>0</v>
      </c>
      <c r="U119">
        <v>0</v>
      </c>
      <c r="V119">
        <v>0</v>
      </c>
      <c r="W119" s="20">
        <f t="shared" si="30"/>
        <v>0</v>
      </c>
      <c r="X119">
        <v>300.48</v>
      </c>
      <c r="Y119">
        <v>15.02</v>
      </c>
      <c r="Z119">
        <v>60.52</v>
      </c>
      <c r="AA119">
        <v>3.03</v>
      </c>
      <c r="AB119">
        <f t="shared" si="18"/>
        <v>4.2233077459874391</v>
      </c>
      <c r="AC119">
        <f t="shared" si="19"/>
        <v>0.21144452198185623</v>
      </c>
      <c r="AD119">
        <f t="shared" si="24"/>
        <v>0.29471791667742075</v>
      </c>
      <c r="AE119">
        <f t="shared" si="25"/>
        <v>1.4755374876612437E-2</v>
      </c>
      <c r="AF119">
        <v>20</v>
      </c>
      <c r="AG119">
        <f t="shared" si="20"/>
        <v>1.3956734124214933</v>
      </c>
    </row>
    <row r="120" spans="1:33" x14ac:dyDescent="0.3">
      <c r="A120" s="19" t="s">
        <v>47</v>
      </c>
      <c r="B120" s="19" t="s">
        <v>49</v>
      </c>
      <c r="C120" s="17">
        <v>6</v>
      </c>
      <c r="D120" s="10">
        <v>10444.7998046875</v>
      </c>
      <c r="E120" s="10">
        <v>12752.400390625</v>
      </c>
      <c r="F120">
        <v>2430.7399999999998</v>
      </c>
      <c r="G120" s="11">
        <v>2.11</v>
      </c>
      <c r="H120" s="13">
        <f t="shared" si="13"/>
        <v>0.23272250741551917</v>
      </c>
      <c r="I120" s="13">
        <f t="shared" si="14"/>
        <v>2.0201440328737152E-4</v>
      </c>
      <c r="J120">
        <v>230.28</v>
      </c>
      <c r="K120" s="23">
        <v>0.2</v>
      </c>
      <c r="L120" s="13">
        <f t="shared" si="15"/>
        <v>2.204733497109759E-2</v>
      </c>
      <c r="M120" s="13">
        <f t="shared" si="16"/>
        <v>1.914828467178877E-5</v>
      </c>
      <c r="N120">
        <v>1150</v>
      </c>
      <c r="O120" s="11">
        <f t="shared" si="17"/>
        <v>0.11010263686278543</v>
      </c>
      <c r="P120">
        <v>562.66</v>
      </c>
      <c r="Q120" s="12">
        <f t="shared" si="29"/>
        <v>0.23147683421509499</v>
      </c>
      <c r="R120">
        <v>11.48</v>
      </c>
      <c r="S120">
        <v>71.739999999999995</v>
      </c>
      <c r="T120" s="13">
        <f t="shared" si="22"/>
        <v>0.31153378495744311</v>
      </c>
      <c r="U120">
        <v>1.46</v>
      </c>
      <c r="V120">
        <v>49</v>
      </c>
      <c r="W120" s="20">
        <f t="shared" si="30"/>
        <v>4.2608695652173914E-2</v>
      </c>
      <c r="X120">
        <v>469.92</v>
      </c>
      <c r="Y120">
        <v>18.8</v>
      </c>
      <c r="Z120">
        <v>91.48</v>
      </c>
      <c r="AA120">
        <v>3.66</v>
      </c>
      <c r="AB120">
        <f t="shared" si="18"/>
        <v>3.7634629783522722E-2</v>
      </c>
      <c r="AC120">
        <f t="shared" si="19"/>
        <v>1.505714309222706E-3</v>
      </c>
      <c r="AD120">
        <f t="shared" si="24"/>
        <v>1.5482787045723822E-5</v>
      </c>
      <c r="AE120">
        <f t="shared" si="25"/>
        <v>6.1944688005410133E-7</v>
      </c>
      <c r="AF120">
        <v>25</v>
      </c>
      <c r="AG120">
        <f t="shared" si="20"/>
        <v>1.0284933806166024E-2</v>
      </c>
    </row>
    <row r="121" spans="1:33" x14ac:dyDescent="0.3">
      <c r="A121" s="19" t="s">
        <v>47</v>
      </c>
      <c r="B121" s="19" t="s">
        <v>49</v>
      </c>
      <c r="C121" s="17">
        <v>7</v>
      </c>
      <c r="D121" s="10">
        <v>9467.26953125</v>
      </c>
      <c r="E121" s="10">
        <v>17426</v>
      </c>
      <c r="F121">
        <v>26.52</v>
      </c>
      <c r="G121" s="11">
        <v>2.41</v>
      </c>
      <c r="H121" s="13">
        <f t="shared" si="13"/>
        <v>2.8012300603105847E-3</v>
      </c>
      <c r="I121" s="13">
        <f t="shared" si="14"/>
        <v>2.545612535953435E-4</v>
      </c>
      <c r="J121">
        <v>3.22</v>
      </c>
      <c r="K121" s="23">
        <v>0.28999999999999998</v>
      </c>
      <c r="L121" s="13">
        <f t="shared" si="15"/>
        <v>3.4011918530166231E-4</v>
      </c>
      <c r="M121" s="13">
        <f t="shared" si="16"/>
        <v>3.063185209238573E-5</v>
      </c>
      <c r="N121">
        <v>11</v>
      </c>
      <c r="O121" s="11">
        <f t="shared" si="17"/>
        <v>1.161897837987045E-3</v>
      </c>
      <c r="P121">
        <v>0</v>
      </c>
      <c r="Q121" s="12">
        <f t="shared" si="29"/>
        <v>0</v>
      </c>
      <c r="R121">
        <v>0</v>
      </c>
      <c r="S121">
        <v>0</v>
      </c>
      <c r="T121" s="13">
        <f t="shared" si="22"/>
        <v>0</v>
      </c>
      <c r="U121">
        <v>0</v>
      </c>
      <c r="V121">
        <v>0</v>
      </c>
      <c r="W121" s="20">
        <f t="shared" si="30"/>
        <v>0</v>
      </c>
      <c r="X121">
        <v>85.67</v>
      </c>
      <c r="Y121">
        <v>7.14</v>
      </c>
      <c r="Z121">
        <v>15.13</v>
      </c>
      <c r="AA121">
        <v>1.26</v>
      </c>
      <c r="AB121">
        <f t="shared" si="18"/>
        <v>0.5705128205128206</v>
      </c>
      <c r="AC121">
        <f t="shared" si="19"/>
        <v>4.7511312217194568E-2</v>
      </c>
      <c r="AD121">
        <f t="shared" si="24"/>
        <v>2.1512549793092781E-2</v>
      </c>
      <c r="AE121">
        <f t="shared" si="25"/>
        <v>1.7915276099997953E-3</v>
      </c>
      <c r="AF121">
        <v>12</v>
      </c>
      <c r="AG121">
        <f t="shared" si="20"/>
        <v>0.45248868778280543</v>
      </c>
    </row>
    <row r="122" spans="1:33" x14ac:dyDescent="0.3">
      <c r="A122" s="19" t="s">
        <v>47</v>
      </c>
      <c r="B122" s="19" t="s">
        <v>49</v>
      </c>
      <c r="C122" s="17">
        <v>9</v>
      </c>
      <c r="D122" s="10">
        <v>2617.590087890625</v>
      </c>
      <c r="E122" s="10">
        <v>6816.66015625</v>
      </c>
      <c r="F122">
        <v>642.27</v>
      </c>
      <c r="G122" s="11">
        <v>2.34</v>
      </c>
      <c r="H122" s="13">
        <f t="shared" si="13"/>
        <v>0.2453669132425432</v>
      </c>
      <c r="I122" s="13">
        <f t="shared" si="14"/>
        <v>8.9395204039975564E-4</v>
      </c>
      <c r="J122">
        <v>63.64</v>
      </c>
      <c r="K122" s="23">
        <v>0.23</v>
      </c>
      <c r="L122" s="13">
        <f t="shared" si="15"/>
        <v>2.4312439252581388E-2</v>
      </c>
      <c r="M122" s="13">
        <f t="shared" si="16"/>
        <v>8.7867080893993087E-5</v>
      </c>
      <c r="N122">
        <v>274</v>
      </c>
      <c r="O122" s="11">
        <f t="shared" si="17"/>
        <v>0.10467643549980045</v>
      </c>
      <c r="P122" s="12">
        <v>0.55240297317504883</v>
      </c>
      <c r="Q122" s="12">
        <f t="shared" si="29"/>
        <v>8.6007905269598281E-4</v>
      </c>
      <c r="R122" s="12">
        <v>0.55240297317504883</v>
      </c>
      <c r="S122" s="12">
        <v>3.0087800696492195E-2</v>
      </c>
      <c r="T122" s="13">
        <f t="shared" si="22"/>
        <v>4.7278128058598671E-4</v>
      </c>
      <c r="U122" s="12">
        <v>3.0087800696492195E-2</v>
      </c>
      <c r="V122">
        <v>1</v>
      </c>
      <c r="W122" s="20">
        <f t="shared" si="30"/>
        <v>3.6496350364963502E-3</v>
      </c>
      <c r="X122">
        <v>10.26</v>
      </c>
      <c r="Y122">
        <v>2.0499999999999998</v>
      </c>
      <c r="Z122">
        <v>1.46</v>
      </c>
      <c r="AA122">
        <v>0.28999999999999998</v>
      </c>
      <c r="AB122">
        <f t="shared" si="18"/>
        <v>2.2731872888349137E-3</v>
      </c>
      <c r="AC122">
        <f t="shared" si="19"/>
        <v>4.5152350257679789E-4</v>
      </c>
      <c r="AD122">
        <f t="shared" si="24"/>
        <v>3.539301678164812E-6</v>
      </c>
      <c r="AE122">
        <f t="shared" si="25"/>
        <v>7.0301197716972287E-7</v>
      </c>
      <c r="AF122">
        <v>5</v>
      </c>
      <c r="AG122">
        <f t="shared" si="20"/>
        <v>7.7848879754620331E-3</v>
      </c>
    </row>
    <row r="123" spans="1:33" x14ac:dyDescent="0.3">
      <c r="A123" s="19" t="s">
        <v>47</v>
      </c>
      <c r="B123" s="19" t="s">
        <v>49</v>
      </c>
      <c r="C123" s="17">
        <v>11</v>
      </c>
      <c r="D123" s="14">
        <v>15714.4</v>
      </c>
      <c r="E123" s="10">
        <v>29537.19921875</v>
      </c>
      <c r="F123">
        <v>366.27</v>
      </c>
      <c r="G123" s="11">
        <v>1.87</v>
      </c>
      <c r="H123" s="13">
        <f t="shared" si="13"/>
        <v>2.3307921396935296E-2</v>
      </c>
      <c r="I123" s="13">
        <f t="shared" si="14"/>
        <v>1.1899913455174872E-4</v>
      </c>
      <c r="J123">
        <v>42.19</v>
      </c>
      <c r="K123" s="23">
        <v>0.22</v>
      </c>
      <c r="L123" s="13">
        <f t="shared" si="15"/>
        <v>2.6847986560097742E-3</v>
      </c>
      <c r="M123" s="13">
        <f t="shared" si="16"/>
        <v>1.3999898182558672E-5</v>
      </c>
      <c r="N123">
        <v>196</v>
      </c>
      <c r="O123" s="11">
        <f t="shared" si="17"/>
        <v>1.2472636562643181E-2</v>
      </c>
      <c r="P123">
        <v>117.02</v>
      </c>
      <c r="Q123" s="12">
        <f t="shared" si="29"/>
        <v>0.31949108581101376</v>
      </c>
      <c r="R123">
        <v>3.34</v>
      </c>
      <c r="S123">
        <v>16.43</v>
      </c>
      <c r="T123" s="13">
        <f t="shared" si="22"/>
        <v>0.38942877459113534</v>
      </c>
      <c r="U123">
        <v>0.47</v>
      </c>
      <c r="V123">
        <v>35</v>
      </c>
      <c r="W123" s="20">
        <f t="shared" si="30"/>
        <v>0.17857142857142858</v>
      </c>
      <c r="X123">
        <v>824.28</v>
      </c>
      <c r="Y123">
        <v>13.97</v>
      </c>
      <c r="Z123">
        <v>193</v>
      </c>
      <c r="AA123">
        <v>3.27</v>
      </c>
      <c r="AB123">
        <f t="shared" si="18"/>
        <v>0.52693368280230435</v>
      </c>
      <c r="AC123">
        <f t="shared" si="19"/>
        <v>8.9278401179457775E-3</v>
      </c>
      <c r="AD123">
        <f t="shared" si="24"/>
        <v>1.4386482179875621E-3</v>
      </c>
      <c r="AE123">
        <f t="shared" si="25"/>
        <v>2.4375024211499108E-5</v>
      </c>
      <c r="AF123">
        <v>59</v>
      </c>
      <c r="AG123">
        <f t="shared" si="20"/>
        <v>0.16108335381003086</v>
      </c>
    </row>
    <row r="124" spans="1:33" x14ac:dyDescent="0.3">
      <c r="A124" s="19" t="s">
        <v>47</v>
      </c>
      <c r="B124" s="19" t="s">
        <v>49</v>
      </c>
      <c r="C124" s="17">
        <v>12</v>
      </c>
      <c r="D124" s="10">
        <v>6123.7099609375</v>
      </c>
      <c r="E124" s="14">
        <v>7324.33</v>
      </c>
      <c r="F124">
        <v>252.84</v>
      </c>
      <c r="G124" s="11">
        <v>3.05</v>
      </c>
      <c r="H124" s="13">
        <f t="shared" si="13"/>
        <v>4.1288696168309685E-2</v>
      </c>
      <c r="I124" s="13">
        <f t="shared" si="14"/>
        <v>4.9806408524499498E-4</v>
      </c>
      <c r="J124">
        <v>27.55</v>
      </c>
      <c r="K124" s="23">
        <v>0.33</v>
      </c>
      <c r="L124" s="13">
        <f t="shared" si="15"/>
        <v>4.4989067372129881E-3</v>
      </c>
      <c r="M124" s="13">
        <f t="shared" si="16"/>
        <v>5.388890102650766E-5</v>
      </c>
      <c r="N124">
        <v>83</v>
      </c>
      <c r="O124" s="11">
        <f t="shared" si="17"/>
        <v>1.3553875106667078E-2</v>
      </c>
      <c r="P124">
        <v>57.79</v>
      </c>
      <c r="Q124" s="12">
        <f t="shared" si="29"/>
        <v>0.22856351843062805</v>
      </c>
      <c r="R124">
        <v>7.22</v>
      </c>
      <c r="S124">
        <v>6.86</v>
      </c>
      <c r="T124" s="13">
        <f t="shared" si="22"/>
        <v>0.24900181488203268</v>
      </c>
      <c r="U124">
        <v>0.86</v>
      </c>
      <c r="V124">
        <v>8</v>
      </c>
      <c r="W124" s="20">
        <f>V124/N124</f>
        <v>9.6385542168674704E-2</v>
      </c>
      <c r="X124">
        <v>103.4</v>
      </c>
      <c r="Y124">
        <v>14.77</v>
      </c>
      <c r="Z124">
        <v>22.52</v>
      </c>
      <c r="AA124">
        <v>3.22</v>
      </c>
      <c r="AB124">
        <f t="shared" si="18"/>
        <v>8.906818541370036E-2</v>
      </c>
      <c r="AC124">
        <f t="shared" si="19"/>
        <v>1.2735326688815062E-2</v>
      </c>
      <c r="AD124">
        <f t="shared" si="24"/>
        <v>3.5227094373398339E-4</v>
      </c>
      <c r="AE124">
        <f t="shared" si="25"/>
        <v>5.0369113624486087E-5</v>
      </c>
      <c r="AF124">
        <v>7</v>
      </c>
      <c r="AG124">
        <f t="shared" si="20"/>
        <v>2.768549280177187E-2</v>
      </c>
    </row>
    <row r="125" spans="1:33" x14ac:dyDescent="0.3">
      <c r="A125" s="19" t="s">
        <v>47</v>
      </c>
      <c r="B125" s="19" t="s">
        <v>49</v>
      </c>
      <c r="C125" s="17">
        <v>13</v>
      </c>
      <c r="D125" s="10">
        <v>2170.8798828125</v>
      </c>
      <c r="E125" s="10">
        <v>5241.83984375</v>
      </c>
      <c r="F125">
        <v>141.93</v>
      </c>
      <c r="G125" s="11">
        <v>2.41</v>
      </c>
      <c r="H125" s="13">
        <f t="shared" si="13"/>
        <v>6.5379020333507121E-2</v>
      </c>
      <c r="I125" s="13">
        <f t="shared" si="14"/>
        <v>1.1101489396445584E-3</v>
      </c>
      <c r="J125">
        <v>13.97</v>
      </c>
      <c r="K125" s="23">
        <v>0.24</v>
      </c>
      <c r="L125" s="13">
        <f t="shared" si="15"/>
        <v>6.435178708230075E-3</v>
      </c>
      <c r="M125" s="13">
        <f t="shared" si="16"/>
        <v>1.1055425125091038E-4</v>
      </c>
      <c r="N125">
        <v>59</v>
      </c>
      <c r="O125" s="11">
        <f t="shared" si="17"/>
        <v>2.7177920099182136E-2</v>
      </c>
      <c r="P125">
        <v>50.77</v>
      </c>
      <c r="Q125" s="12">
        <f t="shared" si="29"/>
        <v>0.35771154794617066</v>
      </c>
      <c r="R125">
        <v>12.69</v>
      </c>
      <c r="S125">
        <v>6.53</v>
      </c>
      <c r="T125" s="13">
        <f t="shared" si="22"/>
        <v>0.46743020758768788</v>
      </c>
      <c r="U125">
        <v>1.63</v>
      </c>
      <c r="V125">
        <v>4</v>
      </c>
      <c r="W125" s="20">
        <f t="shared" ref="W125:W141" si="31">V125/N125</f>
        <v>6.7796610169491525E-2</v>
      </c>
      <c r="X125">
        <v>65.89</v>
      </c>
      <c r="Y125">
        <v>13.18</v>
      </c>
      <c r="Z125">
        <v>13.52</v>
      </c>
      <c r="AA125">
        <v>2.7</v>
      </c>
      <c r="AB125">
        <f t="shared" si="18"/>
        <v>9.5258225886000136E-2</v>
      </c>
      <c r="AC125">
        <f t="shared" si="19"/>
        <v>1.9023462270133164E-2</v>
      </c>
      <c r="AD125">
        <f t="shared" si="24"/>
        <v>6.7116343187486878E-4</v>
      </c>
      <c r="AE125">
        <f t="shared" si="25"/>
        <v>1.340341173122889E-4</v>
      </c>
      <c r="AF125">
        <v>5</v>
      </c>
      <c r="AG125">
        <f t="shared" si="20"/>
        <v>3.522863383357993E-2</v>
      </c>
    </row>
    <row r="126" spans="1:33" x14ac:dyDescent="0.3">
      <c r="A126" s="19" t="s">
        <v>47</v>
      </c>
      <c r="B126" s="19" t="s">
        <v>49</v>
      </c>
      <c r="C126" s="17">
        <v>14</v>
      </c>
      <c r="D126" s="10">
        <v>5771.31005859375</v>
      </c>
      <c r="E126" s="10">
        <v>10213</v>
      </c>
      <c r="F126">
        <v>202.15</v>
      </c>
      <c r="G126" s="11">
        <v>2.77</v>
      </c>
      <c r="H126" s="13">
        <f t="shared" si="13"/>
        <v>3.502670935154302E-2</v>
      </c>
      <c r="I126" s="13">
        <f t="shared" si="14"/>
        <v>4.799603507483263E-4</v>
      </c>
      <c r="J126">
        <v>24.42</v>
      </c>
      <c r="K126" s="23">
        <v>0.33</v>
      </c>
      <c r="L126" s="13">
        <f t="shared" si="15"/>
        <v>4.2312750055141261E-3</v>
      </c>
      <c r="M126" s="13">
        <f t="shared" si="16"/>
        <v>5.7179391966407109E-5</v>
      </c>
      <c r="N126">
        <v>73</v>
      </c>
      <c r="O126" s="11">
        <f t="shared" si="17"/>
        <v>1.2648774586508239E-2</v>
      </c>
      <c r="P126">
        <v>95.95</v>
      </c>
      <c r="Q126" s="12">
        <f t="shared" si="29"/>
        <v>0.47464753895622064</v>
      </c>
      <c r="R126">
        <v>10.66</v>
      </c>
      <c r="S126">
        <v>14.31</v>
      </c>
      <c r="T126" s="13">
        <f t="shared" si="22"/>
        <v>0.58599508599508598</v>
      </c>
      <c r="U126">
        <v>1.59</v>
      </c>
      <c r="V126">
        <v>9</v>
      </c>
      <c r="W126" s="20">
        <f t="shared" si="31"/>
        <v>0.12328767123287671</v>
      </c>
      <c r="X126">
        <v>358.71</v>
      </c>
      <c r="Y126">
        <v>25.62</v>
      </c>
      <c r="Z126">
        <v>78.959999999999994</v>
      </c>
      <c r="AA126">
        <v>5.64</v>
      </c>
      <c r="AB126">
        <f t="shared" si="18"/>
        <v>0.39060103883255004</v>
      </c>
      <c r="AC126">
        <f t="shared" si="19"/>
        <v>2.7900074202325004E-2</v>
      </c>
      <c r="AD126">
        <f t="shared" si="24"/>
        <v>1.9322336820803861E-3</v>
      </c>
      <c r="AE126">
        <f t="shared" si="25"/>
        <v>1.3801669157717042E-4</v>
      </c>
      <c r="AF126">
        <v>14</v>
      </c>
      <c r="AG126">
        <f t="shared" si="20"/>
        <v>6.9255503339104629E-2</v>
      </c>
    </row>
    <row r="127" spans="1:33" x14ac:dyDescent="0.3">
      <c r="A127" s="19" t="s">
        <v>47</v>
      </c>
      <c r="B127" s="19" t="s">
        <v>49</v>
      </c>
      <c r="C127" s="17">
        <v>15</v>
      </c>
      <c r="D127" s="10">
        <v>2835.39990234375</v>
      </c>
      <c r="E127" s="14">
        <v>5694.33</v>
      </c>
      <c r="F127">
        <v>104.71</v>
      </c>
      <c r="G127" s="11">
        <v>1.69</v>
      </c>
      <c r="H127" s="13">
        <f t="shared" si="13"/>
        <v>3.692953502377086E-2</v>
      </c>
      <c r="I127" s="13">
        <f t="shared" si="14"/>
        <v>5.9603585321528756E-4</v>
      </c>
      <c r="J127">
        <v>9.23</v>
      </c>
      <c r="K127" s="23">
        <v>0.15</v>
      </c>
      <c r="L127" s="13">
        <f t="shared" si="15"/>
        <v>3.2552727367911858E-3</v>
      </c>
      <c r="M127" s="13">
        <f t="shared" si="16"/>
        <v>5.2902590522066938E-5</v>
      </c>
      <c r="N127">
        <v>62</v>
      </c>
      <c r="O127" s="11">
        <f t="shared" si="17"/>
        <v>2.1866404082454338E-2</v>
      </c>
      <c r="P127">
        <v>12.97</v>
      </c>
      <c r="Q127" s="12">
        <f t="shared" si="29"/>
        <v>0.12386591538535002</v>
      </c>
      <c r="R127">
        <v>3.24</v>
      </c>
      <c r="S127">
        <v>1.32</v>
      </c>
      <c r="T127" s="13">
        <f t="shared" si="22"/>
        <v>0.14301191765980498</v>
      </c>
      <c r="U127">
        <v>0.33</v>
      </c>
      <c r="V127">
        <v>4</v>
      </c>
      <c r="W127" s="20">
        <f t="shared" si="31"/>
        <v>6.4516129032258063E-2</v>
      </c>
      <c r="X127" s="12">
        <v>26.432500839233398</v>
      </c>
      <c r="Y127" s="12">
        <v>26.432500839233398</v>
      </c>
      <c r="Z127" s="12">
        <v>6.879849910736084</v>
      </c>
      <c r="AA127" s="12">
        <v>6.879849910736084</v>
      </c>
      <c r="AB127">
        <f t="shared" si="18"/>
        <v>6.5703847872563115E-2</v>
      </c>
      <c r="AC127">
        <f t="shared" si="19"/>
        <v>6.5703847872563115E-2</v>
      </c>
      <c r="AD127">
        <f t="shared" si="24"/>
        <v>6.2748398312064866E-4</v>
      </c>
      <c r="AE127">
        <f t="shared" si="25"/>
        <v>6.2748398312064866E-4</v>
      </c>
      <c r="AF127">
        <v>1</v>
      </c>
      <c r="AG127">
        <f t="shared" si="20"/>
        <v>9.5501862286314597E-3</v>
      </c>
    </row>
    <row r="128" spans="1:33" s="61" customFormat="1" ht="14.4" x14ac:dyDescent="0.3">
      <c r="A128" s="61" t="s">
        <v>47</v>
      </c>
      <c r="B128" s="61" t="s">
        <v>49</v>
      </c>
      <c r="C128" s="63">
        <v>16</v>
      </c>
      <c r="D128" s="62">
        <v>7244.43017578125</v>
      </c>
      <c r="E128" s="62">
        <v>15454.900390625</v>
      </c>
      <c r="F128" s="61">
        <v>2331.9699999999998</v>
      </c>
      <c r="G128" s="61">
        <v>3.43</v>
      </c>
      <c r="H128" s="61">
        <f t="shared" si="13"/>
        <v>0.32189833339770119</v>
      </c>
      <c r="I128" s="61">
        <f t="shared" si="14"/>
        <v>4.734671902100435E-4</v>
      </c>
      <c r="J128" s="61">
        <v>299.57</v>
      </c>
      <c r="K128" s="61">
        <v>0.44</v>
      </c>
      <c r="L128" s="61">
        <f t="shared" si="15"/>
        <v>4.1351768563038696E-2</v>
      </c>
      <c r="M128" s="61">
        <f t="shared" si="16"/>
        <v>6.0736315945311704E-5</v>
      </c>
      <c r="N128" s="61">
        <v>679</v>
      </c>
      <c r="O128" s="61">
        <f t="shared" si="17"/>
        <v>9.3727178470151468E-2</v>
      </c>
      <c r="P128" s="61">
        <v>503.1</v>
      </c>
      <c r="Q128" s="62">
        <f t="shared" si="29"/>
        <v>0.21574033971277506</v>
      </c>
      <c r="R128" s="61">
        <v>71.87</v>
      </c>
      <c r="S128" s="61">
        <v>88.76</v>
      </c>
      <c r="T128" s="61">
        <f t="shared" si="22"/>
        <v>0.29629135093634212</v>
      </c>
      <c r="U128" s="61">
        <v>12.68</v>
      </c>
      <c r="V128" s="61">
        <v>7</v>
      </c>
      <c r="W128" s="61">
        <f t="shared" si="31"/>
        <v>1.0309278350515464E-2</v>
      </c>
      <c r="X128" s="61">
        <v>173.38</v>
      </c>
      <c r="Y128" s="61">
        <v>24.77</v>
      </c>
      <c r="Z128" s="61">
        <v>44.02</v>
      </c>
      <c r="AA128" s="61">
        <v>6.29</v>
      </c>
      <c r="AB128" s="61">
        <f t="shared" si="18"/>
        <v>1.8876743697388905E-2</v>
      </c>
      <c r="AC128" s="61">
        <f t="shared" si="19"/>
        <v>2.6972902738886008E-3</v>
      </c>
      <c r="AD128" s="61">
        <f t="shared" si="24"/>
        <v>8.0947626673537423E-6</v>
      </c>
      <c r="AE128" s="61">
        <f t="shared" si="25"/>
        <v>1.156657364326557E-6</v>
      </c>
      <c r="AF128" s="61">
        <v>7</v>
      </c>
      <c r="AG128" s="61">
        <f t="shared" si="20"/>
        <v>3.0017538819110024E-3</v>
      </c>
    </row>
    <row r="129" spans="1:33" x14ac:dyDescent="0.3">
      <c r="A129" s="19" t="s">
        <v>47</v>
      </c>
      <c r="B129" s="19" t="s">
        <v>49</v>
      </c>
      <c r="C129" s="17">
        <v>17</v>
      </c>
      <c r="D129" s="14">
        <v>3466.92</v>
      </c>
      <c r="E129" s="10">
        <v>9943.599609375</v>
      </c>
      <c r="F129">
        <v>1917.53</v>
      </c>
      <c r="G129" s="11">
        <v>2.27</v>
      </c>
      <c r="H129" s="13">
        <f t="shared" si="13"/>
        <v>0.55309323549432921</v>
      </c>
      <c r="I129" s="13">
        <f t="shared" si="14"/>
        <v>6.5475984447290391E-4</v>
      </c>
      <c r="J129">
        <v>203.45</v>
      </c>
      <c r="K129" s="23">
        <v>0.24</v>
      </c>
      <c r="L129" s="13">
        <f t="shared" si="15"/>
        <v>5.868321161145916E-2</v>
      </c>
      <c r="M129" s="13">
        <f t="shared" si="16"/>
        <v>6.9225710428853267E-5</v>
      </c>
      <c r="N129">
        <v>846</v>
      </c>
      <c r="O129" s="11">
        <f t="shared" si="17"/>
        <v>0.24402062926170778</v>
      </c>
      <c r="P129">
        <v>251.06</v>
      </c>
      <c r="Q129" s="12">
        <f t="shared" si="29"/>
        <v>0.1309288511783388</v>
      </c>
      <c r="R129">
        <v>20.92</v>
      </c>
      <c r="S129">
        <v>44.93</v>
      </c>
      <c r="T129" s="13">
        <f t="shared" si="22"/>
        <v>0.22084050135168348</v>
      </c>
      <c r="U129">
        <v>3.74</v>
      </c>
      <c r="V129">
        <v>12</v>
      </c>
      <c r="W129" s="20">
        <f t="shared" si="31"/>
        <v>1.4184397163120567E-2</v>
      </c>
      <c r="X129">
        <v>225.28</v>
      </c>
      <c r="Y129">
        <v>22.53</v>
      </c>
      <c r="Z129">
        <v>56.01</v>
      </c>
      <c r="AA129">
        <v>5.6</v>
      </c>
      <c r="AB129">
        <f t="shared" si="18"/>
        <v>2.9209451742606373E-2</v>
      </c>
      <c r="AC129">
        <f t="shared" si="19"/>
        <v>2.9204236700338454E-3</v>
      </c>
      <c r="AD129">
        <f t="shared" si="24"/>
        <v>1.523285254603911E-5</v>
      </c>
      <c r="AE129">
        <f t="shared" si="25"/>
        <v>1.5230132879453492E-6</v>
      </c>
      <c r="AF129">
        <v>10</v>
      </c>
      <c r="AG129">
        <f t="shared" si="20"/>
        <v>5.2150422679175818E-3</v>
      </c>
    </row>
    <row r="130" spans="1:33" x14ac:dyDescent="0.3">
      <c r="A130" s="19" t="s">
        <v>47</v>
      </c>
      <c r="B130" s="19" t="s">
        <v>49</v>
      </c>
      <c r="C130" s="17">
        <v>18</v>
      </c>
      <c r="D130" s="14">
        <v>10777.2</v>
      </c>
      <c r="E130" s="10">
        <v>17574</v>
      </c>
      <c r="F130">
        <v>256.83999999999997</v>
      </c>
      <c r="G130" s="11">
        <v>1.69</v>
      </c>
      <c r="H130" s="13">
        <f t="shared" ref="H130:H193" si="32">F130/D130</f>
        <v>2.3831793044575583E-2</v>
      </c>
      <c r="I130" s="13">
        <f t="shared" ref="I130:I193" si="33">G130/D130</f>
        <v>1.5681253015625577E-4</v>
      </c>
      <c r="J130">
        <v>22.52</v>
      </c>
      <c r="K130" s="23">
        <v>0.15</v>
      </c>
      <c r="L130" s="13">
        <f t="shared" ref="L130:L193" si="34">J130/D130</f>
        <v>2.089596555691645E-3</v>
      </c>
      <c r="M130" s="13">
        <f t="shared" ref="M130:M193" si="35">K130/D130</f>
        <v>1.3918271907359981E-5</v>
      </c>
      <c r="N130">
        <v>152</v>
      </c>
      <c r="O130" s="11">
        <f t="shared" ref="O130:O193" si="36">N130/D130</f>
        <v>1.4103848866124782E-2</v>
      </c>
      <c r="P130">
        <v>97.31</v>
      </c>
      <c r="Q130" s="12">
        <f t="shared" si="29"/>
        <v>0.37887400716399322</v>
      </c>
      <c r="R130">
        <v>3.24</v>
      </c>
      <c r="S130">
        <v>9.56</v>
      </c>
      <c r="T130" s="13">
        <f t="shared" si="22"/>
        <v>0.42451154529307283</v>
      </c>
      <c r="U130">
        <v>0.32</v>
      </c>
      <c r="V130">
        <v>30</v>
      </c>
      <c r="W130" s="20">
        <f t="shared" si="31"/>
        <v>0.19736842105263158</v>
      </c>
      <c r="X130">
        <v>549.16999999999996</v>
      </c>
      <c r="Y130">
        <v>27.46</v>
      </c>
      <c r="Z130">
        <v>113.96</v>
      </c>
      <c r="AA130">
        <v>5.7</v>
      </c>
      <c r="AB130">
        <f t="shared" ref="AB130:AB193" si="37">Z130/F130</f>
        <v>0.44370035819965742</v>
      </c>
      <c r="AC130">
        <f t="shared" ref="AC130:AC193" si="38">AA130/F130</f>
        <v>2.2192804859056225E-2</v>
      </c>
      <c r="AD130">
        <f t="shared" si="24"/>
        <v>1.7275360465646217E-3</v>
      </c>
      <c r="AE130">
        <f t="shared" si="25"/>
        <v>8.6407120616166592E-5</v>
      </c>
      <c r="AF130">
        <v>20</v>
      </c>
      <c r="AG130">
        <f t="shared" ref="AG130:AG193" si="39">AF130/F130</f>
        <v>7.7869490733530611E-2</v>
      </c>
    </row>
    <row r="131" spans="1:33" x14ac:dyDescent="0.3">
      <c r="A131" s="19" t="s">
        <v>47</v>
      </c>
      <c r="B131" s="19" t="s">
        <v>49</v>
      </c>
      <c r="C131" s="17">
        <v>19</v>
      </c>
      <c r="D131" s="10">
        <v>2606.780029296875</v>
      </c>
      <c r="E131" s="14">
        <v>6020.95</v>
      </c>
      <c r="F131">
        <v>388.49</v>
      </c>
      <c r="G131" s="11">
        <v>2.17</v>
      </c>
      <c r="H131" s="13">
        <f t="shared" si="32"/>
        <v>0.14903060313255015</v>
      </c>
      <c r="I131" s="13">
        <f t="shared" si="33"/>
        <v>8.3244461581413623E-4</v>
      </c>
      <c r="J131">
        <v>47.31</v>
      </c>
      <c r="K131" s="23">
        <v>0.26</v>
      </c>
      <c r="L131" s="13">
        <f t="shared" si="34"/>
        <v>1.8148827084869489E-2</v>
      </c>
      <c r="M131" s="13">
        <f t="shared" si="35"/>
        <v>9.9739907885564716E-5</v>
      </c>
      <c r="N131">
        <v>179</v>
      </c>
      <c r="O131" s="11">
        <f t="shared" si="36"/>
        <v>6.866709042890802E-2</v>
      </c>
      <c r="P131">
        <v>52.43</v>
      </c>
      <c r="Q131" s="12">
        <f t="shared" si="29"/>
        <v>0.13495842878838579</v>
      </c>
      <c r="R131">
        <v>4.03</v>
      </c>
      <c r="S131">
        <v>8.1999999999999993</v>
      </c>
      <c r="T131" s="13">
        <f t="shared" ref="T131:T194" si="40">S131/J131</f>
        <v>0.17332487846121325</v>
      </c>
      <c r="U131">
        <v>0.63</v>
      </c>
      <c r="V131">
        <v>13</v>
      </c>
      <c r="W131" s="20">
        <f t="shared" si="31"/>
        <v>7.2625698324022353E-2</v>
      </c>
      <c r="X131">
        <v>190.53</v>
      </c>
      <c r="Y131">
        <v>19.05</v>
      </c>
      <c r="Z131">
        <v>42.18</v>
      </c>
      <c r="AA131">
        <v>4.22</v>
      </c>
      <c r="AB131">
        <f t="shared" si="37"/>
        <v>0.10857422327473036</v>
      </c>
      <c r="AC131">
        <f t="shared" si="38"/>
        <v>1.0862570465134237E-2</v>
      </c>
      <c r="AD131">
        <f t="shared" ref="AD131:AD194" si="41">AB131/F131</f>
        <v>2.7947752393814605E-4</v>
      </c>
      <c r="AE131">
        <f t="shared" ref="AE131:AE194" si="42">AC131/F131</f>
        <v>2.7961004054503944E-5</v>
      </c>
      <c r="AF131">
        <v>10</v>
      </c>
      <c r="AG131">
        <f t="shared" si="39"/>
        <v>2.5740688306005302E-2</v>
      </c>
    </row>
    <row r="132" spans="1:33" x14ac:dyDescent="0.3">
      <c r="A132" s="19" t="s">
        <v>47</v>
      </c>
      <c r="B132" s="19" t="s">
        <v>49</v>
      </c>
      <c r="C132" s="17">
        <v>20</v>
      </c>
      <c r="D132" s="14">
        <v>3053.32</v>
      </c>
      <c r="E132" s="10">
        <v>5437.2001953125</v>
      </c>
      <c r="F132">
        <v>578.15</v>
      </c>
      <c r="G132" s="11">
        <v>3.01</v>
      </c>
      <c r="H132" s="13">
        <f t="shared" si="32"/>
        <v>0.18935126354263554</v>
      </c>
      <c r="I132" s="13">
        <f t="shared" si="33"/>
        <v>9.8581216511862491E-4</v>
      </c>
      <c r="J132">
        <v>72.13</v>
      </c>
      <c r="K132" s="23">
        <v>0.38</v>
      </c>
      <c r="L132" s="13">
        <f t="shared" si="34"/>
        <v>2.3623465604653292E-2</v>
      </c>
      <c r="M132" s="13">
        <f t="shared" si="35"/>
        <v>1.2445469194188619E-4</v>
      </c>
      <c r="N132">
        <v>192</v>
      </c>
      <c r="O132" s="11">
        <f t="shared" si="36"/>
        <v>6.2882370665374082E-2</v>
      </c>
      <c r="P132">
        <v>68.290000000000006</v>
      </c>
      <c r="Q132" s="12">
        <f t="shared" si="29"/>
        <v>0.11811813543198134</v>
      </c>
      <c r="R132">
        <v>13.66</v>
      </c>
      <c r="S132">
        <v>11.06</v>
      </c>
      <c r="T132" s="13">
        <f t="shared" si="40"/>
        <v>0.15333425759046168</v>
      </c>
      <c r="U132">
        <v>2.21</v>
      </c>
      <c r="V132">
        <v>5</v>
      </c>
      <c r="W132" s="20">
        <f t="shared" si="31"/>
        <v>2.6041666666666668E-2</v>
      </c>
      <c r="X132">
        <v>42.85</v>
      </c>
      <c r="Y132">
        <v>6.12</v>
      </c>
      <c r="Z132">
        <v>7.42</v>
      </c>
      <c r="AA132">
        <v>1.06</v>
      </c>
      <c r="AB132">
        <f t="shared" si="37"/>
        <v>1.2834039609097986E-2</v>
      </c>
      <c r="AC132">
        <f t="shared" si="38"/>
        <v>1.8334342298711409E-3</v>
      </c>
      <c r="AD132">
        <f t="shared" si="41"/>
        <v>2.2198459930983286E-5</v>
      </c>
      <c r="AE132">
        <f t="shared" si="42"/>
        <v>3.1712085615690408E-6</v>
      </c>
      <c r="AF132">
        <v>7</v>
      </c>
      <c r="AG132">
        <f t="shared" si="39"/>
        <v>1.2107584536884892E-2</v>
      </c>
    </row>
    <row r="133" spans="1:33" x14ac:dyDescent="0.3">
      <c r="A133" s="19" t="s">
        <v>47</v>
      </c>
      <c r="B133" s="19" t="s">
        <v>49</v>
      </c>
      <c r="C133" s="17">
        <v>21</v>
      </c>
      <c r="D133" s="10">
        <v>2865.860107421875</v>
      </c>
      <c r="E133" s="10">
        <v>7697.06982421875</v>
      </c>
      <c r="F133">
        <v>38.43</v>
      </c>
      <c r="G133" s="11">
        <v>2.4</v>
      </c>
      <c r="H133" s="13">
        <f t="shared" si="32"/>
        <v>1.340958684636271E-2</v>
      </c>
      <c r="I133" s="13">
        <f t="shared" si="33"/>
        <v>8.3744492405075476E-4</v>
      </c>
      <c r="J133">
        <v>4.4000000000000004</v>
      </c>
      <c r="K133" s="23">
        <v>0.27</v>
      </c>
      <c r="L133" s="13">
        <f t="shared" si="34"/>
        <v>1.5353156940930506E-3</v>
      </c>
      <c r="M133" s="13">
        <f t="shared" si="35"/>
        <v>9.4212553955709915E-5</v>
      </c>
      <c r="N133">
        <v>16</v>
      </c>
      <c r="O133" s="11">
        <f t="shared" si="36"/>
        <v>5.582966160338365E-3</v>
      </c>
      <c r="P133" s="12">
        <v>7.8788700103759766</v>
      </c>
      <c r="Q133" s="12">
        <f t="shared" si="29"/>
        <v>0.20501873563299444</v>
      </c>
      <c r="R133" s="12">
        <v>7.8788700103759766</v>
      </c>
      <c r="S133" s="12">
        <v>0.82241499423980713</v>
      </c>
      <c r="T133" s="13">
        <f t="shared" si="40"/>
        <v>0.18691249869086524</v>
      </c>
      <c r="U133" s="12">
        <v>0.82241499423980713</v>
      </c>
      <c r="V133">
        <v>1</v>
      </c>
      <c r="W133" s="20">
        <f t="shared" si="31"/>
        <v>6.25E-2</v>
      </c>
      <c r="X133">
        <v>156.04</v>
      </c>
      <c r="Y133">
        <v>26.01</v>
      </c>
      <c r="Z133">
        <v>22.45</v>
      </c>
      <c r="AA133">
        <v>3.74</v>
      </c>
      <c r="AB133">
        <f t="shared" si="37"/>
        <v>0.58417902680197764</v>
      </c>
      <c r="AC133">
        <f t="shared" si="38"/>
        <v>9.7319802237835026E-2</v>
      </c>
      <c r="AD133">
        <f t="shared" si="41"/>
        <v>1.5201119614935666E-2</v>
      </c>
      <c r="AE133">
        <f t="shared" si="42"/>
        <v>2.5323914191474114E-3</v>
      </c>
      <c r="AF133">
        <v>6</v>
      </c>
      <c r="AG133">
        <f t="shared" si="39"/>
        <v>0.156128024980484</v>
      </c>
    </row>
    <row r="134" spans="1:33" x14ac:dyDescent="0.3">
      <c r="A134" s="19" t="s">
        <v>47</v>
      </c>
      <c r="B134" s="19" t="s">
        <v>49</v>
      </c>
      <c r="C134" s="17">
        <v>22</v>
      </c>
      <c r="D134" s="14">
        <v>9153.11</v>
      </c>
      <c r="E134" s="10">
        <v>22053.099609375</v>
      </c>
      <c r="F134">
        <v>56.9</v>
      </c>
      <c r="G134" s="11">
        <v>1.72</v>
      </c>
      <c r="H134" s="13">
        <f t="shared" si="32"/>
        <v>6.2164663158205237E-3</v>
      </c>
      <c r="I134" s="13">
        <f t="shared" si="33"/>
        <v>1.879142717611828E-4</v>
      </c>
      <c r="J134">
        <v>5.25</v>
      </c>
      <c r="K134" s="23">
        <v>0.16</v>
      </c>
      <c r="L134" s="13">
        <f t="shared" si="34"/>
        <v>5.7357553880593585E-4</v>
      </c>
      <c r="M134" s="13">
        <f t="shared" si="35"/>
        <v>1.7480397373133285E-5</v>
      </c>
      <c r="N134">
        <v>33</v>
      </c>
      <c r="O134" s="11">
        <f t="shared" si="36"/>
        <v>3.6053319582087396E-3</v>
      </c>
      <c r="P134">
        <v>17.940000000000001</v>
      </c>
      <c r="Q134" s="12">
        <f t="shared" si="29"/>
        <v>0.31528998242530759</v>
      </c>
      <c r="R134">
        <v>2.99</v>
      </c>
      <c r="S134">
        <v>1.88</v>
      </c>
      <c r="T134" s="13">
        <f t="shared" si="40"/>
        <v>0.35809523809523808</v>
      </c>
      <c r="U134">
        <v>0.31</v>
      </c>
      <c r="V134">
        <v>6</v>
      </c>
      <c r="W134" s="20">
        <f t="shared" si="31"/>
        <v>0.18181818181818182</v>
      </c>
      <c r="X134">
        <v>254.54</v>
      </c>
      <c r="Y134">
        <v>11.57</v>
      </c>
      <c r="Z134">
        <v>53.33</v>
      </c>
      <c r="AA134">
        <v>2.42</v>
      </c>
      <c r="AB134">
        <f t="shared" si="37"/>
        <v>0.93725834797891039</v>
      </c>
      <c r="AC134">
        <f t="shared" si="38"/>
        <v>4.2530755711775045E-2</v>
      </c>
      <c r="AD134">
        <f t="shared" si="41"/>
        <v>1.6472027205253259E-2</v>
      </c>
      <c r="AE134">
        <f t="shared" si="42"/>
        <v>7.4746495099780393E-4</v>
      </c>
      <c r="AF134">
        <v>22</v>
      </c>
      <c r="AG134">
        <f t="shared" si="39"/>
        <v>0.38664323374340948</v>
      </c>
    </row>
    <row r="135" spans="1:33" x14ac:dyDescent="0.3">
      <c r="A135" s="19" t="s">
        <v>47</v>
      </c>
      <c r="B135" s="19" t="s">
        <v>49</v>
      </c>
      <c r="C135" s="17">
        <v>23</v>
      </c>
      <c r="D135" s="14">
        <v>7353.38</v>
      </c>
      <c r="E135" s="10">
        <v>13932.2998046875</v>
      </c>
      <c r="F135">
        <v>34.630000000000003</v>
      </c>
      <c r="G135" s="11">
        <v>2.31</v>
      </c>
      <c r="H135" s="13">
        <f t="shared" si="32"/>
        <v>4.7093989430710779E-3</v>
      </c>
      <c r="I135" s="13">
        <f t="shared" si="33"/>
        <v>3.1414125205007763E-4</v>
      </c>
      <c r="J135">
        <v>3.06</v>
      </c>
      <c r="K135" s="23">
        <v>0.2</v>
      </c>
      <c r="L135" s="13">
        <f t="shared" si="34"/>
        <v>4.1613516505334961E-4</v>
      </c>
      <c r="M135" s="13">
        <f t="shared" si="35"/>
        <v>2.7198376800872526E-5</v>
      </c>
      <c r="N135">
        <v>15</v>
      </c>
      <c r="O135" s="11">
        <f t="shared" si="36"/>
        <v>2.0398782600654394E-3</v>
      </c>
      <c r="P135">
        <v>2.5</v>
      </c>
      <c r="Q135" s="12">
        <f t="shared" si="29"/>
        <v>7.2191741264799297E-2</v>
      </c>
      <c r="R135">
        <v>1.25</v>
      </c>
      <c r="S135">
        <v>0.13</v>
      </c>
      <c r="T135" s="13">
        <f t="shared" si="40"/>
        <v>4.2483660130718956E-2</v>
      </c>
      <c r="U135">
        <v>7.0000000000000007E-2</v>
      </c>
      <c r="V135">
        <v>2</v>
      </c>
      <c r="W135" s="20">
        <f t="shared" si="31"/>
        <v>0.13333333333333333</v>
      </c>
      <c r="X135">
        <v>237.1</v>
      </c>
      <c r="Y135">
        <v>13.95</v>
      </c>
      <c r="Z135">
        <v>45.98</v>
      </c>
      <c r="AA135">
        <v>2.7</v>
      </c>
      <c r="AB135">
        <f t="shared" si="37"/>
        <v>1.3277505053421887</v>
      </c>
      <c r="AC135">
        <f t="shared" si="38"/>
        <v>7.7967080565983254E-2</v>
      </c>
      <c r="AD135">
        <f t="shared" si="41"/>
        <v>3.8341048378347925E-2</v>
      </c>
      <c r="AE135">
        <f t="shared" si="42"/>
        <v>2.2514317229564902E-3</v>
      </c>
      <c r="AF135">
        <v>17</v>
      </c>
      <c r="AG135">
        <f t="shared" si="39"/>
        <v>0.49090384060063524</v>
      </c>
    </row>
    <row r="136" spans="1:33" x14ac:dyDescent="0.3">
      <c r="A136" s="19" t="s">
        <v>47</v>
      </c>
      <c r="B136" s="19" t="s">
        <v>49</v>
      </c>
      <c r="C136" s="17">
        <v>24</v>
      </c>
      <c r="D136" s="10">
        <v>6384.06005859375</v>
      </c>
      <c r="E136" s="10">
        <v>20311.099609375</v>
      </c>
      <c r="F136">
        <v>1705.5</v>
      </c>
      <c r="G136" s="11">
        <v>3.34</v>
      </c>
      <c r="H136" s="13">
        <f t="shared" si="32"/>
        <v>0.26714974238128947</v>
      </c>
      <c r="I136" s="13">
        <f t="shared" si="33"/>
        <v>5.2317803550484127E-4</v>
      </c>
      <c r="J136">
        <v>244.01</v>
      </c>
      <c r="K136" s="23">
        <v>0.48</v>
      </c>
      <c r="L136" s="13">
        <f t="shared" si="34"/>
        <v>3.8221758216627641E-2</v>
      </c>
      <c r="M136" s="13">
        <f t="shared" si="35"/>
        <v>7.518726258752209E-5</v>
      </c>
      <c r="N136">
        <v>511</v>
      </c>
      <c r="O136" s="11">
        <f t="shared" si="36"/>
        <v>8.0043106629632904E-2</v>
      </c>
      <c r="P136">
        <v>476.12</v>
      </c>
      <c r="Q136" s="12">
        <f t="shared" si="29"/>
        <v>0.27916739958956316</v>
      </c>
      <c r="R136">
        <v>18.309999999999999</v>
      </c>
      <c r="S136">
        <v>96.87</v>
      </c>
      <c r="T136" s="13">
        <f t="shared" si="40"/>
        <v>0.3969919265603869</v>
      </c>
      <c r="U136">
        <v>3.73</v>
      </c>
      <c r="V136">
        <v>26</v>
      </c>
      <c r="W136" s="20">
        <f t="shared" si="31"/>
        <v>5.0880626223091974E-2</v>
      </c>
      <c r="X136">
        <v>371.72</v>
      </c>
      <c r="Y136">
        <v>21.87</v>
      </c>
      <c r="Z136">
        <v>97.25</v>
      </c>
      <c r="AA136">
        <v>5.72</v>
      </c>
      <c r="AB136">
        <f t="shared" si="37"/>
        <v>5.7021401348578131E-2</v>
      </c>
      <c r="AC136">
        <f t="shared" si="38"/>
        <v>3.3538551744356493E-3</v>
      </c>
      <c r="AD136">
        <f t="shared" si="41"/>
        <v>3.3433832511625992E-5</v>
      </c>
      <c r="AE136">
        <f t="shared" si="42"/>
        <v>1.966493799141395E-6</v>
      </c>
      <c r="AF136">
        <v>17</v>
      </c>
      <c r="AG136">
        <f t="shared" si="39"/>
        <v>9.967751392553504E-3</v>
      </c>
    </row>
    <row r="137" spans="1:33" x14ac:dyDescent="0.3">
      <c r="A137" s="19" t="s">
        <v>47</v>
      </c>
      <c r="B137" s="19" t="s">
        <v>49</v>
      </c>
      <c r="C137" s="17">
        <v>25</v>
      </c>
      <c r="D137" s="14">
        <v>7341.14</v>
      </c>
      <c r="E137" s="10">
        <v>17109.099609375</v>
      </c>
      <c r="F137">
        <v>1160.02</v>
      </c>
      <c r="G137" s="11">
        <v>3.75</v>
      </c>
      <c r="H137" s="13">
        <f t="shared" si="32"/>
        <v>0.15801632988881834</v>
      </c>
      <c r="I137" s="13">
        <f t="shared" si="33"/>
        <v>5.1081984541910379E-4</v>
      </c>
      <c r="J137">
        <v>155.19999999999999</v>
      </c>
      <c r="K137" s="23">
        <v>0.5</v>
      </c>
      <c r="L137" s="13">
        <f t="shared" si="34"/>
        <v>2.1141130669078641E-2</v>
      </c>
      <c r="M137" s="13">
        <f t="shared" si="35"/>
        <v>6.810931272254718E-5</v>
      </c>
      <c r="N137">
        <v>309</v>
      </c>
      <c r="O137" s="11">
        <f t="shared" si="36"/>
        <v>4.2091555262534157E-2</v>
      </c>
      <c r="P137">
        <v>379.88</v>
      </c>
      <c r="Q137" s="12">
        <f t="shared" si="29"/>
        <v>0.32747711246357819</v>
      </c>
      <c r="R137">
        <v>17.27</v>
      </c>
      <c r="S137">
        <v>64.34</v>
      </c>
      <c r="T137" s="13">
        <f t="shared" si="40"/>
        <v>0.41456185567010312</v>
      </c>
      <c r="U137">
        <v>2.92</v>
      </c>
      <c r="V137">
        <v>22</v>
      </c>
      <c r="W137" s="20">
        <f t="shared" si="31"/>
        <v>7.1197411003236247E-2</v>
      </c>
      <c r="X137">
        <v>288.33</v>
      </c>
      <c r="Y137">
        <v>15.18</v>
      </c>
      <c r="Z137">
        <v>70.209999999999994</v>
      </c>
      <c r="AA137">
        <v>3.7</v>
      </c>
      <c r="AB137">
        <f t="shared" si="37"/>
        <v>6.0524818537611415E-2</v>
      </c>
      <c r="AC137">
        <f t="shared" si="38"/>
        <v>3.1896001793072534E-3</v>
      </c>
      <c r="AD137">
        <f t="shared" si="41"/>
        <v>5.2175668124352522E-5</v>
      </c>
      <c r="AE137">
        <f t="shared" si="42"/>
        <v>2.7496079199559088E-6</v>
      </c>
      <c r="AF137">
        <v>19</v>
      </c>
      <c r="AG137">
        <f t="shared" si="39"/>
        <v>1.6379027947794004E-2</v>
      </c>
    </row>
    <row r="138" spans="1:33" x14ac:dyDescent="0.3">
      <c r="A138" s="19" t="s">
        <v>47</v>
      </c>
      <c r="B138" s="19" t="s">
        <v>49</v>
      </c>
      <c r="C138" s="17">
        <v>26</v>
      </c>
      <c r="D138" s="14">
        <v>6831.78</v>
      </c>
      <c r="E138" s="10">
        <v>14004.7001953125</v>
      </c>
      <c r="F138">
        <v>726.23</v>
      </c>
      <c r="G138" s="11">
        <v>3.71</v>
      </c>
      <c r="H138" s="13">
        <f t="shared" si="32"/>
        <v>0.10630172517264901</v>
      </c>
      <c r="I138" s="13">
        <f t="shared" si="33"/>
        <v>5.4305027386713275E-4</v>
      </c>
      <c r="J138">
        <v>100.86</v>
      </c>
      <c r="K138" s="23">
        <v>0.51</v>
      </c>
      <c r="L138" s="13">
        <f t="shared" si="34"/>
        <v>1.4763355962867658E-2</v>
      </c>
      <c r="M138" s="13">
        <f t="shared" si="35"/>
        <v>7.4651115814619329E-5</v>
      </c>
      <c r="N138">
        <v>196</v>
      </c>
      <c r="O138" s="11">
        <f t="shared" si="36"/>
        <v>2.8689448430716448E-2</v>
      </c>
      <c r="P138">
        <v>259.8</v>
      </c>
      <c r="Q138" s="12">
        <f t="shared" si="29"/>
        <v>0.35773790672376521</v>
      </c>
      <c r="R138">
        <v>12.99</v>
      </c>
      <c r="S138">
        <v>44.89</v>
      </c>
      <c r="T138" s="13">
        <f t="shared" si="40"/>
        <v>0.44507237755304385</v>
      </c>
      <c r="U138">
        <v>2.2400000000000002</v>
      </c>
      <c r="V138">
        <v>20</v>
      </c>
      <c r="W138" s="20">
        <f t="shared" si="31"/>
        <v>0.10204081632653061</v>
      </c>
      <c r="X138">
        <v>284.89999999999998</v>
      </c>
      <c r="Y138">
        <v>20.350000000000001</v>
      </c>
      <c r="Z138">
        <v>72.489999999999995</v>
      </c>
      <c r="AA138">
        <v>5.18</v>
      </c>
      <c r="AB138">
        <f t="shared" si="37"/>
        <v>9.9816862426503991E-2</v>
      </c>
      <c r="AC138">
        <f t="shared" si="38"/>
        <v>7.1327265466863106E-3</v>
      </c>
      <c r="AD138">
        <f t="shared" si="41"/>
        <v>1.3744524796070664E-4</v>
      </c>
      <c r="AE138">
        <f t="shared" si="42"/>
        <v>9.821580693012284E-6</v>
      </c>
      <c r="AF138">
        <v>14</v>
      </c>
      <c r="AG138">
        <f t="shared" si="39"/>
        <v>1.9277639315368408E-2</v>
      </c>
    </row>
    <row r="139" spans="1:33" x14ac:dyDescent="0.3">
      <c r="A139" s="19" t="s">
        <v>47</v>
      </c>
      <c r="B139" s="19" t="s">
        <v>49</v>
      </c>
      <c r="C139" s="17">
        <v>27</v>
      </c>
      <c r="D139" s="14">
        <v>5448.86</v>
      </c>
      <c r="E139" s="10">
        <v>16527.80078125</v>
      </c>
      <c r="F139">
        <v>742.04</v>
      </c>
      <c r="G139" s="11">
        <v>3.66</v>
      </c>
      <c r="H139" s="13">
        <f t="shared" si="32"/>
        <v>0.13618261434501897</v>
      </c>
      <c r="I139" s="13">
        <f t="shared" si="33"/>
        <v>6.7170013544117489E-4</v>
      </c>
      <c r="J139">
        <v>94.6</v>
      </c>
      <c r="K139" s="23">
        <v>0.47</v>
      </c>
      <c r="L139" s="13">
        <f t="shared" si="34"/>
        <v>1.7361429730255503E-2</v>
      </c>
      <c r="M139" s="13">
        <f t="shared" si="35"/>
        <v>8.6256574769768356E-5</v>
      </c>
      <c r="N139">
        <v>203</v>
      </c>
      <c r="O139" s="11">
        <f t="shared" si="36"/>
        <v>3.725549931545314E-2</v>
      </c>
      <c r="P139">
        <v>363.33</v>
      </c>
      <c r="Q139" s="12">
        <f t="shared" si="29"/>
        <v>0.48963667726807181</v>
      </c>
      <c r="R139">
        <v>16.510000000000002</v>
      </c>
      <c r="S139">
        <v>58.27</v>
      </c>
      <c r="T139" s="13">
        <f t="shared" si="40"/>
        <v>0.61596194503171253</v>
      </c>
      <c r="U139">
        <v>2.65</v>
      </c>
      <c r="V139">
        <v>22</v>
      </c>
      <c r="W139" s="20">
        <f t="shared" si="31"/>
        <v>0.10837438423645321</v>
      </c>
      <c r="X139">
        <v>340.16</v>
      </c>
      <c r="Y139">
        <v>24.3</v>
      </c>
      <c r="Z139">
        <v>80.58</v>
      </c>
      <c r="AA139">
        <v>5.76</v>
      </c>
      <c r="AB139">
        <f t="shared" si="37"/>
        <v>0.10859252870465204</v>
      </c>
      <c r="AC139">
        <f t="shared" si="38"/>
        <v>7.762384777100965E-3</v>
      </c>
      <c r="AD139">
        <f t="shared" si="41"/>
        <v>1.4634322772984212E-4</v>
      </c>
      <c r="AE139">
        <f t="shared" si="42"/>
        <v>1.0460871081209861E-5</v>
      </c>
      <c r="AF139">
        <v>14</v>
      </c>
      <c r="AG139">
        <f t="shared" si="39"/>
        <v>1.8866907444342624E-2</v>
      </c>
    </row>
    <row r="140" spans="1:33" x14ac:dyDescent="0.3">
      <c r="A140" s="19" t="s">
        <v>47</v>
      </c>
      <c r="B140" s="19" t="s">
        <v>49</v>
      </c>
      <c r="C140" s="17">
        <v>28</v>
      </c>
      <c r="D140" s="14">
        <v>8330.92</v>
      </c>
      <c r="E140" s="10">
        <v>19597.400390625</v>
      </c>
      <c r="F140">
        <v>28.98</v>
      </c>
      <c r="G140" s="11">
        <v>1.53</v>
      </c>
      <c r="H140" s="13">
        <f t="shared" si="32"/>
        <v>3.4786074047044022E-3</v>
      </c>
      <c r="I140" s="13">
        <f t="shared" si="33"/>
        <v>1.8365318596265479E-4</v>
      </c>
      <c r="J140">
        <v>2.56</v>
      </c>
      <c r="K140" s="23">
        <v>0.13</v>
      </c>
      <c r="L140" s="13">
        <f t="shared" si="34"/>
        <v>3.0728899089176227E-4</v>
      </c>
      <c r="M140" s="13">
        <f t="shared" si="35"/>
        <v>1.5604519068722302E-5</v>
      </c>
      <c r="N140">
        <v>19</v>
      </c>
      <c r="O140" s="11">
        <f t="shared" si="36"/>
        <v>2.2806604792747981E-3</v>
      </c>
      <c r="P140">
        <v>15.66</v>
      </c>
      <c r="Q140" s="12">
        <f t="shared" si="29"/>
        <v>0.54037267080745344</v>
      </c>
      <c r="R140">
        <v>2.61</v>
      </c>
      <c r="S140">
        <v>1.53</v>
      </c>
      <c r="T140" s="13">
        <f t="shared" si="40"/>
        <v>0.59765625</v>
      </c>
      <c r="U140">
        <v>0.25</v>
      </c>
      <c r="V140">
        <v>6</v>
      </c>
      <c r="W140" s="20">
        <f t="shared" si="31"/>
        <v>0.31578947368421051</v>
      </c>
      <c r="X140">
        <v>498.61</v>
      </c>
      <c r="Y140">
        <v>22.66</v>
      </c>
      <c r="Z140">
        <v>124.77</v>
      </c>
      <c r="AA140">
        <v>5.67</v>
      </c>
      <c r="AB140">
        <f t="shared" si="37"/>
        <v>4.3053830227743273</v>
      </c>
      <c r="AC140">
        <f t="shared" si="38"/>
        <v>0.19565217391304349</v>
      </c>
      <c r="AD140">
        <f t="shared" si="41"/>
        <v>0.14856394143458687</v>
      </c>
      <c r="AE140">
        <f t="shared" si="42"/>
        <v>6.7512827437213076E-3</v>
      </c>
      <c r="AF140">
        <v>22</v>
      </c>
      <c r="AG140">
        <f t="shared" si="39"/>
        <v>0.75914423740510695</v>
      </c>
    </row>
    <row r="141" spans="1:33" x14ac:dyDescent="0.3">
      <c r="A141" s="19" t="s">
        <v>47</v>
      </c>
      <c r="B141" s="19" t="s">
        <v>49</v>
      </c>
      <c r="C141" s="17">
        <v>29</v>
      </c>
      <c r="D141" s="10">
        <v>7015.60009765625</v>
      </c>
      <c r="E141" s="10">
        <v>15742.599609375</v>
      </c>
      <c r="F141">
        <v>1235.4000000000001</v>
      </c>
      <c r="G141" s="11">
        <v>2.96</v>
      </c>
      <c r="H141" s="13">
        <f t="shared" si="32"/>
        <v>0.17609327538676536</v>
      </c>
      <c r="I141" s="13">
        <f t="shared" si="33"/>
        <v>4.2191686510023108E-4</v>
      </c>
      <c r="J141">
        <v>135.03</v>
      </c>
      <c r="K141" s="23">
        <v>0.32</v>
      </c>
      <c r="L141" s="13">
        <f t="shared" si="34"/>
        <v>1.9247106180568987E-2</v>
      </c>
      <c r="M141" s="13">
        <f t="shared" si="35"/>
        <v>4.561263406488985E-5</v>
      </c>
      <c r="N141">
        <v>417</v>
      </c>
      <c r="O141" s="11">
        <f t="shared" si="36"/>
        <v>5.943896376580958E-2</v>
      </c>
      <c r="P141">
        <v>306.68</v>
      </c>
      <c r="Q141" s="12">
        <f t="shared" si="29"/>
        <v>0.24824348389185688</v>
      </c>
      <c r="R141">
        <v>17.04</v>
      </c>
      <c r="S141">
        <v>41.18</v>
      </c>
      <c r="T141" s="13">
        <f t="shared" si="40"/>
        <v>0.30496926608901725</v>
      </c>
      <c r="U141">
        <v>2.29</v>
      </c>
      <c r="V141">
        <v>18</v>
      </c>
      <c r="W141" s="20">
        <f t="shared" si="31"/>
        <v>4.3165467625899283E-2</v>
      </c>
      <c r="X141">
        <v>180.6</v>
      </c>
      <c r="Y141">
        <v>12.9</v>
      </c>
      <c r="Z141">
        <v>35.07</v>
      </c>
      <c r="AA141">
        <v>2.5</v>
      </c>
      <c r="AB141">
        <f t="shared" si="37"/>
        <v>2.8387566779990284E-2</v>
      </c>
      <c r="AC141">
        <f t="shared" si="38"/>
        <v>2.0236360692892988E-3</v>
      </c>
      <c r="AD141">
        <f t="shared" si="41"/>
        <v>2.2978441622138807E-5</v>
      </c>
      <c r="AE141">
        <f t="shared" si="42"/>
        <v>1.6380411763714575E-6</v>
      </c>
      <c r="AF141">
        <v>14</v>
      </c>
      <c r="AG141">
        <f t="shared" si="39"/>
        <v>1.1332361988020073E-2</v>
      </c>
    </row>
    <row r="142" spans="1:33" x14ac:dyDescent="0.3">
      <c r="A142" s="19" t="s">
        <v>47</v>
      </c>
      <c r="B142" s="19" t="s">
        <v>49</v>
      </c>
      <c r="C142" s="17">
        <v>30</v>
      </c>
      <c r="D142" s="14">
        <v>5839.19</v>
      </c>
      <c r="E142" s="10">
        <v>17779.099609375</v>
      </c>
      <c r="F142">
        <v>528.47</v>
      </c>
      <c r="G142" s="11">
        <v>1.55</v>
      </c>
      <c r="H142" s="13">
        <f t="shared" si="32"/>
        <v>9.0503991135756856E-2</v>
      </c>
      <c r="I142" s="13">
        <f t="shared" si="33"/>
        <v>2.654477761470341E-4</v>
      </c>
      <c r="J142">
        <v>49.93</v>
      </c>
      <c r="K142" s="23">
        <v>0.15</v>
      </c>
      <c r="L142" s="13">
        <f t="shared" si="34"/>
        <v>8.5508435245299445E-3</v>
      </c>
      <c r="M142" s="13">
        <f t="shared" si="35"/>
        <v>2.5688494465842009E-5</v>
      </c>
      <c r="N142">
        <v>342</v>
      </c>
      <c r="O142" s="11">
        <f t="shared" si="36"/>
        <v>5.8569767382119782E-2</v>
      </c>
      <c r="P142">
        <v>192.4</v>
      </c>
      <c r="Q142" s="12">
        <f t="shared" si="29"/>
        <v>0.36406986205461045</v>
      </c>
      <c r="R142">
        <v>5.2</v>
      </c>
      <c r="S142">
        <v>24.19</v>
      </c>
      <c r="T142" s="13">
        <f t="shared" si="40"/>
        <v>0.48447826957740842</v>
      </c>
      <c r="U142">
        <v>0.65</v>
      </c>
      <c r="V142">
        <v>37</v>
      </c>
      <c r="W142" s="20">
        <f>V142/N142</f>
        <v>0.10818713450292397</v>
      </c>
      <c r="X142">
        <v>422.59</v>
      </c>
      <c r="Y142">
        <v>16.25</v>
      </c>
      <c r="Z142">
        <v>97.88</v>
      </c>
      <c r="AA142">
        <v>3.76</v>
      </c>
      <c r="AB142">
        <f t="shared" si="37"/>
        <v>0.18521391942778206</v>
      </c>
      <c r="AC142">
        <f t="shared" si="38"/>
        <v>7.1148788010672315E-3</v>
      </c>
      <c r="AD142">
        <f t="shared" si="41"/>
        <v>3.5047196515938854E-4</v>
      </c>
      <c r="AE142">
        <f t="shared" si="42"/>
        <v>1.3463164987732948E-5</v>
      </c>
      <c r="AF142">
        <v>26</v>
      </c>
      <c r="AG142">
        <f t="shared" si="39"/>
        <v>4.9198630007379791E-2</v>
      </c>
    </row>
    <row r="143" spans="1:33" x14ac:dyDescent="0.3">
      <c r="A143" s="18" t="s">
        <v>47</v>
      </c>
      <c r="B143" s="18" t="s">
        <v>50</v>
      </c>
      <c r="C143" s="17">
        <v>1</v>
      </c>
      <c r="D143" s="10">
        <v>4773.47998046875</v>
      </c>
      <c r="E143" s="10">
        <v>15034.7998046875</v>
      </c>
      <c r="F143">
        <v>366.23</v>
      </c>
      <c r="G143" s="11">
        <v>3.66</v>
      </c>
      <c r="H143" s="13">
        <f t="shared" si="32"/>
        <v>7.6721804951203898E-2</v>
      </c>
      <c r="I143" s="13">
        <f t="shared" si="33"/>
        <v>7.6673622073944318E-4</v>
      </c>
      <c r="J143">
        <v>53.66</v>
      </c>
      <c r="K143" s="23">
        <v>0.54</v>
      </c>
      <c r="L143" s="13">
        <f t="shared" si="34"/>
        <v>1.1241274755431288E-2</v>
      </c>
      <c r="M143" s="13">
        <f t="shared" si="35"/>
        <v>1.1312501617467194E-4</v>
      </c>
      <c r="N143">
        <v>100</v>
      </c>
      <c r="O143" s="11">
        <f t="shared" si="36"/>
        <v>2.094907706938369E-2</v>
      </c>
      <c r="P143">
        <v>276.2</v>
      </c>
      <c r="Q143" s="12">
        <f t="shared" si="29"/>
        <v>0.75417087622532286</v>
      </c>
      <c r="R143">
        <v>10.62</v>
      </c>
      <c r="S143">
        <v>45.19</v>
      </c>
      <c r="T143" s="13">
        <f t="shared" si="40"/>
        <v>0.84215430488259413</v>
      </c>
      <c r="U143">
        <v>1.74</v>
      </c>
      <c r="V143">
        <v>26</v>
      </c>
      <c r="W143" s="20">
        <f t="shared" ref="W143:W159" si="43">V143/N143</f>
        <v>0.26</v>
      </c>
      <c r="X143">
        <v>874.04</v>
      </c>
      <c r="Y143">
        <v>24.97</v>
      </c>
      <c r="Z143">
        <v>294.27999999999997</v>
      </c>
      <c r="AA143">
        <v>8.41</v>
      </c>
      <c r="AB143">
        <f t="shared" si="37"/>
        <v>0.80353875979575662</v>
      </c>
      <c r="AC143">
        <f t="shared" si="38"/>
        <v>2.2963711328946288E-2</v>
      </c>
      <c r="AD143">
        <f t="shared" si="41"/>
        <v>2.1940822974517559E-3</v>
      </c>
      <c r="AE143">
        <f t="shared" si="42"/>
        <v>6.2702977169937709E-5</v>
      </c>
      <c r="AF143">
        <v>35</v>
      </c>
      <c r="AG143">
        <f t="shared" si="39"/>
        <v>9.5568358681702756E-2</v>
      </c>
    </row>
    <row r="144" spans="1:33" x14ac:dyDescent="0.3">
      <c r="A144" s="18" t="s">
        <v>47</v>
      </c>
      <c r="B144" s="18" t="s">
        <v>50</v>
      </c>
      <c r="C144" s="17">
        <v>2</v>
      </c>
      <c r="D144" s="14">
        <v>4916.6499999999996</v>
      </c>
      <c r="E144" s="10">
        <v>12145.7998046875</v>
      </c>
      <c r="F144">
        <v>310.81</v>
      </c>
      <c r="G144" s="11">
        <v>2.96</v>
      </c>
      <c r="H144" s="13">
        <f t="shared" si="32"/>
        <v>6.3215807511211905E-2</v>
      </c>
      <c r="I144" s="13">
        <f t="shared" si="33"/>
        <v>6.0203593910487839E-4</v>
      </c>
      <c r="J144">
        <v>46.28</v>
      </c>
      <c r="K144" s="23">
        <v>0.44</v>
      </c>
      <c r="L144" s="13">
        <f t="shared" si="34"/>
        <v>9.4129132641127614E-3</v>
      </c>
      <c r="M144" s="13">
        <f t="shared" si="35"/>
        <v>8.9491828785860295E-5</v>
      </c>
      <c r="N144">
        <v>105</v>
      </c>
      <c r="O144" s="11">
        <f t="shared" si="36"/>
        <v>2.1356004596625754E-2</v>
      </c>
      <c r="P144">
        <v>223.43</v>
      </c>
      <c r="Q144" s="12">
        <f t="shared" si="29"/>
        <v>0.71886361442682023</v>
      </c>
      <c r="R144">
        <v>10.16</v>
      </c>
      <c r="S144">
        <v>38.67</v>
      </c>
      <c r="T144" s="13">
        <f t="shared" si="40"/>
        <v>0.8355661192739845</v>
      </c>
      <c r="U144">
        <v>1.76</v>
      </c>
      <c r="V144">
        <v>22</v>
      </c>
      <c r="W144" s="20">
        <f t="shared" si="43"/>
        <v>0.20952380952380953</v>
      </c>
      <c r="X144">
        <v>594.33000000000004</v>
      </c>
      <c r="Y144">
        <v>20.49</v>
      </c>
      <c r="Z144">
        <v>172.16</v>
      </c>
      <c r="AA144">
        <v>5.94</v>
      </c>
      <c r="AB144">
        <f t="shared" si="37"/>
        <v>0.55390753193269193</v>
      </c>
      <c r="AC144">
        <f t="shared" si="38"/>
        <v>1.9111354203532705E-2</v>
      </c>
      <c r="AD144">
        <f t="shared" si="41"/>
        <v>1.782141925718902E-3</v>
      </c>
      <c r="AE144">
        <f t="shared" si="42"/>
        <v>6.1488865234492795E-5</v>
      </c>
      <c r="AF144">
        <v>29</v>
      </c>
      <c r="AG144">
        <f t="shared" si="39"/>
        <v>9.3304591229368419E-2</v>
      </c>
    </row>
    <row r="145" spans="1:33" x14ac:dyDescent="0.3">
      <c r="A145" s="18" t="s">
        <v>47</v>
      </c>
      <c r="B145" s="18" t="s">
        <v>50</v>
      </c>
      <c r="C145" s="17" t="s">
        <v>51</v>
      </c>
      <c r="D145" s="14">
        <v>2641.26</v>
      </c>
      <c r="E145" s="10">
        <v>4650.0400390625</v>
      </c>
      <c r="F145">
        <v>194.45</v>
      </c>
      <c r="G145" s="11">
        <v>3.24</v>
      </c>
      <c r="H145" s="13">
        <f t="shared" si="32"/>
        <v>7.3620166132830539E-2</v>
      </c>
      <c r="I145" s="13">
        <f t="shared" si="33"/>
        <v>1.2266872628972536E-3</v>
      </c>
      <c r="J145">
        <v>27.38</v>
      </c>
      <c r="K145" s="23">
        <v>0.46</v>
      </c>
      <c r="L145" s="13">
        <f t="shared" si="34"/>
        <v>1.0366264585841604E-2</v>
      </c>
      <c r="M145" s="13">
        <f t="shared" si="35"/>
        <v>1.7415930275701747E-4</v>
      </c>
      <c r="N145">
        <v>60</v>
      </c>
      <c r="O145" s="11">
        <f t="shared" si="36"/>
        <v>2.2716430794393581E-2</v>
      </c>
      <c r="P145">
        <v>144.22</v>
      </c>
      <c r="Q145" s="12">
        <f t="shared" si="29"/>
        <v>0.7416816662381075</v>
      </c>
      <c r="R145">
        <v>5.34</v>
      </c>
      <c r="S145">
        <v>23.02</v>
      </c>
      <c r="T145" s="13">
        <f t="shared" si="40"/>
        <v>0.84075967859751644</v>
      </c>
      <c r="U145">
        <v>0.85</v>
      </c>
      <c r="V145">
        <v>27</v>
      </c>
      <c r="W145" s="20">
        <f t="shared" si="43"/>
        <v>0.45</v>
      </c>
      <c r="X145">
        <v>624.13</v>
      </c>
      <c r="Y145">
        <v>27.14</v>
      </c>
      <c r="Z145">
        <v>215.22</v>
      </c>
      <c r="AA145">
        <v>9.36</v>
      </c>
      <c r="AB145">
        <f t="shared" si="37"/>
        <v>1.1068140910259707</v>
      </c>
      <c r="AC145">
        <f t="shared" si="38"/>
        <v>4.8135767549498588E-2</v>
      </c>
      <c r="AD145">
        <f t="shared" si="41"/>
        <v>5.6920241245871474E-3</v>
      </c>
      <c r="AE145">
        <f t="shared" si="42"/>
        <v>2.4754830316018819E-4</v>
      </c>
      <c r="AF145">
        <v>23</v>
      </c>
      <c r="AG145">
        <f t="shared" si="39"/>
        <v>0.11828233479043457</v>
      </c>
    </row>
    <row r="146" spans="1:33" x14ac:dyDescent="0.3">
      <c r="A146" s="18" t="s">
        <v>47</v>
      </c>
      <c r="B146" s="18" t="s">
        <v>50</v>
      </c>
      <c r="C146" s="17" t="s">
        <v>52</v>
      </c>
      <c r="D146" s="14">
        <v>7088.48</v>
      </c>
      <c r="E146" s="10">
        <v>17130.5</v>
      </c>
      <c r="F146">
        <v>988.12</v>
      </c>
      <c r="G146" s="11">
        <v>3.54</v>
      </c>
      <c r="H146" s="13">
        <f t="shared" si="32"/>
        <v>0.13939800916416498</v>
      </c>
      <c r="I146" s="13">
        <f t="shared" si="33"/>
        <v>4.9940184637609194E-4</v>
      </c>
      <c r="J146">
        <v>159.53</v>
      </c>
      <c r="K146" s="23">
        <v>0.56999999999999995</v>
      </c>
      <c r="L146" s="13">
        <f t="shared" si="34"/>
        <v>2.2505530099541794E-2</v>
      </c>
      <c r="M146" s="13">
        <f t="shared" si="35"/>
        <v>8.0412161704624966E-5</v>
      </c>
      <c r="N146">
        <v>279</v>
      </c>
      <c r="O146" s="11">
        <f t="shared" si="36"/>
        <v>3.9359637044895382E-2</v>
      </c>
      <c r="P146">
        <v>479.3</v>
      </c>
      <c r="Q146" s="12">
        <f t="shared" si="29"/>
        <v>0.48506254301097035</v>
      </c>
      <c r="R146">
        <v>10.89</v>
      </c>
      <c r="S146">
        <v>96.37</v>
      </c>
      <c r="T146" s="13">
        <f t="shared" si="40"/>
        <v>0.60408700557888806</v>
      </c>
      <c r="U146">
        <v>2.19</v>
      </c>
      <c r="V146">
        <v>44</v>
      </c>
      <c r="W146" s="20">
        <f t="shared" si="43"/>
        <v>0.15770609318996415</v>
      </c>
      <c r="X146">
        <v>1123.23</v>
      </c>
      <c r="Y146">
        <v>32.090000000000003</v>
      </c>
      <c r="Z146">
        <v>395.76</v>
      </c>
      <c r="AA146">
        <v>11.31</v>
      </c>
      <c r="AB146">
        <f t="shared" si="37"/>
        <v>0.40051815568959237</v>
      </c>
      <c r="AC146">
        <f t="shared" si="38"/>
        <v>1.1445978221268673E-2</v>
      </c>
      <c r="AD146">
        <f t="shared" si="41"/>
        <v>4.053335178820309E-4</v>
      </c>
      <c r="AE146">
        <f t="shared" si="42"/>
        <v>1.1583591285743303E-5</v>
      </c>
      <c r="AF146">
        <v>35</v>
      </c>
      <c r="AG146">
        <f t="shared" si="39"/>
        <v>3.542079909322754E-2</v>
      </c>
    </row>
    <row r="147" spans="1:33" x14ac:dyDescent="0.3">
      <c r="A147" s="18" t="s">
        <v>47</v>
      </c>
      <c r="B147" s="18" t="s">
        <v>50</v>
      </c>
      <c r="C147" s="17">
        <v>4</v>
      </c>
      <c r="D147" s="14">
        <v>6380.32</v>
      </c>
      <c r="E147" s="10">
        <v>19262.599609375</v>
      </c>
      <c r="F147">
        <v>465.48</v>
      </c>
      <c r="G147" s="11">
        <v>3.06</v>
      </c>
      <c r="H147" s="13">
        <f t="shared" si="32"/>
        <v>7.2955588434435892E-2</v>
      </c>
      <c r="I147" s="13">
        <f t="shared" si="33"/>
        <v>4.7959976929056852E-4</v>
      </c>
      <c r="J147">
        <v>62.66</v>
      </c>
      <c r="K147" s="23">
        <v>0.41</v>
      </c>
      <c r="L147" s="13">
        <f t="shared" si="34"/>
        <v>9.820824033904255E-3</v>
      </c>
      <c r="M147" s="13">
        <f t="shared" si="35"/>
        <v>6.4260099806906241E-5</v>
      </c>
      <c r="N147">
        <v>152</v>
      </c>
      <c r="O147" s="11">
        <f t="shared" si="36"/>
        <v>2.3823256513779874E-2</v>
      </c>
      <c r="P147">
        <v>353.92</v>
      </c>
      <c r="Q147" s="12">
        <f t="shared" si="29"/>
        <v>0.76033341926613385</v>
      </c>
      <c r="R147">
        <v>5.44</v>
      </c>
      <c r="S147">
        <v>52.22</v>
      </c>
      <c r="T147" s="13">
        <f t="shared" si="40"/>
        <v>0.8333865304819662</v>
      </c>
      <c r="U147">
        <v>0.8</v>
      </c>
      <c r="V147">
        <v>65</v>
      </c>
      <c r="W147" s="20">
        <f t="shared" si="43"/>
        <v>0.42763157894736842</v>
      </c>
      <c r="X147">
        <v>1728.73</v>
      </c>
      <c r="Y147">
        <v>30.87</v>
      </c>
      <c r="Z147">
        <v>630.23</v>
      </c>
      <c r="AA147">
        <v>11.25</v>
      </c>
      <c r="AB147">
        <f t="shared" si="37"/>
        <v>1.3539357222651887</v>
      </c>
      <c r="AC147">
        <f t="shared" si="38"/>
        <v>2.4168600154679039E-2</v>
      </c>
      <c r="AD147">
        <f t="shared" si="41"/>
        <v>2.908687209472348E-3</v>
      </c>
      <c r="AE147">
        <f t="shared" si="42"/>
        <v>5.1921887416600151E-5</v>
      </c>
      <c r="AF147">
        <v>56</v>
      </c>
      <c r="AG147">
        <f t="shared" si="39"/>
        <v>0.12030592076995789</v>
      </c>
    </row>
    <row r="148" spans="1:33" x14ac:dyDescent="0.3">
      <c r="A148" s="18" t="s">
        <v>47</v>
      </c>
      <c r="B148" s="18" t="s">
        <v>50</v>
      </c>
      <c r="C148" s="17">
        <v>5</v>
      </c>
      <c r="D148" s="14">
        <v>9573.17</v>
      </c>
      <c r="E148" s="10">
        <v>22328.400390625</v>
      </c>
      <c r="F148">
        <v>778.24</v>
      </c>
      <c r="G148" s="11">
        <v>3.3</v>
      </c>
      <c r="H148" s="13">
        <f t="shared" si="32"/>
        <v>8.1293866086155367E-2</v>
      </c>
      <c r="I148" s="13">
        <f t="shared" si="33"/>
        <v>3.4471340214369949E-4</v>
      </c>
      <c r="J148">
        <v>135.80000000000001</v>
      </c>
      <c r="K148" s="23">
        <v>0.57999999999999996</v>
      </c>
      <c r="L148" s="13">
        <f t="shared" si="34"/>
        <v>1.4185478791246788E-2</v>
      </c>
      <c r="M148" s="13">
        <f t="shared" si="35"/>
        <v>6.0585991891922943E-5</v>
      </c>
      <c r="N148">
        <v>236</v>
      </c>
      <c r="O148" s="11">
        <f t="shared" si="36"/>
        <v>2.4652231183610027E-2</v>
      </c>
      <c r="P148">
        <v>502.57</v>
      </c>
      <c r="Q148" s="12">
        <f t="shared" si="29"/>
        <v>0.64577765213815785</v>
      </c>
      <c r="R148">
        <v>13.58</v>
      </c>
      <c r="S148">
        <v>109.74</v>
      </c>
      <c r="T148" s="13">
        <f t="shared" si="40"/>
        <v>0.80810014727540491</v>
      </c>
      <c r="U148">
        <v>2.97</v>
      </c>
      <c r="V148">
        <v>37</v>
      </c>
      <c r="W148" s="20">
        <f t="shared" si="43"/>
        <v>0.15677966101694915</v>
      </c>
      <c r="X148">
        <v>1042.7</v>
      </c>
      <c r="Y148">
        <v>23.7</v>
      </c>
      <c r="Z148">
        <v>368.44</v>
      </c>
      <c r="AA148">
        <v>8.3699999999999992</v>
      </c>
      <c r="AB148">
        <f t="shared" si="37"/>
        <v>0.47342722039473684</v>
      </c>
      <c r="AC148">
        <f t="shared" si="38"/>
        <v>1.0755037006578946E-2</v>
      </c>
      <c r="AD148">
        <f t="shared" si="41"/>
        <v>6.0833061831149372E-4</v>
      </c>
      <c r="AE148">
        <f t="shared" si="42"/>
        <v>1.3819691877285858E-5</v>
      </c>
      <c r="AF148">
        <v>44</v>
      </c>
      <c r="AG148">
        <f t="shared" si="39"/>
        <v>5.6537828947368418E-2</v>
      </c>
    </row>
    <row r="149" spans="1:33" x14ac:dyDescent="0.3">
      <c r="A149" s="18" t="s">
        <v>47</v>
      </c>
      <c r="B149" s="18" t="s">
        <v>50</v>
      </c>
      <c r="C149" s="17">
        <v>6</v>
      </c>
      <c r="D149" s="14">
        <v>5948.98</v>
      </c>
      <c r="E149" s="10">
        <v>16037.900390625</v>
      </c>
      <c r="F149">
        <v>410.04</v>
      </c>
      <c r="G149" s="11">
        <v>2.7</v>
      </c>
      <c r="H149" s="13">
        <f t="shared" si="32"/>
        <v>6.8926101617420132E-2</v>
      </c>
      <c r="I149" s="13">
        <f t="shared" si="33"/>
        <v>4.538593170593951E-4</v>
      </c>
      <c r="J149">
        <v>55.87</v>
      </c>
      <c r="K149" s="23">
        <v>0.37</v>
      </c>
      <c r="L149" s="13">
        <f t="shared" si="34"/>
        <v>9.3915259422623718E-3</v>
      </c>
      <c r="M149" s="13">
        <f t="shared" si="35"/>
        <v>6.2195536041472654E-5</v>
      </c>
      <c r="N149">
        <v>152</v>
      </c>
      <c r="O149" s="11">
        <f t="shared" si="36"/>
        <v>2.5550598590010389E-2</v>
      </c>
      <c r="P149">
        <v>234.92</v>
      </c>
      <c r="Q149" s="12">
        <f t="shared" si="29"/>
        <v>0.57291971514974138</v>
      </c>
      <c r="R149">
        <v>6.91</v>
      </c>
      <c r="S149">
        <v>39.590000000000003</v>
      </c>
      <c r="T149" s="13">
        <f t="shared" si="40"/>
        <v>0.70860927152317887</v>
      </c>
      <c r="U149">
        <v>1.1599999999999999</v>
      </c>
      <c r="V149">
        <v>34</v>
      </c>
      <c r="W149" s="20">
        <f t="shared" si="43"/>
        <v>0.22368421052631579</v>
      </c>
      <c r="X149">
        <v>1125.1600000000001</v>
      </c>
      <c r="Y149">
        <v>30.41</v>
      </c>
      <c r="Z149">
        <v>394.35</v>
      </c>
      <c r="AA149">
        <v>10.66</v>
      </c>
      <c r="AB149">
        <f t="shared" si="37"/>
        <v>0.96173544044483461</v>
      </c>
      <c r="AC149">
        <f t="shared" si="38"/>
        <v>2.5997463662081746E-2</v>
      </c>
      <c r="AD149">
        <f t="shared" si="41"/>
        <v>2.3454673701220237E-3</v>
      </c>
      <c r="AE149">
        <f t="shared" si="42"/>
        <v>6.3402262369724281E-5</v>
      </c>
      <c r="AF149">
        <v>37</v>
      </c>
      <c r="AG149">
        <f t="shared" si="39"/>
        <v>9.0235099014730272E-2</v>
      </c>
    </row>
    <row r="150" spans="1:33" x14ac:dyDescent="0.3">
      <c r="A150" s="18" t="s">
        <v>47</v>
      </c>
      <c r="B150" s="18" t="s">
        <v>50</v>
      </c>
      <c r="C150" s="17">
        <v>7</v>
      </c>
      <c r="D150" s="14">
        <v>6911.81</v>
      </c>
      <c r="E150" s="10">
        <v>18396.5</v>
      </c>
      <c r="F150">
        <v>519.98</v>
      </c>
      <c r="G150" s="11">
        <v>4.0599999999999996</v>
      </c>
      <c r="H150" s="13">
        <f t="shared" si="32"/>
        <v>7.5230655935276003E-2</v>
      </c>
      <c r="I150" s="13">
        <f t="shared" si="33"/>
        <v>5.8740040597180757E-4</v>
      </c>
      <c r="J150">
        <v>82.48</v>
      </c>
      <c r="K150" s="23">
        <v>0.64</v>
      </c>
      <c r="L150" s="13">
        <f t="shared" si="34"/>
        <v>1.1933198395210516E-2</v>
      </c>
      <c r="M150" s="13">
        <f t="shared" si="35"/>
        <v>9.2595137887181508E-5</v>
      </c>
      <c r="N150">
        <v>128</v>
      </c>
      <c r="O150" s="11">
        <f t="shared" si="36"/>
        <v>1.8519027577436301E-2</v>
      </c>
      <c r="P150">
        <v>367.16</v>
      </c>
      <c r="Q150" s="12">
        <f t="shared" si="29"/>
        <v>0.70610408092618948</v>
      </c>
      <c r="R150">
        <v>11.47</v>
      </c>
      <c r="S150">
        <v>71.38</v>
      </c>
      <c r="T150" s="13">
        <f t="shared" si="40"/>
        <v>0.86542192046556732</v>
      </c>
      <c r="U150">
        <v>2.23</v>
      </c>
      <c r="V150">
        <v>32</v>
      </c>
      <c r="W150" s="20">
        <f t="shared" si="43"/>
        <v>0.25</v>
      </c>
      <c r="X150">
        <v>782.15</v>
      </c>
      <c r="Y150">
        <v>27.93</v>
      </c>
      <c r="Z150">
        <v>272.52</v>
      </c>
      <c r="AA150">
        <v>9.73</v>
      </c>
      <c r="AB150">
        <f t="shared" si="37"/>
        <v>0.52409708065694827</v>
      </c>
      <c r="AC150">
        <f t="shared" si="38"/>
        <v>1.871225816377553E-2</v>
      </c>
      <c r="AD150">
        <f t="shared" si="41"/>
        <v>1.0079177673313364E-3</v>
      </c>
      <c r="AE150">
        <f t="shared" si="42"/>
        <v>3.5986495949412537E-5</v>
      </c>
      <c r="AF150">
        <v>28</v>
      </c>
      <c r="AG150">
        <f t="shared" si="39"/>
        <v>5.3848224931728139E-2</v>
      </c>
    </row>
    <row r="151" spans="1:33" x14ac:dyDescent="0.3">
      <c r="A151" s="18" t="s">
        <v>47</v>
      </c>
      <c r="B151" s="18" t="s">
        <v>50</v>
      </c>
      <c r="C151" s="17">
        <v>8</v>
      </c>
      <c r="D151" s="14">
        <v>20468</v>
      </c>
      <c r="E151" s="10">
        <v>31837.400390625</v>
      </c>
      <c r="F151">
        <v>545.1</v>
      </c>
      <c r="G151" s="11">
        <v>3.59</v>
      </c>
      <c r="H151" s="13">
        <f t="shared" si="32"/>
        <v>2.6631815516904436E-2</v>
      </c>
      <c r="I151" s="13">
        <f t="shared" si="33"/>
        <v>1.7539573969122533E-4</v>
      </c>
      <c r="J151">
        <v>86.49</v>
      </c>
      <c r="K151" s="23">
        <v>0.56999999999999995</v>
      </c>
      <c r="L151" s="13">
        <f t="shared" si="34"/>
        <v>4.2256204807504397E-3</v>
      </c>
      <c r="M151" s="13">
        <f t="shared" si="35"/>
        <v>2.7848348641782292E-5</v>
      </c>
      <c r="N151">
        <v>152</v>
      </c>
      <c r="O151" s="11">
        <f t="shared" si="36"/>
        <v>7.4262263044752785E-3</v>
      </c>
      <c r="P151">
        <v>229.47</v>
      </c>
      <c r="Q151" s="12">
        <f t="shared" si="29"/>
        <v>0.42096862960924597</v>
      </c>
      <c r="R151">
        <v>9.18</v>
      </c>
      <c r="S151">
        <v>44.71</v>
      </c>
      <c r="T151" s="13">
        <f t="shared" si="40"/>
        <v>0.51693837437854095</v>
      </c>
      <c r="U151">
        <v>1.79</v>
      </c>
      <c r="V151">
        <v>25</v>
      </c>
      <c r="W151" s="20">
        <f t="shared" si="43"/>
        <v>0.16447368421052633</v>
      </c>
      <c r="X151">
        <v>481.57</v>
      </c>
      <c r="Y151">
        <v>17.2</v>
      </c>
      <c r="Z151">
        <v>131.56</v>
      </c>
      <c r="AA151">
        <v>4.7</v>
      </c>
      <c r="AB151">
        <f t="shared" si="37"/>
        <v>0.24135021097046414</v>
      </c>
      <c r="AC151">
        <f t="shared" si="38"/>
        <v>8.6222711429095582E-3</v>
      </c>
      <c r="AD151">
        <f t="shared" si="41"/>
        <v>4.4276318284803548E-4</v>
      </c>
      <c r="AE151">
        <f t="shared" si="42"/>
        <v>1.5817778651457637E-5</v>
      </c>
      <c r="AF151">
        <v>28</v>
      </c>
      <c r="AG151">
        <f t="shared" si="39"/>
        <v>5.1366721702439916E-2</v>
      </c>
    </row>
    <row r="152" spans="1:33" x14ac:dyDescent="0.3">
      <c r="A152" s="18" t="s">
        <v>47</v>
      </c>
      <c r="B152" s="18" t="s">
        <v>50</v>
      </c>
      <c r="C152" s="17">
        <v>9</v>
      </c>
      <c r="D152" s="10">
        <v>11630.2998046875</v>
      </c>
      <c r="E152" s="10">
        <v>24213.80078125</v>
      </c>
      <c r="F152">
        <v>752.12</v>
      </c>
      <c r="G152" s="11">
        <v>3.9</v>
      </c>
      <c r="H152" s="13">
        <f t="shared" si="32"/>
        <v>6.4669012203525833E-2</v>
      </c>
      <c r="I152" s="13">
        <f t="shared" si="33"/>
        <v>3.3533099451384183E-4</v>
      </c>
      <c r="J152">
        <v>106.98</v>
      </c>
      <c r="K152" s="23">
        <v>0.55000000000000004</v>
      </c>
      <c r="L152" s="13">
        <f t="shared" si="34"/>
        <v>9.1983871264335396E-3</v>
      </c>
      <c r="M152" s="13">
        <f t="shared" si="35"/>
        <v>4.7290268457080265E-5</v>
      </c>
      <c r="N152">
        <v>193</v>
      </c>
      <c r="O152" s="11">
        <f t="shared" si="36"/>
        <v>1.6594585113120893E-2</v>
      </c>
      <c r="P152">
        <v>495.94</v>
      </c>
      <c r="Q152" s="12">
        <f t="shared" si="29"/>
        <v>0.65938945912886238</v>
      </c>
      <c r="R152">
        <v>6.53</v>
      </c>
      <c r="S152">
        <v>76.510000000000005</v>
      </c>
      <c r="T152" s="13">
        <f t="shared" si="40"/>
        <v>0.71518040755281365</v>
      </c>
      <c r="U152">
        <v>1.01</v>
      </c>
      <c r="V152">
        <v>76</v>
      </c>
      <c r="W152" s="20">
        <f t="shared" si="43"/>
        <v>0.39378238341968913</v>
      </c>
      <c r="X152">
        <v>1626.91</v>
      </c>
      <c r="Y152">
        <v>21.69</v>
      </c>
      <c r="Z152">
        <v>566.64</v>
      </c>
      <c r="AA152">
        <v>7.56</v>
      </c>
      <c r="AB152">
        <f t="shared" si="37"/>
        <v>0.75339041642291127</v>
      </c>
      <c r="AC152">
        <f t="shared" si="38"/>
        <v>1.0051587512630963E-2</v>
      </c>
      <c r="AD152">
        <f t="shared" si="41"/>
        <v>1.001689114001637E-3</v>
      </c>
      <c r="AE152">
        <f t="shared" si="42"/>
        <v>1.336434014868766E-5</v>
      </c>
      <c r="AF152">
        <v>75</v>
      </c>
      <c r="AG152">
        <f t="shared" si="39"/>
        <v>9.9718130085624634E-2</v>
      </c>
    </row>
    <row r="153" spans="1:33" x14ac:dyDescent="0.3">
      <c r="A153" s="18" t="s">
        <v>47</v>
      </c>
      <c r="B153" s="18" t="s">
        <v>50</v>
      </c>
      <c r="C153" s="17">
        <v>10</v>
      </c>
      <c r="D153" s="14">
        <v>8580.1200000000008</v>
      </c>
      <c r="E153" s="10">
        <v>16497</v>
      </c>
      <c r="F153">
        <v>587.35</v>
      </c>
      <c r="G153" s="11">
        <v>3.69</v>
      </c>
      <c r="H153" s="13">
        <f t="shared" si="32"/>
        <v>6.8454753546570435E-2</v>
      </c>
      <c r="I153" s="13">
        <f t="shared" si="33"/>
        <v>4.300639151899973E-4</v>
      </c>
      <c r="J153">
        <v>103.6</v>
      </c>
      <c r="K153" s="23">
        <v>0.65</v>
      </c>
      <c r="L153" s="13">
        <f t="shared" si="34"/>
        <v>1.2074423201540303E-2</v>
      </c>
      <c r="M153" s="13">
        <f t="shared" si="35"/>
        <v>7.5756516225880291E-5</v>
      </c>
      <c r="N153">
        <v>159</v>
      </c>
      <c r="O153" s="11">
        <f t="shared" si="36"/>
        <v>1.8531209353715331E-2</v>
      </c>
      <c r="P153">
        <v>277.89999999999998</v>
      </c>
      <c r="Q153" s="12">
        <f t="shared" si="29"/>
        <v>0.47314207882863707</v>
      </c>
      <c r="R153">
        <v>15.44</v>
      </c>
      <c r="S153">
        <v>64.88</v>
      </c>
      <c r="T153" s="13">
        <f t="shared" si="40"/>
        <v>0.6262548262548262</v>
      </c>
      <c r="U153">
        <v>3.6</v>
      </c>
      <c r="V153">
        <v>18</v>
      </c>
      <c r="W153" s="20">
        <f t="shared" si="43"/>
        <v>0.11320754716981132</v>
      </c>
      <c r="X153">
        <v>739.01</v>
      </c>
      <c r="Y153">
        <v>41.06</v>
      </c>
      <c r="Z153">
        <v>289.45</v>
      </c>
      <c r="AA153">
        <v>16.079999999999998</v>
      </c>
      <c r="AB153">
        <f t="shared" si="37"/>
        <v>0.49280667404443684</v>
      </c>
      <c r="AC153">
        <f t="shared" si="38"/>
        <v>2.7377202690048518E-2</v>
      </c>
      <c r="AD153">
        <f t="shared" si="41"/>
        <v>8.3903409218427996E-4</v>
      </c>
      <c r="AE153">
        <f t="shared" si="42"/>
        <v>4.6611394722139297E-5</v>
      </c>
      <c r="AF153">
        <v>18</v>
      </c>
      <c r="AG153">
        <f t="shared" si="39"/>
        <v>3.064612241423342E-2</v>
      </c>
    </row>
    <row r="154" spans="1:33" x14ac:dyDescent="0.3">
      <c r="A154" s="18" t="s">
        <v>47</v>
      </c>
      <c r="B154" s="18" t="s">
        <v>50</v>
      </c>
      <c r="C154" s="17">
        <v>11</v>
      </c>
      <c r="D154" s="14">
        <v>9321.86</v>
      </c>
      <c r="E154" s="10">
        <v>27061.900390625</v>
      </c>
      <c r="F154">
        <v>1430.29</v>
      </c>
      <c r="G154" s="11">
        <v>2.9</v>
      </c>
      <c r="H154" s="13">
        <f t="shared" si="32"/>
        <v>0.15343397133190156</v>
      </c>
      <c r="I154" s="13">
        <f t="shared" si="33"/>
        <v>3.1109671245867237E-4</v>
      </c>
      <c r="J154">
        <v>238.13</v>
      </c>
      <c r="K154" s="23">
        <v>0.48</v>
      </c>
      <c r="L154" s="13">
        <f t="shared" si="34"/>
        <v>2.5545331081994364E-2</v>
      </c>
      <c r="M154" s="13">
        <f t="shared" si="35"/>
        <v>5.1491869648331983E-5</v>
      </c>
      <c r="N154">
        <v>493</v>
      </c>
      <c r="O154" s="11">
        <f t="shared" si="36"/>
        <v>5.2886441117974303E-2</v>
      </c>
      <c r="P154">
        <v>631.59</v>
      </c>
      <c r="Q154" s="12">
        <f t="shared" si="29"/>
        <v>0.4415817771221221</v>
      </c>
      <c r="R154">
        <v>15.4</v>
      </c>
      <c r="S154">
        <v>149.69999999999999</v>
      </c>
      <c r="T154" s="13">
        <f t="shared" si="40"/>
        <v>0.62864821736026533</v>
      </c>
      <c r="U154">
        <v>3.65</v>
      </c>
      <c r="V154">
        <v>41</v>
      </c>
      <c r="W154" s="20">
        <f t="shared" si="43"/>
        <v>8.3164300202839755E-2</v>
      </c>
      <c r="X154">
        <v>1176.8399999999999</v>
      </c>
      <c r="Y154">
        <v>29.42</v>
      </c>
      <c r="Z154">
        <v>396.3</v>
      </c>
      <c r="AA154">
        <v>9.91</v>
      </c>
      <c r="AB154">
        <f t="shared" si="37"/>
        <v>0.2770766767578603</v>
      </c>
      <c r="AC154">
        <f t="shared" si="38"/>
        <v>6.92866481622608E-3</v>
      </c>
      <c r="AD154">
        <f t="shared" si="41"/>
        <v>1.9372062781524048E-4</v>
      </c>
      <c r="AE154">
        <f t="shared" si="42"/>
        <v>4.8442377533409869E-6</v>
      </c>
      <c r="AF154">
        <v>40</v>
      </c>
      <c r="AG154">
        <f t="shared" si="39"/>
        <v>2.7966356473162785E-2</v>
      </c>
    </row>
    <row r="155" spans="1:33" x14ac:dyDescent="0.3">
      <c r="A155" s="18" t="s">
        <v>47</v>
      </c>
      <c r="B155" s="18" t="s">
        <v>50</v>
      </c>
      <c r="C155" s="17">
        <v>12</v>
      </c>
      <c r="D155" s="14">
        <v>8106.36</v>
      </c>
      <c r="E155" s="10">
        <v>20816.400390625</v>
      </c>
      <c r="F155">
        <v>1100.3</v>
      </c>
      <c r="G155" s="11">
        <v>3.85</v>
      </c>
      <c r="H155" s="13">
        <f t="shared" si="32"/>
        <v>0.13573293068652267</v>
      </c>
      <c r="I155" s="13">
        <f t="shared" si="33"/>
        <v>4.7493572947660852E-4</v>
      </c>
      <c r="J155">
        <v>181.11</v>
      </c>
      <c r="K155" s="23">
        <v>0.63</v>
      </c>
      <c r="L155" s="13">
        <f t="shared" si="34"/>
        <v>2.234171687415807E-2</v>
      </c>
      <c r="M155" s="13">
        <f t="shared" si="35"/>
        <v>7.7716755732535944E-5</v>
      </c>
      <c r="N155">
        <v>286</v>
      </c>
      <c r="O155" s="11">
        <f t="shared" si="36"/>
        <v>3.5280939903976634E-2</v>
      </c>
      <c r="P155">
        <v>573.19000000000005</v>
      </c>
      <c r="Q155" s="12">
        <f t="shared" si="29"/>
        <v>0.52093974370626195</v>
      </c>
      <c r="R155">
        <v>14.7</v>
      </c>
      <c r="S155">
        <v>122.33</v>
      </c>
      <c r="T155" s="13">
        <f t="shared" si="40"/>
        <v>0.67544586163105291</v>
      </c>
      <c r="U155">
        <v>3.14</v>
      </c>
      <c r="V155">
        <v>39</v>
      </c>
      <c r="W155" s="20">
        <f t="shared" si="43"/>
        <v>0.13636363636363635</v>
      </c>
      <c r="X155">
        <v>1018.64</v>
      </c>
      <c r="Y155">
        <v>27.53</v>
      </c>
      <c r="Z155">
        <v>339.76</v>
      </c>
      <c r="AA155">
        <v>9.18</v>
      </c>
      <c r="AB155">
        <f t="shared" si="37"/>
        <v>0.30878851222393894</v>
      </c>
      <c r="AC155">
        <f t="shared" si="38"/>
        <v>8.3431791329637364E-3</v>
      </c>
      <c r="AD155">
        <f t="shared" si="41"/>
        <v>2.8064029103329905E-4</v>
      </c>
      <c r="AE155">
        <f t="shared" si="42"/>
        <v>7.5826403098825199E-6</v>
      </c>
      <c r="AF155">
        <v>37</v>
      </c>
      <c r="AG155">
        <f t="shared" si="39"/>
        <v>3.3627192583840775E-2</v>
      </c>
    </row>
    <row r="156" spans="1:33" x14ac:dyDescent="0.3">
      <c r="A156" s="18" t="s">
        <v>47</v>
      </c>
      <c r="B156" s="18" t="s">
        <v>50</v>
      </c>
      <c r="C156" s="17">
        <v>13</v>
      </c>
      <c r="D156" s="10">
        <v>15382.599609375</v>
      </c>
      <c r="E156" s="10">
        <v>22207</v>
      </c>
      <c r="F156">
        <v>3026.47</v>
      </c>
      <c r="G156" s="11">
        <v>3.84</v>
      </c>
      <c r="H156" s="13">
        <f t="shared" si="32"/>
        <v>0.1967463287645804</v>
      </c>
      <c r="I156" s="13">
        <f t="shared" si="33"/>
        <v>2.4963270822310772E-4</v>
      </c>
      <c r="J156">
        <v>564.02</v>
      </c>
      <c r="K156" s="23">
        <v>0.72</v>
      </c>
      <c r="L156" s="13">
        <f t="shared" si="34"/>
        <v>3.6666104190624271E-2</v>
      </c>
      <c r="M156" s="13">
        <f t="shared" si="35"/>
        <v>4.6806132791832691E-5</v>
      </c>
      <c r="N156">
        <v>788</v>
      </c>
      <c r="O156" s="11">
        <f t="shared" si="36"/>
        <v>5.1226711999950228E-2</v>
      </c>
      <c r="P156">
        <v>875.44</v>
      </c>
      <c r="Q156" s="12">
        <f t="shared" si="29"/>
        <v>0.28926108634812175</v>
      </c>
      <c r="R156">
        <v>23.66</v>
      </c>
      <c r="S156">
        <v>268.94</v>
      </c>
      <c r="T156" s="13">
        <f t="shared" si="40"/>
        <v>0.47682706287011101</v>
      </c>
      <c r="U156">
        <v>7.27</v>
      </c>
      <c r="V156">
        <v>37</v>
      </c>
      <c r="W156" s="20">
        <f t="shared" si="43"/>
        <v>4.6954314720812185E-2</v>
      </c>
      <c r="X156">
        <v>1127.9000000000001</v>
      </c>
      <c r="Y156">
        <v>38.89</v>
      </c>
      <c r="Z156">
        <v>416.97</v>
      </c>
      <c r="AA156">
        <v>14.38</v>
      </c>
      <c r="AB156">
        <f t="shared" si="37"/>
        <v>0.13777437080162699</v>
      </c>
      <c r="AC156">
        <f t="shared" si="38"/>
        <v>4.7514100585831021E-3</v>
      </c>
      <c r="AD156">
        <f t="shared" si="41"/>
        <v>4.5523124564798923E-5</v>
      </c>
      <c r="AE156">
        <f t="shared" si="42"/>
        <v>1.5699511505427453E-6</v>
      </c>
      <c r="AF156">
        <v>29</v>
      </c>
      <c r="AG156">
        <f t="shared" si="39"/>
        <v>9.5821204241244764E-3</v>
      </c>
    </row>
    <row r="157" spans="1:33" x14ac:dyDescent="0.3">
      <c r="A157" s="18" t="s">
        <v>47</v>
      </c>
      <c r="B157" s="18" t="s">
        <v>50</v>
      </c>
      <c r="C157" s="17">
        <v>14</v>
      </c>
      <c r="D157" s="10">
        <v>7310.02001953125</v>
      </c>
      <c r="E157" s="10">
        <v>20184.30078125</v>
      </c>
      <c r="F157">
        <v>1558.84</v>
      </c>
      <c r="G157" s="11">
        <v>3.23</v>
      </c>
      <c r="H157" s="13">
        <f t="shared" si="32"/>
        <v>0.21324702201020229</v>
      </c>
      <c r="I157" s="13">
        <f t="shared" si="33"/>
        <v>4.4185925501844545E-4</v>
      </c>
      <c r="J157">
        <v>260.07</v>
      </c>
      <c r="K157" s="23">
        <v>0.54</v>
      </c>
      <c r="L157" s="13">
        <f t="shared" si="34"/>
        <v>3.5577193948187959E-2</v>
      </c>
      <c r="M157" s="13">
        <f t="shared" si="35"/>
        <v>7.387120672135001E-5</v>
      </c>
      <c r="N157">
        <v>483</v>
      </c>
      <c r="O157" s="11">
        <f t="shared" si="36"/>
        <v>6.6073690456318626E-2</v>
      </c>
      <c r="P157">
        <v>652.25</v>
      </c>
      <c r="Q157" s="12">
        <f t="shared" si="29"/>
        <v>0.41842010725924406</v>
      </c>
      <c r="R157">
        <v>25.09</v>
      </c>
      <c r="S157">
        <v>163.36000000000001</v>
      </c>
      <c r="T157" s="13">
        <f t="shared" si="40"/>
        <v>0.62813857807513374</v>
      </c>
      <c r="U157">
        <v>6.28</v>
      </c>
      <c r="V157">
        <v>26</v>
      </c>
      <c r="W157" s="20">
        <f t="shared" si="43"/>
        <v>5.3830227743271224E-2</v>
      </c>
      <c r="X157">
        <v>521.41</v>
      </c>
      <c r="Y157">
        <v>18.62</v>
      </c>
      <c r="Z157">
        <v>142.07</v>
      </c>
      <c r="AA157">
        <v>5.07</v>
      </c>
      <c r="AB157">
        <f t="shared" si="37"/>
        <v>9.1138282312488772E-2</v>
      </c>
      <c r="AC157">
        <f t="shared" si="38"/>
        <v>3.2524184650124456E-3</v>
      </c>
      <c r="AD157">
        <f t="shared" si="41"/>
        <v>5.8465450150425172E-5</v>
      </c>
      <c r="AE157">
        <f t="shared" si="42"/>
        <v>2.0864350831467281E-6</v>
      </c>
      <c r="AF157">
        <v>28</v>
      </c>
      <c r="AG157">
        <f t="shared" si="39"/>
        <v>1.7962074362987863E-2</v>
      </c>
    </row>
    <row r="158" spans="1:33" x14ac:dyDescent="0.3">
      <c r="A158" s="18" t="s">
        <v>47</v>
      </c>
      <c r="B158" s="18" t="s">
        <v>50</v>
      </c>
      <c r="C158" s="17">
        <v>15</v>
      </c>
      <c r="D158" s="10">
        <v>6460.85009765625</v>
      </c>
      <c r="E158" s="14">
        <v>13188</v>
      </c>
      <c r="F158">
        <v>144.9</v>
      </c>
      <c r="G158" s="11">
        <v>3.81</v>
      </c>
      <c r="H158" s="13">
        <f t="shared" si="32"/>
        <v>2.242738924597E-2</v>
      </c>
      <c r="I158" s="13">
        <f t="shared" si="33"/>
        <v>5.8970567996649895E-4</v>
      </c>
      <c r="J158">
        <v>19.43</v>
      </c>
      <c r="K158" s="23">
        <v>0.51</v>
      </c>
      <c r="L158" s="13">
        <f t="shared" si="34"/>
        <v>3.0073441894354525E-3</v>
      </c>
      <c r="M158" s="13">
        <f t="shared" si="35"/>
        <v>7.893698078291718E-5</v>
      </c>
      <c r="N158">
        <v>38</v>
      </c>
      <c r="O158" s="11">
        <f t="shared" si="36"/>
        <v>5.8815789602957901E-3</v>
      </c>
      <c r="P158">
        <v>106.54</v>
      </c>
      <c r="Q158" s="12">
        <f t="shared" si="29"/>
        <v>0.73526570048309181</v>
      </c>
      <c r="R158">
        <v>5.61</v>
      </c>
      <c r="S158">
        <v>15.48</v>
      </c>
      <c r="T158" s="13">
        <f t="shared" si="40"/>
        <v>0.7967061245496655</v>
      </c>
      <c r="U158">
        <v>0.81</v>
      </c>
      <c r="V158">
        <v>19</v>
      </c>
      <c r="W158" s="20">
        <f t="shared" si="43"/>
        <v>0.5</v>
      </c>
      <c r="X158">
        <v>787.87</v>
      </c>
      <c r="Y158">
        <v>23.87</v>
      </c>
      <c r="Z158">
        <v>269.04000000000002</v>
      </c>
      <c r="AA158">
        <v>8.15</v>
      </c>
      <c r="AB158">
        <f t="shared" si="37"/>
        <v>1.856728778467909</v>
      </c>
      <c r="AC158">
        <f t="shared" si="38"/>
        <v>5.6245686680469288E-2</v>
      </c>
      <c r="AD158">
        <f t="shared" si="41"/>
        <v>1.2813863205437604E-2</v>
      </c>
      <c r="AE158">
        <f t="shared" si="42"/>
        <v>3.8816899020337669E-4</v>
      </c>
      <c r="AF158">
        <v>33</v>
      </c>
      <c r="AG158">
        <f t="shared" si="39"/>
        <v>0.2277432712215321</v>
      </c>
    </row>
    <row r="159" spans="1:33" x14ac:dyDescent="0.3">
      <c r="A159" s="18" t="s">
        <v>47</v>
      </c>
      <c r="B159" s="18" t="s">
        <v>50</v>
      </c>
      <c r="C159" s="17">
        <v>16</v>
      </c>
      <c r="D159" s="10">
        <v>7234.97021484375</v>
      </c>
      <c r="E159" s="10">
        <v>24739.599609375</v>
      </c>
      <c r="F159">
        <v>1125.28</v>
      </c>
      <c r="G159" s="11">
        <v>2.2400000000000002</v>
      </c>
      <c r="H159" s="13">
        <f t="shared" si="32"/>
        <v>0.1555334668401675</v>
      </c>
      <c r="I159" s="13">
        <f t="shared" si="33"/>
        <v>3.0960735614422657E-4</v>
      </c>
      <c r="J159">
        <v>148.30000000000001</v>
      </c>
      <c r="K159" s="23">
        <v>0.3</v>
      </c>
      <c r="L159" s="13">
        <f t="shared" si="34"/>
        <v>2.0497665587584285E-2</v>
      </c>
      <c r="M159" s="13">
        <f t="shared" si="35"/>
        <v>4.1465270912173192E-5</v>
      </c>
      <c r="N159">
        <v>502</v>
      </c>
      <c r="O159" s="11">
        <f t="shared" si="36"/>
        <v>6.9385219993036484E-2</v>
      </c>
      <c r="P159">
        <v>562.77</v>
      </c>
      <c r="Q159" s="12">
        <f t="shared" ref="Q159:Q222" si="44">P159/F159</f>
        <v>0.50011552680221816</v>
      </c>
      <c r="R159">
        <v>6.78</v>
      </c>
      <c r="S159">
        <v>96.15</v>
      </c>
      <c r="T159" s="13">
        <f t="shared" si="40"/>
        <v>0.64834794335805801</v>
      </c>
      <c r="U159">
        <v>1.1599999999999999</v>
      </c>
      <c r="V159">
        <v>83</v>
      </c>
      <c r="W159" s="20">
        <f t="shared" si="43"/>
        <v>0.16533864541832669</v>
      </c>
      <c r="X159">
        <v>1570.31</v>
      </c>
      <c r="Y159">
        <v>26.17</v>
      </c>
      <c r="Z159">
        <v>553.97</v>
      </c>
      <c r="AA159">
        <v>9.23</v>
      </c>
      <c r="AB159">
        <f t="shared" si="37"/>
        <v>0.49229525095976118</v>
      </c>
      <c r="AC159">
        <f t="shared" si="38"/>
        <v>8.2024029574861365E-3</v>
      </c>
      <c r="AD159">
        <f t="shared" si="41"/>
        <v>4.3748689300419555E-4</v>
      </c>
      <c r="AE159">
        <f t="shared" si="42"/>
        <v>7.2892106475598403E-6</v>
      </c>
      <c r="AF159">
        <v>60</v>
      </c>
      <c r="AG159">
        <f t="shared" si="39"/>
        <v>5.3320062562206741E-2</v>
      </c>
    </row>
    <row r="160" spans="1:33" x14ac:dyDescent="0.3">
      <c r="A160" s="18" t="s">
        <v>47</v>
      </c>
      <c r="B160" s="18" t="s">
        <v>50</v>
      </c>
      <c r="C160" s="17">
        <v>17</v>
      </c>
      <c r="D160" s="14">
        <v>6463.75</v>
      </c>
      <c r="E160" s="10">
        <v>16065.2001953125</v>
      </c>
      <c r="F160">
        <v>406.26</v>
      </c>
      <c r="G160" s="11">
        <v>2.5099999999999998</v>
      </c>
      <c r="H160" s="13">
        <f t="shared" si="32"/>
        <v>6.2852059562947205E-2</v>
      </c>
      <c r="I160" s="13">
        <f t="shared" si="33"/>
        <v>3.8831947398955711E-4</v>
      </c>
      <c r="J160">
        <v>60.35</v>
      </c>
      <c r="K160" s="23">
        <v>0.37</v>
      </c>
      <c r="L160" s="13">
        <f t="shared" si="34"/>
        <v>9.3366853606652485E-3</v>
      </c>
      <c r="M160" s="13">
        <f t="shared" si="35"/>
        <v>5.7242312898859023E-5</v>
      </c>
      <c r="N160">
        <v>162</v>
      </c>
      <c r="O160" s="11">
        <f t="shared" si="36"/>
        <v>2.5062850512473409E-2</v>
      </c>
      <c r="P160">
        <v>280.89999999999998</v>
      </c>
      <c r="Q160" s="12">
        <f t="shared" si="44"/>
        <v>0.69142913405208484</v>
      </c>
      <c r="R160">
        <v>8.26</v>
      </c>
      <c r="S160">
        <v>50.85</v>
      </c>
      <c r="T160" s="13">
        <f t="shared" si="40"/>
        <v>0.84258492129246065</v>
      </c>
      <c r="U160">
        <v>1.5</v>
      </c>
      <c r="V160">
        <v>34</v>
      </c>
      <c r="W160" s="20">
        <f>V160/N160</f>
        <v>0.20987654320987653</v>
      </c>
      <c r="X160">
        <v>751.72</v>
      </c>
      <c r="Y160">
        <v>24.25</v>
      </c>
      <c r="Z160">
        <v>257.06</v>
      </c>
      <c r="AA160">
        <v>8.2899999999999991</v>
      </c>
      <c r="AB160">
        <f t="shared" si="37"/>
        <v>0.63274750159996063</v>
      </c>
      <c r="AC160">
        <f t="shared" si="38"/>
        <v>2.0405651553192534E-2</v>
      </c>
      <c r="AD160">
        <f t="shared" si="41"/>
        <v>1.5574939733174829E-3</v>
      </c>
      <c r="AE160">
        <f t="shared" si="42"/>
        <v>5.0228059747926286E-5</v>
      </c>
      <c r="AF160">
        <v>31</v>
      </c>
      <c r="AG160">
        <f t="shared" si="39"/>
        <v>7.630581401073204E-2</v>
      </c>
    </row>
    <row r="161" spans="1:33" x14ac:dyDescent="0.3">
      <c r="A161" s="18" t="s">
        <v>47</v>
      </c>
      <c r="B161" s="18" t="s">
        <v>50</v>
      </c>
      <c r="C161" s="17">
        <v>18</v>
      </c>
      <c r="D161" s="14">
        <v>6505.04</v>
      </c>
      <c r="E161" s="10">
        <v>9588.01953125</v>
      </c>
      <c r="F161">
        <v>348.63</v>
      </c>
      <c r="G161" s="11">
        <v>2.95</v>
      </c>
      <c r="H161" s="13">
        <f t="shared" si="32"/>
        <v>5.359382878506512E-2</v>
      </c>
      <c r="I161" s="13">
        <f t="shared" si="33"/>
        <v>4.5349452117127647E-4</v>
      </c>
      <c r="J161">
        <v>48.86</v>
      </c>
      <c r="K161" s="23">
        <v>0.41</v>
      </c>
      <c r="L161" s="13">
        <f t="shared" si="34"/>
        <v>7.5110990862469716E-3</v>
      </c>
      <c r="M161" s="13">
        <f t="shared" si="35"/>
        <v>6.3028052094990953E-5</v>
      </c>
      <c r="N161">
        <v>118</v>
      </c>
      <c r="O161" s="11">
        <f t="shared" si="36"/>
        <v>1.8139780846851056E-2</v>
      </c>
      <c r="P161">
        <v>141.21</v>
      </c>
      <c r="Q161" s="12">
        <f t="shared" si="44"/>
        <v>0.40504259530160919</v>
      </c>
      <c r="R161">
        <v>9.41</v>
      </c>
      <c r="S161">
        <v>25.96</v>
      </c>
      <c r="T161" s="13">
        <f t="shared" si="40"/>
        <v>0.53131395824805572</v>
      </c>
      <c r="U161">
        <v>1.73</v>
      </c>
      <c r="V161">
        <v>15</v>
      </c>
      <c r="W161" s="20">
        <f t="shared" ref="W161:W180" si="45">V161/N161</f>
        <v>0.1271186440677966</v>
      </c>
      <c r="X161">
        <v>398.23</v>
      </c>
      <c r="Y161">
        <v>28.44</v>
      </c>
      <c r="Z161">
        <v>143.58000000000001</v>
      </c>
      <c r="AA161">
        <v>10.26</v>
      </c>
      <c r="AB161">
        <f t="shared" si="37"/>
        <v>0.41184063333620174</v>
      </c>
      <c r="AC161">
        <f t="shared" si="38"/>
        <v>2.9429481111780398E-2</v>
      </c>
      <c r="AD161">
        <f t="shared" si="41"/>
        <v>1.1813115146034527E-3</v>
      </c>
      <c r="AE161">
        <f t="shared" si="42"/>
        <v>8.4414654825403437E-5</v>
      </c>
      <c r="AF161">
        <v>14</v>
      </c>
      <c r="AG161">
        <f t="shared" si="39"/>
        <v>4.0157186702234463E-2</v>
      </c>
    </row>
    <row r="162" spans="1:33" x14ac:dyDescent="0.3">
      <c r="A162" s="18" t="s">
        <v>47</v>
      </c>
      <c r="B162" s="18" t="s">
        <v>50</v>
      </c>
      <c r="C162" s="17">
        <v>19</v>
      </c>
      <c r="D162" s="10">
        <v>6054.580078125</v>
      </c>
      <c r="E162" s="10">
        <v>18705</v>
      </c>
      <c r="F162">
        <v>1103.22</v>
      </c>
      <c r="G162" s="11">
        <v>2.52</v>
      </c>
      <c r="H162" s="13">
        <f t="shared" si="32"/>
        <v>0.18221247151159134</v>
      </c>
      <c r="I162" s="13">
        <f t="shared" si="33"/>
        <v>4.1621383605192996E-4</v>
      </c>
      <c r="J162">
        <v>172.63</v>
      </c>
      <c r="K162" s="23">
        <v>0.4</v>
      </c>
      <c r="L162" s="13">
        <f t="shared" si="34"/>
        <v>2.8512299411763756E-2</v>
      </c>
      <c r="M162" s="13">
        <f t="shared" si="35"/>
        <v>6.6065688262211111E-5</v>
      </c>
      <c r="N162">
        <v>437</v>
      </c>
      <c r="O162" s="11">
        <f t="shared" si="36"/>
        <v>7.2176764426465631E-2</v>
      </c>
      <c r="P162">
        <v>532.36</v>
      </c>
      <c r="Q162" s="12">
        <f t="shared" si="44"/>
        <v>0.48255107775421041</v>
      </c>
      <c r="R162">
        <v>11.33</v>
      </c>
      <c r="S162">
        <v>113.33</v>
      </c>
      <c r="T162" s="13">
        <f t="shared" si="40"/>
        <v>0.65649076058622491</v>
      </c>
      <c r="U162">
        <v>2.41</v>
      </c>
      <c r="V162">
        <v>47</v>
      </c>
      <c r="W162" s="20">
        <f t="shared" si="45"/>
        <v>0.10755148741418764</v>
      </c>
      <c r="X162">
        <v>930.67</v>
      </c>
      <c r="Y162">
        <v>27.37</v>
      </c>
      <c r="Z162">
        <v>334.93</v>
      </c>
      <c r="AA162">
        <v>9.85</v>
      </c>
      <c r="AB162">
        <f t="shared" si="37"/>
        <v>0.30359311832635377</v>
      </c>
      <c r="AC162">
        <f t="shared" si="38"/>
        <v>8.928409564728703E-3</v>
      </c>
      <c r="AD162">
        <f t="shared" si="41"/>
        <v>2.751881930406934E-4</v>
      </c>
      <c r="AE162">
        <f t="shared" si="42"/>
        <v>8.093045416805989E-6</v>
      </c>
      <c r="AF162">
        <v>34</v>
      </c>
      <c r="AG162">
        <f t="shared" si="39"/>
        <v>3.0818875654901108E-2</v>
      </c>
    </row>
    <row r="163" spans="1:33" x14ac:dyDescent="0.3">
      <c r="A163" s="18" t="s">
        <v>47</v>
      </c>
      <c r="B163" s="18" t="s">
        <v>50</v>
      </c>
      <c r="C163" s="17">
        <v>20</v>
      </c>
      <c r="D163" s="14">
        <v>6593.1</v>
      </c>
      <c r="E163" s="10">
        <v>11509.7001953125</v>
      </c>
      <c r="F163">
        <v>504.48</v>
      </c>
      <c r="G163" s="11">
        <v>2.2000000000000002</v>
      </c>
      <c r="H163" s="13">
        <f t="shared" si="32"/>
        <v>7.6516358010647489E-2</v>
      </c>
      <c r="I163" s="13">
        <f t="shared" si="33"/>
        <v>3.3368218288817099E-4</v>
      </c>
      <c r="J163">
        <v>65.17</v>
      </c>
      <c r="K163" s="23">
        <v>0.28000000000000003</v>
      </c>
      <c r="L163" s="13">
        <f t="shared" si="34"/>
        <v>9.8845762994645911E-3</v>
      </c>
      <c r="M163" s="13">
        <f t="shared" si="35"/>
        <v>4.246864145849449E-5</v>
      </c>
      <c r="N163">
        <v>229</v>
      </c>
      <c r="O163" s="11">
        <f t="shared" si="36"/>
        <v>3.4733281764268702E-2</v>
      </c>
      <c r="P163">
        <v>171.25</v>
      </c>
      <c r="Q163" s="12">
        <f t="shared" si="44"/>
        <v>0.33945845226768157</v>
      </c>
      <c r="R163">
        <v>7.14</v>
      </c>
      <c r="S163">
        <v>32.67</v>
      </c>
      <c r="T163" s="13">
        <f t="shared" si="40"/>
        <v>0.50130428111094061</v>
      </c>
      <c r="U163">
        <v>1.36</v>
      </c>
      <c r="V163">
        <v>24</v>
      </c>
      <c r="W163" s="20">
        <f t="shared" si="45"/>
        <v>0.10480349344978165</v>
      </c>
      <c r="X163">
        <v>302.76</v>
      </c>
      <c r="Y163">
        <v>13.16</v>
      </c>
      <c r="Z163">
        <v>73.540000000000006</v>
      </c>
      <c r="AA163">
        <v>3.2</v>
      </c>
      <c r="AB163">
        <f t="shared" si="37"/>
        <v>0.14577386615921345</v>
      </c>
      <c r="AC163">
        <f t="shared" si="38"/>
        <v>6.3431652394544879E-3</v>
      </c>
      <c r="AD163">
        <f t="shared" si="41"/>
        <v>2.8895866270062926E-4</v>
      </c>
      <c r="AE163">
        <f t="shared" si="42"/>
        <v>1.2573670392194909E-5</v>
      </c>
      <c r="AF163">
        <v>23</v>
      </c>
      <c r="AG163">
        <f t="shared" si="39"/>
        <v>4.5591500158579129E-2</v>
      </c>
    </row>
    <row r="164" spans="1:33" x14ac:dyDescent="0.3">
      <c r="A164" s="18" t="s">
        <v>47</v>
      </c>
      <c r="B164" s="18" t="s">
        <v>50</v>
      </c>
      <c r="C164" s="17">
        <v>21</v>
      </c>
      <c r="D164" s="10">
        <v>4837.58984375</v>
      </c>
      <c r="E164" s="10">
        <v>9005.5302734375</v>
      </c>
      <c r="F164">
        <v>116.56</v>
      </c>
      <c r="G164" s="11">
        <v>3.43</v>
      </c>
      <c r="H164" s="13">
        <f t="shared" si="32"/>
        <v>2.4094642945100341E-2</v>
      </c>
      <c r="I164" s="13">
        <f t="shared" si="33"/>
        <v>7.090307592801491E-4</v>
      </c>
      <c r="J164">
        <v>13.71</v>
      </c>
      <c r="K164" s="23">
        <v>0.4</v>
      </c>
      <c r="L164" s="13">
        <f t="shared" si="34"/>
        <v>2.8340558920498088E-3</v>
      </c>
      <c r="M164" s="13">
        <f t="shared" si="35"/>
        <v>8.2685802831504264E-5</v>
      </c>
      <c r="N164">
        <v>34</v>
      </c>
      <c r="O164" s="11">
        <f t="shared" si="36"/>
        <v>7.0282932406778619E-3</v>
      </c>
      <c r="P164">
        <v>109.19</v>
      </c>
      <c r="Q164" s="12">
        <f t="shared" si="44"/>
        <v>0.936770761839396</v>
      </c>
      <c r="R164">
        <v>4.75</v>
      </c>
      <c r="S164">
        <v>13.75</v>
      </c>
      <c r="T164" s="13">
        <f t="shared" si="40"/>
        <v>1.0029175784099198</v>
      </c>
      <c r="U164">
        <v>0.6</v>
      </c>
      <c r="V164">
        <v>23</v>
      </c>
      <c r="W164" s="20">
        <f t="shared" si="45"/>
        <v>0.67647058823529416</v>
      </c>
      <c r="X164">
        <v>672.89</v>
      </c>
      <c r="Y164">
        <v>39.58</v>
      </c>
      <c r="Z164">
        <v>280.42</v>
      </c>
      <c r="AA164">
        <v>16.5</v>
      </c>
      <c r="AB164">
        <f t="shared" si="37"/>
        <v>2.4057995881949212</v>
      </c>
      <c r="AC164">
        <f t="shared" si="38"/>
        <v>0.1415579958819492</v>
      </c>
      <c r="AD164">
        <f t="shared" si="41"/>
        <v>2.0640010193847987E-2</v>
      </c>
      <c r="AE164">
        <f t="shared" si="42"/>
        <v>1.2144646180675121E-3</v>
      </c>
      <c r="AF164">
        <v>17</v>
      </c>
      <c r="AG164">
        <f t="shared" si="39"/>
        <v>0.14584763212079616</v>
      </c>
    </row>
    <row r="165" spans="1:33" x14ac:dyDescent="0.3">
      <c r="A165" s="18" t="s">
        <v>47</v>
      </c>
      <c r="B165" s="18" t="s">
        <v>50</v>
      </c>
      <c r="C165" s="17">
        <v>22</v>
      </c>
      <c r="D165" s="14">
        <v>7990.12</v>
      </c>
      <c r="E165" s="10">
        <v>22603.599609375</v>
      </c>
      <c r="F165">
        <v>552.21</v>
      </c>
      <c r="G165" s="11">
        <v>2.72</v>
      </c>
      <c r="H165" s="13">
        <f t="shared" si="32"/>
        <v>6.9111602829494426E-2</v>
      </c>
      <c r="I165" s="13">
        <f t="shared" si="33"/>
        <v>3.4042041921773396E-4</v>
      </c>
      <c r="J165">
        <v>74.44</v>
      </c>
      <c r="K165" s="23">
        <v>0.37</v>
      </c>
      <c r="L165" s="13">
        <f t="shared" si="34"/>
        <v>9.3165058847676872E-3</v>
      </c>
      <c r="M165" s="13">
        <f t="shared" si="35"/>
        <v>4.6307189378882919E-5</v>
      </c>
      <c r="N165">
        <v>203</v>
      </c>
      <c r="O165" s="11">
        <f t="shared" si="36"/>
        <v>2.5406376875441169E-2</v>
      </c>
      <c r="P165">
        <v>301.36</v>
      </c>
      <c r="Q165" s="12">
        <f t="shared" si="44"/>
        <v>0.54573441263287514</v>
      </c>
      <c r="R165">
        <v>4.9400000000000004</v>
      </c>
      <c r="S165">
        <v>45.43</v>
      </c>
      <c r="T165" s="13">
        <f t="shared" si="40"/>
        <v>0.61029016657710911</v>
      </c>
      <c r="U165">
        <v>0.74</v>
      </c>
      <c r="V165">
        <v>61</v>
      </c>
      <c r="W165" s="20">
        <f t="shared" si="45"/>
        <v>0.30049261083743845</v>
      </c>
      <c r="X165">
        <v>1361.71</v>
      </c>
      <c r="Y165">
        <v>25.22</v>
      </c>
      <c r="Z165">
        <v>481</v>
      </c>
      <c r="AA165">
        <v>8.91</v>
      </c>
      <c r="AB165">
        <f t="shared" si="37"/>
        <v>0.87104543561326297</v>
      </c>
      <c r="AC165">
        <f t="shared" si="38"/>
        <v>1.6135165969468138E-2</v>
      </c>
      <c r="AD165">
        <f t="shared" si="41"/>
        <v>1.5773807711074825E-3</v>
      </c>
      <c r="AE165">
        <f t="shared" si="42"/>
        <v>2.9219257111367301E-5</v>
      </c>
      <c r="AF165">
        <v>54</v>
      </c>
      <c r="AG165">
        <f t="shared" si="39"/>
        <v>9.7788884663443251E-2</v>
      </c>
    </row>
    <row r="166" spans="1:33" x14ac:dyDescent="0.3">
      <c r="A166" s="18" t="s">
        <v>47</v>
      </c>
      <c r="B166" s="18" t="s">
        <v>50</v>
      </c>
      <c r="C166" s="17">
        <v>23</v>
      </c>
      <c r="D166" s="14">
        <v>17087</v>
      </c>
      <c r="E166" s="10">
        <v>18011.69921875</v>
      </c>
      <c r="F166">
        <v>3387.04</v>
      </c>
      <c r="G166" s="11">
        <v>3.63</v>
      </c>
      <c r="H166" s="13">
        <f t="shared" si="32"/>
        <v>0.19822321062796278</v>
      </c>
      <c r="I166" s="13">
        <f t="shared" si="33"/>
        <v>2.1244220752618951E-4</v>
      </c>
      <c r="J166">
        <v>585.96</v>
      </c>
      <c r="K166" s="23">
        <v>0.63</v>
      </c>
      <c r="L166" s="13">
        <f t="shared" si="34"/>
        <v>3.4292737168607715E-2</v>
      </c>
      <c r="M166" s="13">
        <f t="shared" si="35"/>
        <v>3.6870135190495698E-5</v>
      </c>
      <c r="N166">
        <v>933</v>
      </c>
      <c r="O166" s="11">
        <f t="shared" si="36"/>
        <v>5.460291449640077E-2</v>
      </c>
      <c r="P166">
        <v>1303.98</v>
      </c>
      <c r="Q166" s="12">
        <f t="shared" si="44"/>
        <v>0.38499102461146018</v>
      </c>
      <c r="R166">
        <v>28.35</v>
      </c>
      <c r="S166">
        <v>331.21</v>
      </c>
      <c r="T166" s="13">
        <f t="shared" si="40"/>
        <v>0.56524336132159181</v>
      </c>
      <c r="U166">
        <v>7.2</v>
      </c>
      <c r="V166">
        <v>46</v>
      </c>
      <c r="W166" s="20">
        <f t="shared" si="45"/>
        <v>4.9303322615219719E-2</v>
      </c>
      <c r="X166">
        <v>1123.31</v>
      </c>
      <c r="Y166">
        <v>28.08</v>
      </c>
      <c r="Z166">
        <v>376.32</v>
      </c>
      <c r="AA166">
        <v>9.41</v>
      </c>
      <c r="AB166">
        <f t="shared" si="37"/>
        <v>0.11110586234588313</v>
      </c>
      <c r="AC166">
        <f t="shared" si="38"/>
        <v>2.7782370447352262E-3</v>
      </c>
      <c r="AD166">
        <f t="shared" si="41"/>
        <v>3.2803233013452199E-5</v>
      </c>
      <c r="AE166">
        <f t="shared" si="42"/>
        <v>8.2025516224645301E-7</v>
      </c>
      <c r="AF166">
        <v>40</v>
      </c>
      <c r="AG166">
        <f t="shared" si="39"/>
        <v>1.1809721762955265E-2</v>
      </c>
    </row>
    <row r="167" spans="1:33" x14ac:dyDescent="0.3">
      <c r="A167" s="18" t="s">
        <v>47</v>
      </c>
      <c r="B167" s="18" t="s">
        <v>50</v>
      </c>
      <c r="C167" s="17">
        <v>24</v>
      </c>
      <c r="D167" s="10">
        <v>7696.83984375</v>
      </c>
      <c r="E167" s="10">
        <v>10401.099609375</v>
      </c>
      <c r="F167">
        <v>623.70000000000005</v>
      </c>
      <c r="G167" s="11">
        <v>1.99</v>
      </c>
      <c r="H167" s="13">
        <f t="shared" si="32"/>
        <v>8.1033256851051394E-2</v>
      </c>
      <c r="I167" s="13">
        <f t="shared" si="33"/>
        <v>2.5854766896519523E-4</v>
      </c>
      <c r="J167">
        <v>76.650000000000006</v>
      </c>
      <c r="K167" s="23">
        <v>0.24</v>
      </c>
      <c r="L167" s="13">
        <f t="shared" si="34"/>
        <v>9.9586325759709621E-3</v>
      </c>
      <c r="M167" s="13">
        <f t="shared" si="35"/>
        <v>3.1181628417912995E-5</v>
      </c>
      <c r="N167">
        <v>314</v>
      </c>
      <c r="O167" s="11">
        <f t="shared" si="36"/>
        <v>4.0795963846769499E-2</v>
      </c>
      <c r="P167">
        <v>118.38</v>
      </c>
      <c r="Q167" s="12">
        <f t="shared" si="44"/>
        <v>0.18980278980278978</v>
      </c>
      <c r="R167">
        <v>4.74</v>
      </c>
      <c r="S167">
        <v>21.08</v>
      </c>
      <c r="T167" s="13">
        <f t="shared" si="40"/>
        <v>0.27501630789302017</v>
      </c>
      <c r="U167">
        <v>0.84</v>
      </c>
      <c r="V167">
        <v>25</v>
      </c>
      <c r="W167" s="20">
        <f t="shared" si="45"/>
        <v>7.9617834394904455E-2</v>
      </c>
      <c r="X167">
        <v>531.71</v>
      </c>
      <c r="Y167">
        <v>19.690000000000001</v>
      </c>
      <c r="Z167">
        <v>133.22</v>
      </c>
      <c r="AA167">
        <v>4.93</v>
      </c>
      <c r="AB167">
        <f t="shared" si="37"/>
        <v>0.21359628026294691</v>
      </c>
      <c r="AC167">
        <f t="shared" si="38"/>
        <v>7.9044412377745708E-3</v>
      </c>
      <c r="AD167">
        <f t="shared" si="41"/>
        <v>3.4246637848797001E-4</v>
      </c>
      <c r="AE167">
        <f t="shared" si="42"/>
        <v>1.2673466791365353E-5</v>
      </c>
      <c r="AF167">
        <v>27</v>
      </c>
      <c r="AG167">
        <f t="shared" si="39"/>
        <v>4.3290043290043288E-2</v>
      </c>
    </row>
    <row r="168" spans="1:33" x14ac:dyDescent="0.3">
      <c r="A168" s="18" t="s">
        <v>47</v>
      </c>
      <c r="B168" s="18" t="s">
        <v>50</v>
      </c>
      <c r="C168" s="17">
        <v>25</v>
      </c>
      <c r="D168" s="10">
        <v>8061.64990234375</v>
      </c>
      <c r="E168" s="10">
        <v>18983.30078125</v>
      </c>
      <c r="F168">
        <v>472.82</v>
      </c>
      <c r="G168" s="11">
        <v>3.38</v>
      </c>
      <c r="H168" s="13">
        <f t="shared" si="32"/>
        <v>5.8650525106844174E-2</v>
      </c>
      <c r="I168" s="13">
        <f t="shared" si="33"/>
        <v>4.1926901328440699E-4</v>
      </c>
      <c r="J168">
        <v>65.11</v>
      </c>
      <c r="K168" s="23">
        <v>0.47</v>
      </c>
      <c r="L168" s="13">
        <f t="shared" si="34"/>
        <v>8.0765104896295091E-3</v>
      </c>
      <c r="M168" s="13">
        <f t="shared" si="35"/>
        <v>5.8300720782151264E-5</v>
      </c>
      <c r="N168">
        <v>140</v>
      </c>
      <c r="O168" s="11">
        <f t="shared" si="36"/>
        <v>1.7366172147874847E-2</v>
      </c>
      <c r="P168">
        <v>341.74</v>
      </c>
      <c r="Q168" s="12">
        <f t="shared" si="44"/>
        <v>0.72276976439236917</v>
      </c>
      <c r="R168">
        <v>6.7</v>
      </c>
      <c r="S168">
        <v>50.6</v>
      </c>
      <c r="T168" s="13">
        <f t="shared" si="40"/>
        <v>0.77714636768545542</v>
      </c>
      <c r="U168">
        <v>0.99</v>
      </c>
      <c r="V168">
        <v>51</v>
      </c>
      <c r="W168" s="20">
        <f t="shared" si="45"/>
        <v>0.36428571428571427</v>
      </c>
      <c r="X168">
        <v>1625.89</v>
      </c>
      <c r="Y168">
        <v>31.88</v>
      </c>
      <c r="Z168">
        <v>599.19000000000005</v>
      </c>
      <c r="AA168">
        <v>11.75</v>
      </c>
      <c r="AB168">
        <f t="shared" si="37"/>
        <v>1.2672687280571888</v>
      </c>
      <c r="AC168">
        <f t="shared" si="38"/>
        <v>2.4850894632206761E-2</v>
      </c>
      <c r="AD168">
        <f t="shared" si="41"/>
        <v>2.68023503247999E-3</v>
      </c>
      <c r="AE168">
        <f t="shared" si="42"/>
        <v>5.2558890554982365E-5</v>
      </c>
      <c r="AF168">
        <v>51</v>
      </c>
      <c r="AG168">
        <f t="shared" si="39"/>
        <v>0.107863457552557</v>
      </c>
    </row>
    <row r="169" spans="1:33" x14ac:dyDescent="0.3">
      <c r="A169" s="19" t="s">
        <v>47</v>
      </c>
      <c r="B169" s="19" t="s">
        <v>53</v>
      </c>
      <c r="C169">
        <v>1</v>
      </c>
      <c r="D169" s="14">
        <v>7678.7</v>
      </c>
      <c r="E169" s="10">
        <v>28677.30078125</v>
      </c>
      <c r="F169">
        <v>1490.45</v>
      </c>
      <c r="G169" s="11">
        <v>2.5299999999999998</v>
      </c>
      <c r="H169" s="13">
        <f t="shared" si="32"/>
        <v>0.19410186620131012</v>
      </c>
      <c r="I169" s="13">
        <f t="shared" si="33"/>
        <v>3.2948285517079711E-4</v>
      </c>
      <c r="J169">
        <v>214.32</v>
      </c>
      <c r="K169" s="23">
        <v>0.36</v>
      </c>
      <c r="L169" s="13">
        <f t="shared" si="34"/>
        <v>2.7910974513915117E-2</v>
      </c>
      <c r="M169" s="13">
        <f t="shared" si="35"/>
        <v>4.6882935913631211E-5</v>
      </c>
      <c r="N169">
        <v>588</v>
      </c>
      <c r="O169" s="11">
        <f t="shared" si="36"/>
        <v>7.6575461992264324E-2</v>
      </c>
      <c r="P169">
        <v>630.58000000000004</v>
      </c>
      <c r="Q169" s="12">
        <f t="shared" si="44"/>
        <v>0.42308027776845919</v>
      </c>
      <c r="R169">
        <v>15.01</v>
      </c>
      <c r="S169">
        <v>128.07</v>
      </c>
      <c r="T169" s="13">
        <f t="shared" si="40"/>
        <v>0.59756438969764836</v>
      </c>
      <c r="U169">
        <v>3.05</v>
      </c>
      <c r="V169">
        <v>42</v>
      </c>
      <c r="W169" s="20">
        <f t="shared" si="45"/>
        <v>7.1428571428571425E-2</v>
      </c>
      <c r="X169">
        <v>975.56</v>
      </c>
      <c r="Y169">
        <v>20.32</v>
      </c>
      <c r="Z169">
        <v>305.20999999999998</v>
      </c>
      <c r="AA169">
        <v>6.36</v>
      </c>
      <c r="AB169">
        <f t="shared" si="37"/>
        <v>0.20477708074742526</v>
      </c>
      <c r="AC169">
        <f t="shared" si="38"/>
        <v>4.2671676339360596E-3</v>
      </c>
      <c r="AD169">
        <f t="shared" si="41"/>
        <v>1.373927879146736E-4</v>
      </c>
      <c r="AE169">
        <f t="shared" si="42"/>
        <v>2.8630062289483441E-6</v>
      </c>
      <c r="AF169">
        <v>48</v>
      </c>
      <c r="AG169">
        <f t="shared" si="39"/>
        <v>3.2205038746687238E-2</v>
      </c>
    </row>
    <row r="170" spans="1:33" x14ac:dyDescent="0.3">
      <c r="A170" s="19" t="s">
        <v>47</v>
      </c>
      <c r="B170" s="19" t="s">
        <v>53</v>
      </c>
      <c r="C170">
        <v>2</v>
      </c>
      <c r="D170" s="10">
        <v>8000.72021484375</v>
      </c>
      <c r="E170" s="10">
        <v>20836.400390625</v>
      </c>
      <c r="F170">
        <v>2647.63</v>
      </c>
      <c r="G170" s="11">
        <v>3.24</v>
      </c>
      <c r="H170" s="13">
        <f t="shared" si="32"/>
        <v>0.3309239579566659</v>
      </c>
      <c r="I170" s="13">
        <f t="shared" si="33"/>
        <v>4.0496354240569777E-4</v>
      </c>
      <c r="J170">
        <v>483.55</v>
      </c>
      <c r="K170" s="23">
        <v>0.59</v>
      </c>
      <c r="L170" s="13">
        <f t="shared" si="34"/>
        <v>6.0438308929097267E-2</v>
      </c>
      <c r="M170" s="13">
        <f t="shared" si="35"/>
        <v>7.3743361117086932E-5</v>
      </c>
      <c r="N170">
        <v>817</v>
      </c>
      <c r="O170" s="11">
        <f t="shared" si="36"/>
        <v>0.10211580683501699</v>
      </c>
      <c r="P170">
        <v>809.91</v>
      </c>
      <c r="Q170" s="12">
        <f t="shared" si="44"/>
        <v>0.30589999357916325</v>
      </c>
      <c r="R170">
        <v>24.54</v>
      </c>
      <c r="S170">
        <v>219.98</v>
      </c>
      <c r="T170" s="13">
        <f t="shared" si="40"/>
        <v>0.45492710164409056</v>
      </c>
      <c r="U170">
        <v>6.67</v>
      </c>
      <c r="V170">
        <v>33</v>
      </c>
      <c r="W170" s="20">
        <f t="shared" si="45"/>
        <v>4.0391676866585069E-2</v>
      </c>
      <c r="X170">
        <v>917.68</v>
      </c>
      <c r="Y170">
        <v>25.49</v>
      </c>
      <c r="Z170">
        <v>278.43</v>
      </c>
      <c r="AA170">
        <v>7.73</v>
      </c>
      <c r="AB170">
        <f t="shared" si="37"/>
        <v>0.10516197504938379</v>
      </c>
      <c r="AC170">
        <f t="shared" si="38"/>
        <v>2.9195922390968525E-3</v>
      </c>
      <c r="AD170">
        <f t="shared" si="41"/>
        <v>3.9719286701458964E-5</v>
      </c>
      <c r="AE170">
        <f t="shared" si="42"/>
        <v>1.1027191258207727E-6</v>
      </c>
      <c r="AF170">
        <v>36</v>
      </c>
      <c r="AG170">
        <f t="shared" si="39"/>
        <v>1.3597066055302288E-2</v>
      </c>
    </row>
    <row r="171" spans="1:33" x14ac:dyDescent="0.3">
      <c r="A171" s="19" t="s">
        <v>47</v>
      </c>
      <c r="B171" s="19" t="s">
        <v>53</v>
      </c>
      <c r="C171">
        <v>3</v>
      </c>
      <c r="D171" s="14">
        <v>8007.36</v>
      </c>
      <c r="E171" s="10">
        <v>23071.30078125</v>
      </c>
      <c r="F171">
        <v>2379.87</v>
      </c>
      <c r="G171" s="11">
        <v>2.44</v>
      </c>
      <c r="H171" s="13">
        <f t="shared" si="32"/>
        <v>0.29721031650881191</v>
      </c>
      <c r="I171" s="13">
        <f t="shared" si="33"/>
        <v>3.0471965791471848E-4</v>
      </c>
      <c r="J171">
        <v>376.7</v>
      </c>
      <c r="K171" s="23">
        <v>0.39</v>
      </c>
      <c r="L171" s="13">
        <f t="shared" si="34"/>
        <v>4.7044219318227234E-2</v>
      </c>
      <c r="M171" s="13">
        <f t="shared" si="35"/>
        <v>4.8705191224073857E-5</v>
      </c>
      <c r="N171">
        <v>975</v>
      </c>
      <c r="O171" s="11">
        <f t="shared" si="36"/>
        <v>0.12176297806018463</v>
      </c>
      <c r="P171">
        <v>703.55</v>
      </c>
      <c r="Q171" s="12">
        <f t="shared" si="44"/>
        <v>0.29562539130288629</v>
      </c>
      <c r="R171">
        <v>20.100000000000001</v>
      </c>
      <c r="S171">
        <v>185.09</v>
      </c>
      <c r="T171" s="13">
        <f t="shared" si="40"/>
        <v>0.49134589859304489</v>
      </c>
      <c r="U171">
        <v>5.29</v>
      </c>
      <c r="V171">
        <v>35</v>
      </c>
      <c r="W171" s="20">
        <f t="shared" si="45"/>
        <v>3.5897435897435895E-2</v>
      </c>
      <c r="X171">
        <v>973.46</v>
      </c>
      <c r="Y171">
        <v>37.44</v>
      </c>
      <c r="Z171">
        <v>322.83</v>
      </c>
      <c r="AA171">
        <v>12.42</v>
      </c>
      <c r="AB171">
        <f t="shared" si="37"/>
        <v>0.13565026661120144</v>
      </c>
      <c r="AC171">
        <f t="shared" si="38"/>
        <v>5.2187724539575694E-3</v>
      </c>
      <c r="AD171">
        <f t="shared" si="41"/>
        <v>5.6999023732893581E-5</v>
      </c>
      <c r="AE171">
        <f t="shared" si="42"/>
        <v>2.1928813145077543E-6</v>
      </c>
      <c r="AF171">
        <v>26</v>
      </c>
      <c r="AG171">
        <f t="shared" si="39"/>
        <v>1.0924966489766248E-2</v>
      </c>
    </row>
    <row r="172" spans="1:33" x14ac:dyDescent="0.3">
      <c r="A172" s="19" t="s">
        <v>47</v>
      </c>
      <c r="B172" s="19" t="s">
        <v>53</v>
      </c>
      <c r="C172">
        <v>4</v>
      </c>
      <c r="D172" s="10">
        <v>5902.27001953125</v>
      </c>
      <c r="E172" s="10">
        <v>13769.2001953125</v>
      </c>
      <c r="F172">
        <v>347.11</v>
      </c>
      <c r="G172" s="11">
        <v>2.63</v>
      </c>
      <c r="H172" s="13">
        <f t="shared" si="32"/>
        <v>5.8809576459798597E-2</v>
      </c>
      <c r="I172" s="13">
        <f t="shared" si="33"/>
        <v>4.4559127103589729E-4</v>
      </c>
      <c r="J172">
        <v>49.08</v>
      </c>
      <c r="K172" s="23">
        <v>0.37</v>
      </c>
      <c r="L172" s="13">
        <f t="shared" si="34"/>
        <v>8.3154447081527898E-3</v>
      </c>
      <c r="M172" s="13">
        <f t="shared" si="35"/>
        <v>6.2687745354860072E-5</v>
      </c>
      <c r="N172">
        <v>132</v>
      </c>
      <c r="O172" s="11">
        <f t="shared" si="36"/>
        <v>2.2364276721193323E-2</v>
      </c>
      <c r="P172">
        <v>229.98</v>
      </c>
      <c r="Q172" s="12">
        <f t="shared" si="44"/>
        <v>0.66255653827316985</v>
      </c>
      <c r="R172">
        <v>6.39</v>
      </c>
      <c r="S172">
        <v>38.21</v>
      </c>
      <c r="T172" s="13">
        <f t="shared" si="40"/>
        <v>0.7785248573757132</v>
      </c>
      <c r="U172">
        <v>1.06</v>
      </c>
      <c r="V172">
        <v>36</v>
      </c>
      <c r="W172" s="20">
        <f t="shared" si="45"/>
        <v>0.27272727272727271</v>
      </c>
      <c r="X172">
        <v>1166.3599999999999</v>
      </c>
      <c r="Y172">
        <v>37.619999999999997</v>
      </c>
      <c r="Z172">
        <v>431.19</v>
      </c>
      <c r="AA172">
        <v>13.91</v>
      </c>
      <c r="AB172">
        <f t="shared" si="37"/>
        <v>1.2422286883120623</v>
      </c>
      <c r="AC172">
        <f t="shared" si="38"/>
        <v>4.0073751836593584E-2</v>
      </c>
      <c r="AD172">
        <f t="shared" si="41"/>
        <v>3.5787752825100468E-3</v>
      </c>
      <c r="AE172">
        <f t="shared" si="42"/>
        <v>1.1544971863845346E-4</v>
      </c>
      <c r="AF172">
        <v>31</v>
      </c>
      <c r="AG172">
        <f t="shared" si="39"/>
        <v>8.9308864625046808E-2</v>
      </c>
    </row>
    <row r="173" spans="1:33" x14ac:dyDescent="0.3">
      <c r="A173" s="19" t="s">
        <v>47</v>
      </c>
      <c r="B173" s="19" t="s">
        <v>53</v>
      </c>
      <c r="C173">
        <v>5</v>
      </c>
      <c r="D173" s="14">
        <v>5346.1</v>
      </c>
      <c r="E173" s="10">
        <v>11304.400390625</v>
      </c>
      <c r="F173">
        <v>1962.73</v>
      </c>
      <c r="G173" s="11">
        <v>3.52</v>
      </c>
      <c r="H173" s="13">
        <f t="shared" si="32"/>
        <v>0.36713305026093784</v>
      </c>
      <c r="I173" s="13">
        <f t="shared" si="33"/>
        <v>6.5842389779465404E-4</v>
      </c>
      <c r="J173">
        <v>303.47000000000003</v>
      </c>
      <c r="K173" s="23">
        <v>0.54</v>
      </c>
      <c r="L173" s="13">
        <f t="shared" si="34"/>
        <v>5.6764744393108996E-2</v>
      </c>
      <c r="M173" s="13">
        <f t="shared" si="35"/>
        <v>1.0100821159349806E-4</v>
      </c>
      <c r="N173">
        <v>558</v>
      </c>
      <c r="O173" s="11">
        <f t="shared" si="36"/>
        <v>0.104375151979948</v>
      </c>
      <c r="P173">
        <v>571.6</v>
      </c>
      <c r="Q173" s="12">
        <f t="shared" si="44"/>
        <v>0.29122701543258628</v>
      </c>
      <c r="R173">
        <v>21.17</v>
      </c>
      <c r="S173">
        <v>136.44</v>
      </c>
      <c r="T173" s="13">
        <f t="shared" si="40"/>
        <v>0.44959963093551253</v>
      </c>
      <c r="U173">
        <v>5.05</v>
      </c>
      <c r="V173">
        <v>27</v>
      </c>
      <c r="W173" s="20">
        <f t="shared" si="45"/>
        <v>4.8387096774193547E-2</v>
      </c>
      <c r="X173">
        <v>535.83000000000004</v>
      </c>
      <c r="Y173">
        <v>20.61</v>
      </c>
      <c r="Z173">
        <v>154.01</v>
      </c>
      <c r="AA173">
        <v>5.92</v>
      </c>
      <c r="AB173">
        <f t="shared" si="37"/>
        <v>7.8467236960763825E-2</v>
      </c>
      <c r="AC173">
        <f t="shared" si="38"/>
        <v>3.0162070177762604E-3</v>
      </c>
      <c r="AD173">
        <f t="shared" si="41"/>
        <v>3.9978620065298758E-5</v>
      </c>
      <c r="AE173">
        <f t="shared" si="42"/>
        <v>1.5367406712977639E-6</v>
      </c>
      <c r="AF173">
        <v>26</v>
      </c>
      <c r="AG173">
        <f t="shared" si="39"/>
        <v>1.3246855145638982E-2</v>
      </c>
    </row>
    <row r="174" spans="1:33" x14ac:dyDescent="0.3">
      <c r="A174" s="19" t="s">
        <v>47</v>
      </c>
      <c r="B174" s="19" t="s">
        <v>53</v>
      </c>
      <c r="C174">
        <v>6</v>
      </c>
      <c r="D174" s="14">
        <v>11066.5</v>
      </c>
      <c r="E174" s="10">
        <v>24753.900390625</v>
      </c>
      <c r="F174">
        <v>2699.27</v>
      </c>
      <c r="G174" s="11">
        <v>2.67</v>
      </c>
      <c r="H174" s="13">
        <f t="shared" si="32"/>
        <v>0.24391361315682464</v>
      </c>
      <c r="I174" s="13">
        <f t="shared" si="33"/>
        <v>2.4126869380562959E-4</v>
      </c>
      <c r="J174">
        <v>373.17</v>
      </c>
      <c r="K174" s="23">
        <v>0.37</v>
      </c>
      <c r="L174" s="13">
        <f t="shared" si="34"/>
        <v>3.372068856458682E-2</v>
      </c>
      <c r="M174" s="13">
        <f t="shared" si="35"/>
        <v>3.3434238467446797E-5</v>
      </c>
      <c r="N174">
        <v>1011</v>
      </c>
      <c r="O174" s="11">
        <f t="shared" si="36"/>
        <v>9.1356797542131662E-2</v>
      </c>
      <c r="P174">
        <v>678.06</v>
      </c>
      <c r="Q174" s="12">
        <f t="shared" si="44"/>
        <v>0.25120125070852489</v>
      </c>
      <c r="R174">
        <v>18.329999999999998</v>
      </c>
      <c r="S174">
        <v>150.01</v>
      </c>
      <c r="T174" s="13">
        <f t="shared" si="40"/>
        <v>0.4019883699118364</v>
      </c>
      <c r="U174">
        <v>4.05</v>
      </c>
      <c r="V174">
        <v>37</v>
      </c>
      <c r="W174" s="20">
        <f t="shared" si="45"/>
        <v>3.6597428288822946E-2</v>
      </c>
      <c r="X174">
        <v>624.04999999999995</v>
      </c>
      <c r="Y174">
        <v>17.829999999999998</v>
      </c>
      <c r="Z174">
        <v>152.02000000000001</v>
      </c>
      <c r="AA174">
        <v>4.34</v>
      </c>
      <c r="AB174">
        <f t="shared" si="37"/>
        <v>5.6318930673848862E-2</v>
      </c>
      <c r="AC174">
        <f t="shared" si="38"/>
        <v>1.6078421202769637E-3</v>
      </c>
      <c r="AD174">
        <f t="shared" si="41"/>
        <v>2.0864504356307026E-5</v>
      </c>
      <c r="AE174">
        <f t="shared" si="42"/>
        <v>5.9565812989325396E-7</v>
      </c>
      <c r="AF174">
        <v>35</v>
      </c>
      <c r="AG174">
        <f t="shared" si="39"/>
        <v>1.2966468711910999E-2</v>
      </c>
    </row>
    <row r="175" spans="1:33" x14ac:dyDescent="0.3">
      <c r="A175" s="19" t="s">
        <v>47</v>
      </c>
      <c r="B175" s="19" t="s">
        <v>53</v>
      </c>
      <c r="C175">
        <v>7</v>
      </c>
      <c r="D175" s="10">
        <v>10664.900390625</v>
      </c>
      <c r="E175" s="10">
        <v>26564.30078125</v>
      </c>
      <c r="F175">
        <v>2675.11</v>
      </c>
      <c r="G175" s="11">
        <v>3.44</v>
      </c>
      <c r="H175" s="13">
        <f t="shared" si="32"/>
        <v>0.2508330975459987</v>
      </c>
      <c r="I175" s="13">
        <f t="shared" si="33"/>
        <v>3.2255341109645413E-4</v>
      </c>
      <c r="J175">
        <v>428.73</v>
      </c>
      <c r="K175" s="23">
        <v>0.55000000000000004</v>
      </c>
      <c r="L175" s="13">
        <f t="shared" si="34"/>
        <v>4.0200094168425231E-2</v>
      </c>
      <c r="M175" s="13">
        <f t="shared" si="35"/>
        <v>5.1571039564840056E-5</v>
      </c>
      <c r="N175">
        <v>777</v>
      </c>
      <c r="O175" s="11">
        <f t="shared" si="36"/>
        <v>7.285581407614676E-2</v>
      </c>
      <c r="P175">
        <v>808.42</v>
      </c>
      <c r="Q175" s="12">
        <f t="shared" si="44"/>
        <v>0.30220065716923789</v>
      </c>
      <c r="R175">
        <v>20.73</v>
      </c>
      <c r="S175">
        <v>206.4</v>
      </c>
      <c r="T175" s="13">
        <f t="shared" si="40"/>
        <v>0.48142187390665453</v>
      </c>
      <c r="U175">
        <v>5.29</v>
      </c>
      <c r="V175">
        <v>39</v>
      </c>
      <c r="W175" s="20">
        <f t="shared" si="45"/>
        <v>5.019305019305019E-2</v>
      </c>
      <c r="X175">
        <v>820.29</v>
      </c>
      <c r="Y175">
        <v>24.86</v>
      </c>
      <c r="Z175">
        <v>254.16</v>
      </c>
      <c r="AA175">
        <v>7.7</v>
      </c>
      <c r="AB175">
        <f t="shared" si="37"/>
        <v>9.5009177192713568E-2</v>
      </c>
      <c r="AC175">
        <f t="shared" si="38"/>
        <v>2.8783863093480269E-3</v>
      </c>
      <c r="AD175">
        <f t="shared" si="41"/>
        <v>3.5515988947263315E-5</v>
      </c>
      <c r="AE175">
        <f t="shared" si="42"/>
        <v>1.0759880189405396E-6</v>
      </c>
      <c r="AF175">
        <v>33</v>
      </c>
      <c r="AG175">
        <f t="shared" si="39"/>
        <v>1.2335941325777257E-2</v>
      </c>
    </row>
    <row r="176" spans="1:33" x14ac:dyDescent="0.3">
      <c r="A176" s="19" t="s">
        <v>47</v>
      </c>
      <c r="B176" s="19" t="s">
        <v>53</v>
      </c>
      <c r="C176">
        <v>8</v>
      </c>
      <c r="D176" s="14">
        <v>9340.9599999999991</v>
      </c>
      <c r="E176" s="10">
        <v>22381.599609375</v>
      </c>
      <c r="F176">
        <v>1685.44</v>
      </c>
      <c r="G176" s="11">
        <v>1.9</v>
      </c>
      <c r="H176" s="13">
        <f t="shared" si="32"/>
        <v>0.18043541563179805</v>
      </c>
      <c r="I176" s="13">
        <f t="shared" si="33"/>
        <v>2.0340521745088299E-4</v>
      </c>
      <c r="J176">
        <v>216.73</v>
      </c>
      <c r="K176" s="23">
        <v>0.24</v>
      </c>
      <c r="L176" s="13">
        <f t="shared" si="34"/>
        <v>2.3202111988489406E-2</v>
      </c>
      <c r="M176" s="13">
        <f t="shared" si="35"/>
        <v>2.5693290625374694E-5</v>
      </c>
      <c r="N176">
        <v>887</v>
      </c>
      <c r="O176" s="11">
        <f t="shared" si="36"/>
        <v>9.4958119936280644E-2</v>
      </c>
      <c r="P176">
        <v>477.97</v>
      </c>
      <c r="Q176" s="12">
        <f t="shared" si="44"/>
        <v>0.28358766850199357</v>
      </c>
      <c r="R176">
        <v>8.69</v>
      </c>
      <c r="S176">
        <v>93.6</v>
      </c>
      <c r="T176" s="13">
        <f t="shared" si="40"/>
        <v>0.4318737599778526</v>
      </c>
      <c r="U176">
        <v>1.7</v>
      </c>
      <c r="V176">
        <v>55</v>
      </c>
      <c r="W176" s="20">
        <f t="shared" si="45"/>
        <v>6.2006764374295378E-2</v>
      </c>
      <c r="X176">
        <v>1050.67</v>
      </c>
      <c r="Y176">
        <v>27.65</v>
      </c>
      <c r="Z176">
        <v>339.01</v>
      </c>
      <c r="AA176">
        <v>8.92</v>
      </c>
      <c r="AB176">
        <f t="shared" si="37"/>
        <v>0.2011403550408202</v>
      </c>
      <c r="AC176">
        <f t="shared" si="38"/>
        <v>5.2923865578127964E-3</v>
      </c>
      <c r="AD176">
        <f t="shared" si="41"/>
        <v>1.1933996762911773E-4</v>
      </c>
      <c r="AE176">
        <f t="shared" si="42"/>
        <v>3.1400622732418813E-6</v>
      </c>
      <c r="AF176">
        <v>38</v>
      </c>
      <c r="AG176">
        <f t="shared" si="39"/>
        <v>2.2546041389785457E-2</v>
      </c>
    </row>
    <row r="177" spans="1:33" x14ac:dyDescent="0.3">
      <c r="A177" s="19" t="s">
        <v>47</v>
      </c>
      <c r="B177" s="19" t="s">
        <v>53</v>
      </c>
      <c r="C177">
        <v>9</v>
      </c>
      <c r="D177" s="14">
        <v>15303.5</v>
      </c>
      <c r="E177" s="10">
        <v>15030.7001953125</v>
      </c>
      <c r="F177">
        <v>1422.9</v>
      </c>
      <c r="G177" s="11">
        <v>3.5</v>
      </c>
      <c r="H177" s="13">
        <f t="shared" si="32"/>
        <v>9.2978730355800968E-2</v>
      </c>
      <c r="I177" s="13">
        <f t="shared" si="33"/>
        <v>2.2870585160257456E-4</v>
      </c>
      <c r="J177">
        <v>252.46</v>
      </c>
      <c r="K177" s="23">
        <v>0.62</v>
      </c>
      <c r="L177" s="13">
        <f t="shared" si="34"/>
        <v>1.6496879798738852E-2</v>
      </c>
      <c r="M177" s="13">
        <f t="shared" si="35"/>
        <v>4.0513607998170354E-5</v>
      </c>
      <c r="N177">
        <v>406</v>
      </c>
      <c r="O177" s="11">
        <f t="shared" si="36"/>
        <v>2.6529878785898652E-2</v>
      </c>
      <c r="P177">
        <v>517.29</v>
      </c>
      <c r="Q177" s="12">
        <f t="shared" si="44"/>
        <v>0.36354627872654433</v>
      </c>
      <c r="R177">
        <v>20.69</v>
      </c>
      <c r="S177">
        <v>132.21</v>
      </c>
      <c r="T177" s="13">
        <f t="shared" si="40"/>
        <v>0.52368692070030898</v>
      </c>
      <c r="U177">
        <v>5.29</v>
      </c>
      <c r="V177">
        <v>25</v>
      </c>
      <c r="W177" s="20">
        <f t="shared" si="45"/>
        <v>6.1576354679802957E-2</v>
      </c>
      <c r="X177">
        <v>458.49</v>
      </c>
      <c r="Y177">
        <v>12.39</v>
      </c>
      <c r="Z177">
        <v>121.39</v>
      </c>
      <c r="AA177">
        <v>3.28</v>
      </c>
      <c r="AB177">
        <f t="shared" si="37"/>
        <v>8.5311687398973921E-2</v>
      </c>
      <c r="AC177">
        <f t="shared" si="38"/>
        <v>2.3051514512615078E-3</v>
      </c>
      <c r="AD177">
        <f t="shared" si="41"/>
        <v>5.9956207322351473E-5</v>
      </c>
      <c r="AE177">
        <f t="shared" si="42"/>
        <v>1.6200375650161696E-6</v>
      </c>
      <c r="AF177">
        <v>37</v>
      </c>
      <c r="AG177">
        <f t="shared" si="39"/>
        <v>2.6003232834352377E-2</v>
      </c>
    </row>
    <row r="178" spans="1:33" x14ac:dyDescent="0.3">
      <c r="A178" s="19" t="s">
        <v>47</v>
      </c>
      <c r="B178" s="19" t="s">
        <v>53</v>
      </c>
      <c r="C178">
        <v>10</v>
      </c>
      <c r="D178" s="10">
        <v>8010.0400390625</v>
      </c>
      <c r="E178" s="10">
        <v>20901.900390625</v>
      </c>
      <c r="F178">
        <v>779.1</v>
      </c>
      <c r="G178" s="11">
        <v>3.21</v>
      </c>
      <c r="H178" s="13">
        <f t="shared" si="32"/>
        <v>9.7265431408653277E-2</v>
      </c>
      <c r="I178" s="13">
        <f t="shared" si="33"/>
        <v>4.0074706048232191E-4</v>
      </c>
      <c r="J178">
        <v>118.88</v>
      </c>
      <c r="K178" s="23">
        <v>0.49</v>
      </c>
      <c r="L178" s="13">
        <f t="shared" si="34"/>
        <v>1.4841374003158389E-2</v>
      </c>
      <c r="M178" s="13">
        <f t="shared" si="35"/>
        <v>6.1173227301039798E-5</v>
      </c>
      <c r="N178">
        <v>243</v>
      </c>
      <c r="O178" s="11">
        <f t="shared" si="36"/>
        <v>3.0336927008474839E-2</v>
      </c>
      <c r="P178">
        <v>280.41000000000003</v>
      </c>
      <c r="Q178" s="12">
        <f t="shared" si="44"/>
        <v>0.35991528686946478</v>
      </c>
      <c r="R178">
        <v>17.53</v>
      </c>
      <c r="S178">
        <v>57.64</v>
      </c>
      <c r="T178" s="13">
        <f t="shared" si="40"/>
        <v>0.48485868102288021</v>
      </c>
      <c r="U178">
        <v>3.6</v>
      </c>
      <c r="V178">
        <v>16</v>
      </c>
      <c r="W178" s="20">
        <f t="shared" si="45"/>
        <v>6.584362139917696E-2</v>
      </c>
      <c r="X178">
        <v>263.11</v>
      </c>
      <c r="Y178">
        <v>13.16</v>
      </c>
      <c r="Z178">
        <v>62.7</v>
      </c>
      <c r="AA178">
        <v>3.13</v>
      </c>
      <c r="AB178">
        <f t="shared" si="37"/>
        <v>8.0477474008471314E-2</v>
      </c>
      <c r="AC178">
        <f t="shared" si="38"/>
        <v>4.0174560390193815E-3</v>
      </c>
      <c r="AD178">
        <f t="shared" si="41"/>
        <v>1.0329543577008254E-4</v>
      </c>
      <c r="AE178">
        <f t="shared" si="42"/>
        <v>5.1565345129243759E-6</v>
      </c>
      <c r="AF178">
        <v>20</v>
      </c>
      <c r="AG178">
        <f t="shared" si="39"/>
        <v>2.5670645616737261E-2</v>
      </c>
    </row>
    <row r="179" spans="1:33" x14ac:dyDescent="0.3">
      <c r="A179" s="19" t="s">
        <v>47</v>
      </c>
      <c r="B179" s="19" t="s">
        <v>53</v>
      </c>
      <c r="C179">
        <v>11</v>
      </c>
      <c r="D179" s="14">
        <v>10464.5</v>
      </c>
      <c r="E179" s="10">
        <v>17602.30078125</v>
      </c>
      <c r="F179">
        <v>850.76</v>
      </c>
      <c r="G179" s="11">
        <v>2.42</v>
      </c>
      <c r="H179" s="13">
        <f t="shared" si="32"/>
        <v>8.1299632089445267E-2</v>
      </c>
      <c r="I179" s="13">
        <f t="shared" si="33"/>
        <v>2.3125806297481961E-4</v>
      </c>
      <c r="J179">
        <v>130.78</v>
      </c>
      <c r="K179" s="23">
        <v>0.37</v>
      </c>
      <c r="L179" s="13">
        <f t="shared" si="34"/>
        <v>1.2497491518945004E-2</v>
      </c>
      <c r="M179" s="13">
        <f t="shared" si="35"/>
        <v>3.5357637727555063E-5</v>
      </c>
      <c r="N179">
        <v>352</v>
      </c>
      <c r="O179" s="11">
        <f t="shared" si="36"/>
        <v>3.3637536432701037E-2</v>
      </c>
      <c r="P179">
        <v>268.33999999999997</v>
      </c>
      <c r="Q179" s="12">
        <f t="shared" si="44"/>
        <v>0.31541210212045695</v>
      </c>
      <c r="R179">
        <v>20.64</v>
      </c>
      <c r="S179">
        <v>59.03</v>
      </c>
      <c r="T179" s="13">
        <f t="shared" si="40"/>
        <v>0.45136871081205077</v>
      </c>
      <c r="U179">
        <v>4.54</v>
      </c>
      <c r="V179">
        <v>13</v>
      </c>
      <c r="W179" s="20">
        <f t="shared" si="45"/>
        <v>3.6931818181818184E-2</v>
      </c>
      <c r="X179">
        <v>240.21</v>
      </c>
      <c r="Y179">
        <v>17.16</v>
      </c>
      <c r="Z179">
        <v>53.88</v>
      </c>
      <c r="AA179">
        <v>3.85</v>
      </c>
      <c r="AB179">
        <f t="shared" si="37"/>
        <v>6.3331609384550291E-2</v>
      </c>
      <c r="AC179">
        <f t="shared" si="38"/>
        <v>4.5253655555033152E-3</v>
      </c>
      <c r="AD179">
        <f t="shared" si="41"/>
        <v>7.4441216541151791E-5</v>
      </c>
      <c r="AE179">
        <f t="shared" si="42"/>
        <v>5.319203483359955E-6</v>
      </c>
      <c r="AF179">
        <v>14</v>
      </c>
      <c r="AG179">
        <f t="shared" si="39"/>
        <v>1.6455874747284781E-2</v>
      </c>
    </row>
    <row r="180" spans="1:33" x14ac:dyDescent="0.3">
      <c r="A180" s="19" t="s">
        <v>47</v>
      </c>
      <c r="B180" s="19" t="s">
        <v>53</v>
      </c>
      <c r="C180">
        <v>12</v>
      </c>
      <c r="D180" s="10">
        <v>11552.099609375</v>
      </c>
      <c r="E180" s="10">
        <v>31797.900390625</v>
      </c>
      <c r="F180">
        <v>2563.9299999999998</v>
      </c>
      <c r="G180" s="11">
        <v>2.48</v>
      </c>
      <c r="H180" s="13">
        <f t="shared" si="32"/>
        <v>0.22194493526694195</v>
      </c>
      <c r="I180" s="13">
        <f t="shared" si="33"/>
        <v>2.1467958932654794E-4</v>
      </c>
      <c r="J180">
        <v>339.11</v>
      </c>
      <c r="K180" s="23">
        <v>0.33</v>
      </c>
      <c r="L180" s="13">
        <f t="shared" si="34"/>
        <v>2.9354836909889385E-2</v>
      </c>
      <c r="M180" s="13">
        <f t="shared" si="35"/>
        <v>2.8566235676516464E-5</v>
      </c>
      <c r="N180">
        <v>1032</v>
      </c>
      <c r="O180" s="11">
        <f t="shared" si="36"/>
        <v>8.933440975201512E-2</v>
      </c>
      <c r="P180">
        <v>255.62</v>
      </c>
      <c r="Q180" s="12">
        <f t="shared" si="44"/>
        <v>9.9698509709703467E-2</v>
      </c>
      <c r="R180">
        <v>18.260000000000002</v>
      </c>
      <c r="S180">
        <v>56.03</v>
      </c>
      <c r="T180" s="13">
        <f t="shared" si="40"/>
        <v>0.16522662262982513</v>
      </c>
      <c r="U180">
        <v>4</v>
      </c>
      <c r="V180">
        <v>14</v>
      </c>
      <c r="W180" s="20">
        <f t="shared" si="45"/>
        <v>1.3565891472868217E-2</v>
      </c>
      <c r="X180">
        <v>238.85</v>
      </c>
      <c r="Y180">
        <v>23.88</v>
      </c>
      <c r="Z180">
        <v>61.16</v>
      </c>
      <c r="AA180">
        <v>6.12</v>
      </c>
      <c r="AB180">
        <f t="shared" si="37"/>
        <v>2.3854005374561709E-2</v>
      </c>
      <c r="AC180">
        <f t="shared" si="38"/>
        <v>2.3869606424512372E-3</v>
      </c>
      <c r="AD180">
        <f t="shared" si="41"/>
        <v>9.3036882342972356E-6</v>
      </c>
      <c r="AE180">
        <f t="shared" si="42"/>
        <v>9.3097730532863121E-7</v>
      </c>
      <c r="AF180">
        <v>10</v>
      </c>
      <c r="AG180">
        <f t="shared" si="39"/>
        <v>3.90026248766542E-3</v>
      </c>
    </row>
    <row r="181" spans="1:33" x14ac:dyDescent="0.3">
      <c r="A181" s="19" t="s">
        <v>47</v>
      </c>
      <c r="B181" s="19" t="s">
        <v>53</v>
      </c>
      <c r="C181">
        <v>13</v>
      </c>
      <c r="D181" s="10">
        <v>7906.81005859375</v>
      </c>
      <c r="E181" s="10">
        <v>21423.69921875</v>
      </c>
      <c r="F181">
        <v>1634.5</v>
      </c>
      <c r="G181" s="11">
        <v>2.4300000000000002</v>
      </c>
      <c r="H181" s="13">
        <f t="shared" si="32"/>
        <v>0.20672053430997692</v>
      </c>
      <c r="I181" s="13">
        <f t="shared" si="33"/>
        <v>3.0733000818185621E-4</v>
      </c>
      <c r="J181">
        <v>236.21</v>
      </c>
      <c r="K181" s="23">
        <v>0.35</v>
      </c>
      <c r="L181" s="13">
        <f t="shared" si="34"/>
        <v>2.9874247420837965E-2</v>
      </c>
      <c r="M181" s="13">
        <f t="shared" si="35"/>
        <v>4.4265639038538954E-5</v>
      </c>
      <c r="N181">
        <v>674</v>
      </c>
      <c r="O181" s="11">
        <f t="shared" si="36"/>
        <v>8.5242973462786448E-2</v>
      </c>
      <c r="P181">
        <v>416.23</v>
      </c>
      <c r="Q181" s="12">
        <f t="shared" si="44"/>
        <v>0.25465279902110738</v>
      </c>
      <c r="R181">
        <v>18.920000000000002</v>
      </c>
      <c r="S181">
        <v>95.17</v>
      </c>
      <c r="T181" s="13">
        <f t="shared" si="40"/>
        <v>0.40290419541933026</v>
      </c>
      <c r="U181">
        <v>4.33</v>
      </c>
      <c r="V181">
        <v>22</v>
      </c>
      <c r="W181" s="20">
        <f>V181/N181</f>
        <v>3.2640949554896145E-2</v>
      </c>
      <c r="X181">
        <v>330.99</v>
      </c>
      <c r="Y181">
        <v>16.55</v>
      </c>
      <c r="Z181">
        <v>84.22</v>
      </c>
      <c r="AA181">
        <v>4.21</v>
      </c>
      <c r="AB181">
        <f t="shared" si="37"/>
        <v>5.1526460691342917E-2</v>
      </c>
      <c r="AC181">
        <f t="shared" si="38"/>
        <v>2.5757112266748239E-3</v>
      </c>
      <c r="AD181">
        <f t="shared" si="41"/>
        <v>3.1524295314373153E-5</v>
      </c>
      <c r="AE181">
        <f t="shared" si="42"/>
        <v>1.5758404568215502E-6</v>
      </c>
      <c r="AF181">
        <v>20</v>
      </c>
      <c r="AG181">
        <f t="shared" si="39"/>
        <v>1.2236157846436219E-2</v>
      </c>
    </row>
    <row r="182" spans="1:33" x14ac:dyDescent="0.3">
      <c r="A182" s="19" t="s">
        <v>47</v>
      </c>
      <c r="B182" s="19" t="s">
        <v>53</v>
      </c>
      <c r="C182">
        <v>14</v>
      </c>
      <c r="D182" s="10">
        <v>9719.509765625</v>
      </c>
      <c r="E182" s="10">
        <v>28001.599609375</v>
      </c>
      <c r="F182">
        <v>2644.82</v>
      </c>
      <c r="G182" s="11">
        <v>2.67</v>
      </c>
      <c r="H182" s="13">
        <f t="shared" si="32"/>
        <v>0.27211454731533247</v>
      </c>
      <c r="I182" s="13">
        <f t="shared" si="33"/>
        <v>2.7470521295662378E-4</v>
      </c>
      <c r="J182">
        <v>376.51</v>
      </c>
      <c r="K182" s="23">
        <v>0.38</v>
      </c>
      <c r="L182" s="13">
        <f t="shared" si="34"/>
        <v>3.8737550460785919E-2</v>
      </c>
      <c r="M182" s="13">
        <f t="shared" si="35"/>
        <v>3.9096622068732971E-5</v>
      </c>
      <c r="N182">
        <v>990</v>
      </c>
      <c r="O182" s="11">
        <f t="shared" si="36"/>
        <v>0.10185698907380432</v>
      </c>
      <c r="P182">
        <v>612.08000000000004</v>
      </c>
      <c r="Q182" s="12">
        <f t="shared" si="44"/>
        <v>0.23142595715398401</v>
      </c>
      <c r="R182">
        <v>16.54</v>
      </c>
      <c r="S182">
        <v>135.36000000000001</v>
      </c>
      <c r="T182" s="13">
        <f t="shared" si="40"/>
        <v>0.35951236354944094</v>
      </c>
      <c r="U182">
        <v>3.66</v>
      </c>
      <c r="V182">
        <v>37</v>
      </c>
      <c r="W182" s="20">
        <f t="shared" ref="W182:W204" si="46">V182/N182</f>
        <v>3.7373737373737372E-2</v>
      </c>
      <c r="X182">
        <v>576.36</v>
      </c>
      <c r="Y182">
        <v>18.59</v>
      </c>
      <c r="Z182">
        <v>145</v>
      </c>
      <c r="AA182">
        <v>4.68</v>
      </c>
      <c r="AB182">
        <f t="shared" si="37"/>
        <v>5.4824146822846163E-2</v>
      </c>
      <c r="AC182">
        <f t="shared" si="38"/>
        <v>1.7694966009028968E-3</v>
      </c>
      <c r="AD182">
        <f t="shared" si="41"/>
        <v>2.0728876378296503E-5</v>
      </c>
      <c r="AE182">
        <f t="shared" si="42"/>
        <v>6.6904235483053548E-7</v>
      </c>
      <c r="AF182">
        <v>31</v>
      </c>
      <c r="AG182">
        <f t="shared" si="39"/>
        <v>1.1721024493160214E-2</v>
      </c>
    </row>
    <row r="183" spans="1:33" x14ac:dyDescent="0.3">
      <c r="A183" s="19" t="s">
        <v>47</v>
      </c>
      <c r="B183" s="19" t="s">
        <v>53</v>
      </c>
      <c r="C183">
        <v>15</v>
      </c>
      <c r="D183" s="14">
        <v>5891.96</v>
      </c>
      <c r="E183" s="10">
        <v>15935.900390625</v>
      </c>
      <c r="F183">
        <v>1276.07</v>
      </c>
      <c r="G183" s="11">
        <v>2.46</v>
      </c>
      <c r="H183" s="13">
        <f t="shared" si="32"/>
        <v>0.2165781845090598</v>
      </c>
      <c r="I183" s="13">
        <f t="shared" si="33"/>
        <v>4.1751810942368921E-4</v>
      </c>
      <c r="J183">
        <v>184.97</v>
      </c>
      <c r="K183" s="23">
        <v>0.36</v>
      </c>
      <c r="L183" s="13">
        <f t="shared" si="34"/>
        <v>3.1393627926869838E-2</v>
      </c>
      <c r="M183" s="13">
        <f t="shared" si="35"/>
        <v>6.1100211135174036E-5</v>
      </c>
      <c r="N183">
        <v>519</v>
      </c>
      <c r="O183" s="11">
        <f t="shared" si="36"/>
        <v>8.8086137719875904E-2</v>
      </c>
      <c r="P183">
        <v>290.79000000000002</v>
      </c>
      <c r="Q183" s="12">
        <f t="shared" si="44"/>
        <v>0.22787934831161302</v>
      </c>
      <c r="R183">
        <v>22.37</v>
      </c>
      <c r="S183">
        <v>61.57</v>
      </c>
      <c r="T183" s="13">
        <f t="shared" si="40"/>
        <v>0.33286478888468402</v>
      </c>
      <c r="U183">
        <v>4.74</v>
      </c>
      <c r="V183">
        <v>13</v>
      </c>
      <c r="W183" s="20">
        <f t="shared" si="46"/>
        <v>2.5048169556840076E-2</v>
      </c>
      <c r="X183">
        <v>393.09</v>
      </c>
      <c r="Y183">
        <v>26.21</v>
      </c>
      <c r="Z183">
        <v>118.88</v>
      </c>
      <c r="AA183">
        <v>7.93</v>
      </c>
      <c r="AB183">
        <f t="shared" si="37"/>
        <v>9.3161033485623837E-2</v>
      </c>
      <c r="AC183">
        <f t="shared" si="38"/>
        <v>6.2143926273637027E-3</v>
      </c>
      <c r="AD183">
        <f t="shared" si="41"/>
        <v>7.3006209287596949E-5</v>
      </c>
      <c r="AE183">
        <f t="shared" si="42"/>
        <v>4.8699464977342176E-6</v>
      </c>
      <c r="AF183">
        <v>15</v>
      </c>
      <c r="AG183">
        <f t="shared" si="39"/>
        <v>1.1754841035366399E-2</v>
      </c>
    </row>
    <row r="184" spans="1:33" x14ac:dyDescent="0.3">
      <c r="A184" s="19" t="s">
        <v>47</v>
      </c>
      <c r="B184" s="19" t="s">
        <v>53</v>
      </c>
      <c r="C184">
        <v>16</v>
      </c>
      <c r="D184" s="14">
        <v>14556.3</v>
      </c>
      <c r="E184" s="10">
        <v>25667.30078125</v>
      </c>
      <c r="F184">
        <v>1607.21</v>
      </c>
      <c r="G184" s="11">
        <v>2.83</v>
      </c>
      <c r="H184" s="13">
        <f t="shared" si="32"/>
        <v>0.11041336053804883</v>
      </c>
      <c r="I184" s="13">
        <f t="shared" si="33"/>
        <v>1.9441753742365851E-4</v>
      </c>
      <c r="J184">
        <v>256.52</v>
      </c>
      <c r="K184" s="23">
        <v>0.45</v>
      </c>
      <c r="L184" s="13">
        <f t="shared" si="34"/>
        <v>1.7622610141313381E-2</v>
      </c>
      <c r="M184" s="13">
        <f t="shared" si="35"/>
        <v>3.0914449413655944E-5</v>
      </c>
      <c r="N184">
        <v>567</v>
      </c>
      <c r="O184" s="11">
        <f t="shared" si="36"/>
        <v>3.895220626120649E-2</v>
      </c>
      <c r="P184">
        <v>428.52</v>
      </c>
      <c r="Q184" s="12">
        <f t="shared" si="44"/>
        <v>0.26662352772817488</v>
      </c>
      <c r="R184">
        <v>16.48</v>
      </c>
      <c r="S184">
        <v>100.84</v>
      </c>
      <c r="T184" s="13">
        <f t="shared" si="40"/>
        <v>0.39310774988305008</v>
      </c>
      <c r="U184">
        <v>3.88</v>
      </c>
      <c r="V184">
        <v>26</v>
      </c>
      <c r="W184" s="20">
        <f t="shared" si="46"/>
        <v>4.585537918871252E-2</v>
      </c>
      <c r="X184">
        <v>482.26</v>
      </c>
      <c r="Y184">
        <v>16.079999999999998</v>
      </c>
      <c r="Z184">
        <v>122.75</v>
      </c>
      <c r="AA184">
        <v>4.09</v>
      </c>
      <c r="AB184">
        <f t="shared" si="37"/>
        <v>7.6374587017253498E-2</v>
      </c>
      <c r="AC184">
        <f t="shared" si="38"/>
        <v>2.5447825735280391E-3</v>
      </c>
      <c r="AD184">
        <f t="shared" si="41"/>
        <v>4.751997997601651E-5</v>
      </c>
      <c r="AE184">
        <f t="shared" si="42"/>
        <v>1.5833541189564768E-6</v>
      </c>
      <c r="AF184">
        <v>30</v>
      </c>
      <c r="AG184">
        <f t="shared" si="39"/>
        <v>1.8665886847393932E-2</v>
      </c>
    </row>
    <row r="185" spans="1:33" x14ac:dyDescent="0.3">
      <c r="A185" s="19" t="s">
        <v>47</v>
      </c>
      <c r="B185" s="19" t="s">
        <v>53</v>
      </c>
      <c r="C185">
        <v>17</v>
      </c>
      <c r="D185" s="14">
        <v>7406.71</v>
      </c>
      <c r="E185" s="10">
        <v>18264.099609375</v>
      </c>
      <c r="F185">
        <v>2961.17</v>
      </c>
      <c r="G185" s="11">
        <v>2.67</v>
      </c>
      <c r="H185" s="13">
        <f t="shared" si="32"/>
        <v>0.39979559075486959</v>
      </c>
      <c r="I185" s="13">
        <f t="shared" si="33"/>
        <v>3.6048393956290983E-4</v>
      </c>
      <c r="J185">
        <v>497.18</v>
      </c>
      <c r="K185" s="23">
        <v>0.45</v>
      </c>
      <c r="L185" s="13">
        <f t="shared" si="34"/>
        <v>6.7125619877111437E-2</v>
      </c>
      <c r="M185" s="13">
        <f t="shared" si="35"/>
        <v>6.0755720151052226E-5</v>
      </c>
      <c r="N185">
        <v>1109</v>
      </c>
      <c r="O185" s="11">
        <f t="shared" si="36"/>
        <v>0.14972909699448203</v>
      </c>
      <c r="P185">
        <v>639.63</v>
      </c>
      <c r="Q185" s="12">
        <f t="shared" si="44"/>
        <v>0.21600583553122582</v>
      </c>
      <c r="R185">
        <v>33.659999999999997</v>
      </c>
      <c r="S185">
        <v>179.83</v>
      </c>
      <c r="T185" s="13">
        <f t="shared" si="40"/>
        <v>0.36169998793193614</v>
      </c>
      <c r="U185">
        <v>9.4600000000000009</v>
      </c>
      <c r="V185">
        <v>19</v>
      </c>
      <c r="W185" s="20">
        <f t="shared" si="46"/>
        <v>1.7132551848512173E-2</v>
      </c>
      <c r="X185">
        <v>441.56</v>
      </c>
      <c r="Y185">
        <v>23.24</v>
      </c>
      <c r="Z185">
        <v>115.6</v>
      </c>
      <c r="AA185">
        <v>6.08</v>
      </c>
      <c r="AB185">
        <f t="shared" si="37"/>
        <v>3.9038623246892272E-2</v>
      </c>
      <c r="AC185">
        <f t="shared" si="38"/>
        <v>2.0532424683486596E-3</v>
      </c>
      <c r="AD185">
        <f t="shared" si="41"/>
        <v>1.3183513019141849E-5</v>
      </c>
      <c r="AE185">
        <f t="shared" si="42"/>
        <v>6.9338892003791049E-7</v>
      </c>
      <c r="AF185">
        <v>19</v>
      </c>
      <c r="AG185">
        <f t="shared" si="39"/>
        <v>6.4163827135895607E-3</v>
      </c>
    </row>
    <row r="186" spans="1:33" x14ac:dyDescent="0.3">
      <c r="A186" s="19" t="s">
        <v>47</v>
      </c>
      <c r="B186" s="19" t="s">
        <v>53</v>
      </c>
      <c r="C186">
        <v>18</v>
      </c>
      <c r="D186" s="14">
        <v>6089.44</v>
      </c>
      <c r="E186" s="10">
        <v>15384.7001953125</v>
      </c>
      <c r="F186">
        <v>624.99</v>
      </c>
      <c r="G186" s="11">
        <v>2.4300000000000002</v>
      </c>
      <c r="H186" s="13">
        <f t="shared" si="32"/>
        <v>0.10263505346961298</v>
      </c>
      <c r="I186" s="13">
        <f t="shared" si="33"/>
        <v>3.9905147271341869E-4</v>
      </c>
      <c r="J186">
        <v>90.01</v>
      </c>
      <c r="K186" s="23">
        <v>0.35</v>
      </c>
      <c r="L186" s="13">
        <f t="shared" si="34"/>
        <v>1.4781326361701571E-2</v>
      </c>
      <c r="M186" s="13">
        <f t="shared" si="35"/>
        <v>5.7476549567776347E-5</v>
      </c>
      <c r="N186">
        <v>257</v>
      </c>
      <c r="O186" s="11">
        <f t="shared" si="36"/>
        <v>4.2204209254052924E-2</v>
      </c>
      <c r="P186">
        <v>216.3</v>
      </c>
      <c r="Q186" s="12">
        <f t="shared" si="44"/>
        <v>0.34608553736859793</v>
      </c>
      <c r="R186">
        <v>5.85</v>
      </c>
      <c r="S186">
        <v>37.17</v>
      </c>
      <c r="T186" s="13">
        <f t="shared" si="40"/>
        <v>0.41295411620931005</v>
      </c>
      <c r="U186">
        <v>1</v>
      </c>
      <c r="V186">
        <v>37</v>
      </c>
      <c r="W186" s="20">
        <f t="shared" si="46"/>
        <v>0.14396887159533073</v>
      </c>
      <c r="X186">
        <v>717.17</v>
      </c>
      <c r="Y186">
        <v>29.88</v>
      </c>
      <c r="Z186">
        <v>233.61</v>
      </c>
      <c r="AA186">
        <v>9.73</v>
      </c>
      <c r="AB186">
        <f t="shared" si="37"/>
        <v>0.37378198051168821</v>
      </c>
      <c r="AC186">
        <f t="shared" si="38"/>
        <v>1.5568249091985472E-2</v>
      </c>
      <c r="AD186">
        <f t="shared" si="41"/>
        <v>5.9806073779050575E-4</v>
      </c>
      <c r="AE186">
        <f t="shared" si="42"/>
        <v>2.4909597100730366E-5</v>
      </c>
      <c r="AF186">
        <v>24</v>
      </c>
      <c r="AG186">
        <f t="shared" si="39"/>
        <v>3.8400614409830558E-2</v>
      </c>
    </row>
    <row r="187" spans="1:33" x14ac:dyDescent="0.3">
      <c r="A187" s="19" t="s">
        <v>47</v>
      </c>
      <c r="B187" s="19" t="s">
        <v>53</v>
      </c>
      <c r="C187">
        <v>19</v>
      </c>
      <c r="D187" s="14">
        <v>6968.46</v>
      </c>
      <c r="E187" s="10">
        <v>16782.5</v>
      </c>
      <c r="F187">
        <v>489.18</v>
      </c>
      <c r="G187" s="11">
        <v>3.47</v>
      </c>
      <c r="H187" s="13">
        <f t="shared" si="32"/>
        <v>7.019915447602483E-2</v>
      </c>
      <c r="I187" s="13">
        <f t="shared" si="33"/>
        <v>4.9795794192691075E-4</v>
      </c>
      <c r="J187">
        <v>75.739999999999995</v>
      </c>
      <c r="K187" s="23">
        <v>0.54</v>
      </c>
      <c r="L187" s="13">
        <f t="shared" si="34"/>
        <v>1.0868972484594874E-2</v>
      </c>
      <c r="M187" s="13">
        <f t="shared" si="35"/>
        <v>7.7492014017444319E-5</v>
      </c>
      <c r="N187">
        <v>141</v>
      </c>
      <c r="O187" s="11">
        <f t="shared" si="36"/>
        <v>2.0234025882332682E-2</v>
      </c>
      <c r="P187">
        <v>210.32</v>
      </c>
      <c r="Q187" s="12">
        <f t="shared" si="44"/>
        <v>0.42994398789811522</v>
      </c>
      <c r="R187">
        <v>17.53</v>
      </c>
      <c r="S187">
        <v>40.9</v>
      </c>
      <c r="T187" s="13">
        <f t="shared" si="40"/>
        <v>0.54000528122524427</v>
      </c>
      <c r="U187">
        <v>3.41</v>
      </c>
      <c r="V187">
        <v>12</v>
      </c>
      <c r="W187" s="20">
        <f t="shared" si="46"/>
        <v>8.5106382978723402E-2</v>
      </c>
      <c r="X187">
        <v>273.41000000000003</v>
      </c>
      <c r="Y187">
        <v>17.09</v>
      </c>
      <c r="Z187">
        <v>69.39</v>
      </c>
      <c r="AA187">
        <v>4.34</v>
      </c>
      <c r="AB187">
        <f t="shared" si="37"/>
        <v>0.14184962590457501</v>
      </c>
      <c r="AC187">
        <f t="shared" si="38"/>
        <v>8.8719898605830166E-3</v>
      </c>
      <c r="AD187">
        <f t="shared" si="41"/>
        <v>2.8997429556518054E-4</v>
      </c>
      <c r="AE187">
        <f t="shared" si="42"/>
        <v>1.8136452554444206E-5</v>
      </c>
      <c r="AF187">
        <v>16</v>
      </c>
      <c r="AG187">
        <f t="shared" si="39"/>
        <v>3.2707796721043375E-2</v>
      </c>
    </row>
    <row r="188" spans="1:33" x14ac:dyDescent="0.3">
      <c r="A188" s="19" t="s">
        <v>47</v>
      </c>
      <c r="B188" s="19" t="s">
        <v>53</v>
      </c>
      <c r="C188">
        <v>20</v>
      </c>
      <c r="D188" s="14">
        <v>9132.7800000000007</v>
      </c>
      <c r="E188" s="10">
        <v>19964.099609375</v>
      </c>
      <c r="F188">
        <v>1008.69</v>
      </c>
      <c r="G188" s="11">
        <v>2.84</v>
      </c>
      <c r="H188" s="13">
        <f t="shared" si="32"/>
        <v>0.11044720227575831</v>
      </c>
      <c r="I188" s="13">
        <f t="shared" si="33"/>
        <v>3.1096774476117894E-4</v>
      </c>
      <c r="J188">
        <v>160.03</v>
      </c>
      <c r="K188" s="23">
        <v>0.45</v>
      </c>
      <c r="L188" s="13">
        <f t="shared" si="34"/>
        <v>1.7522594434553333E-2</v>
      </c>
      <c r="M188" s="13">
        <f t="shared" si="35"/>
        <v>4.9273058148778355E-5</v>
      </c>
      <c r="N188">
        <v>355</v>
      </c>
      <c r="O188" s="11">
        <f t="shared" si="36"/>
        <v>3.8870968095147368E-2</v>
      </c>
      <c r="P188">
        <v>353.85</v>
      </c>
      <c r="Q188" s="12">
        <f t="shared" si="44"/>
        <v>0.35080153466377184</v>
      </c>
      <c r="R188">
        <v>14.74</v>
      </c>
      <c r="S188">
        <v>77.52</v>
      </c>
      <c r="T188" s="13">
        <f t="shared" si="40"/>
        <v>0.48440917328000999</v>
      </c>
      <c r="U188">
        <v>3.23</v>
      </c>
      <c r="V188">
        <v>24</v>
      </c>
      <c r="W188" s="20">
        <f t="shared" si="46"/>
        <v>6.7605633802816895E-2</v>
      </c>
      <c r="X188">
        <v>387.55</v>
      </c>
      <c r="Y188">
        <v>15.5</v>
      </c>
      <c r="Z188">
        <v>106.29</v>
      </c>
      <c r="AA188">
        <v>4.25</v>
      </c>
      <c r="AB188">
        <f t="shared" si="37"/>
        <v>0.10537429735597656</v>
      </c>
      <c r="AC188">
        <f t="shared" si="38"/>
        <v>4.2133856784542321E-3</v>
      </c>
      <c r="AD188">
        <f t="shared" si="41"/>
        <v>1.0446648361337631E-4</v>
      </c>
      <c r="AE188">
        <f t="shared" si="42"/>
        <v>4.1770867942125252E-6</v>
      </c>
      <c r="AF188">
        <v>25</v>
      </c>
      <c r="AG188">
        <f t="shared" si="39"/>
        <v>2.4784621637966072E-2</v>
      </c>
    </row>
    <row r="189" spans="1:33" x14ac:dyDescent="0.3">
      <c r="A189" s="19" t="s">
        <v>47</v>
      </c>
      <c r="B189" s="19" t="s">
        <v>53</v>
      </c>
      <c r="C189">
        <v>21</v>
      </c>
      <c r="D189" s="14">
        <v>8529.94</v>
      </c>
      <c r="E189" s="10">
        <v>21833.5</v>
      </c>
      <c r="F189">
        <v>403.72</v>
      </c>
      <c r="G189" s="11">
        <v>3.48</v>
      </c>
      <c r="H189" s="13">
        <f t="shared" si="32"/>
        <v>4.7329758474268284E-2</v>
      </c>
      <c r="I189" s="13">
        <f t="shared" si="33"/>
        <v>4.0797473370269893E-4</v>
      </c>
      <c r="J189">
        <v>57.1</v>
      </c>
      <c r="K189" s="23">
        <v>0.49</v>
      </c>
      <c r="L189" s="13">
        <f t="shared" si="34"/>
        <v>6.6940681880529049E-3</v>
      </c>
      <c r="M189" s="13">
        <f t="shared" si="35"/>
        <v>5.7444718251242093E-5</v>
      </c>
      <c r="N189">
        <v>116</v>
      </c>
      <c r="O189" s="11">
        <f t="shared" si="36"/>
        <v>1.3599157790089965E-2</v>
      </c>
      <c r="P189">
        <v>77.53</v>
      </c>
      <c r="Q189" s="12">
        <f t="shared" si="44"/>
        <v>0.19203903695630634</v>
      </c>
      <c r="R189">
        <v>6.46</v>
      </c>
      <c r="S189">
        <v>12.07</v>
      </c>
      <c r="T189" s="13">
        <f t="shared" si="40"/>
        <v>0.21138353765323992</v>
      </c>
      <c r="U189">
        <v>1.01</v>
      </c>
      <c r="V189">
        <v>12</v>
      </c>
      <c r="W189" s="20">
        <f t="shared" si="46"/>
        <v>0.10344827586206896</v>
      </c>
      <c r="X189">
        <v>118.03</v>
      </c>
      <c r="Y189">
        <v>9.84</v>
      </c>
      <c r="Z189">
        <v>24.39</v>
      </c>
      <c r="AA189">
        <v>2.0299999999999998</v>
      </c>
      <c r="AB189">
        <f t="shared" si="37"/>
        <v>6.0413157634003761E-2</v>
      </c>
      <c r="AC189">
        <f t="shared" si="38"/>
        <v>5.0282373922520551E-3</v>
      </c>
      <c r="AD189">
        <f t="shared" si="41"/>
        <v>1.4964123064005686E-4</v>
      </c>
      <c r="AE189">
        <f t="shared" si="42"/>
        <v>1.2454764173813669E-5</v>
      </c>
      <c r="AF189">
        <v>12</v>
      </c>
      <c r="AG189">
        <f t="shared" si="39"/>
        <v>2.9723570791637767E-2</v>
      </c>
    </row>
    <row r="190" spans="1:33" x14ac:dyDescent="0.3">
      <c r="A190" s="19" t="s">
        <v>47</v>
      </c>
      <c r="B190" s="19" t="s">
        <v>53</v>
      </c>
      <c r="C190">
        <v>22</v>
      </c>
      <c r="D190" s="10">
        <v>10153.2001953125</v>
      </c>
      <c r="E190" s="10">
        <v>24929.19921875</v>
      </c>
      <c r="F190">
        <v>1417.96</v>
      </c>
      <c r="G190" s="11">
        <v>2.58</v>
      </c>
      <c r="H190" s="13">
        <f t="shared" si="32"/>
        <v>0.13965646030053064</v>
      </c>
      <c r="I190" s="13">
        <f t="shared" si="33"/>
        <v>2.541070746532829E-4</v>
      </c>
      <c r="J190">
        <v>222.33</v>
      </c>
      <c r="K190" s="23">
        <v>0.4</v>
      </c>
      <c r="L190" s="13">
        <f t="shared" si="34"/>
        <v>2.1897529421575346E-2</v>
      </c>
      <c r="M190" s="13">
        <f t="shared" si="35"/>
        <v>3.9396445682679523E-5</v>
      </c>
      <c r="N190">
        <v>549</v>
      </c>
      <c r="O190" s="11">
        <f t="shared" si="36"/>
        <v>5.4071621699477643E-2</v>
      </c>
      <c r="P190">
        <v>374.62</v>
      </c>
      <c r="Q190" s="12">
        <f t="shared" si="44"/>
        <v>0.26419645123980928</v>
      </c>
      <c r="R190">
        <v>16.29</v>
      </c>
      <c r="S190">
        <v>85.28</v>
      </c>
      <c r="T190" s="13">
        <f t="shared" si="40"/>
        <v>0.38357396662618626</v>
      </c>
      <c r="U190">
        <v>3.71</v>
      </c>
      <c r="V190">
        <v>23</v>
      </c>
      <c r="W190" s="20">
        <f t="shared" si="46"/>
        <v>4.1894353369763208E-2</v>
      </c>
      <c r="X190">
        <v>333.53</v>
      </c>
      <c r="Y190">
        <v>13.9</v>
      </c>
      <c r="Z190">
        <v>69.459999999999994</v>
      </c>
      <c r="AA190">
        <v>2.89</v>
      </c>
      <c r="AB190">
        <f t="shared" si="37"/>
        <v>4.8985867020226233E-2</v>
      </c>
      <c r="AC190">
        <f t="shared" si="38"/>
        <v>2.0381392987108239E-3</v>
      </c>
      <c r="AD190">
        <f t="shared" si="41"/>
        <v>3.4546719949946567E-5</v>
      </c>
      <c r="AE190">
        <f t="shared" si="42"/>
        <v>1.4373743255880447E-6</v>
      </c>
      <c r="AF190">
        <v>24</v>
      </c>
      <c r="AG190">
        <f t="shared" si="39"/>
        <v>1.6925724279951478E-2</v>
      </c>
    </row>
    <row r="191" spans="1:33" x14ac:dyDescent="0.3">
      <c r="A191" s="19" t="s">
        <v>47</v>
      </c>
      <c r="B191" s="19" t="s">
        <v>53</v>
      </c>
      <c r="C191">
        <v>23</v>
      </c>
      <c r="D191" s="14">
        <v>8992.93</v>
      </c>
      <c r="E191" s="10">
        <v>23364.69921875</v>
      </c>
      <c r="F191">
        <v>1171.8</v>
      </c>
      <c r="G191" s="11">
        <v>2.68</v>
      </c>
      <c r="H191" s="13">
        <f t="shared" si="32"/>
        <v>0.1303023597425978</v>
      </c>
      <c r="I191" s="13">
        <f t="shared" si="33"/>
        <v>2.9801188266782906E-4</v>
      </c>
      <c r="J191">
        <v>171.35</v>
      </c>
      <c r="K191" s="23">
        <v>0.39</v>
      </c>
      <c r="L191" s="13">
        <f t="shared" si="34"/>
        <v>1.9053856751915114E-2</v>
      </c>
      <c r="M191" s="13">
        <f t="shared" si="35"/>
        <v>4.3367400835990051E-5</v>
      </c>
      <c r="N191">
        <v>437</v>
      </c>
      <c r="O191" s="11">
        <f t="shared" si="36"/>
        <v>4.8593728629045256E-2</v>
      </c>
      <c r="P191">
        <v>360.27</v>
      </c>
      <c r="Q191" s="12">
        <f t="shared" si="44"/>
        <v>0.30745007680491548</v>
      </c>
      <c r="R191">
        <v>20.02</v>
      </c>
      <c r="S191">
        <v>72.52</v>
      </c>
      <c r="T191" s="13">
        <f t="shared" si="40"/>
        <v>0.42322731251823753</v>
      </c>
      <c r="U191">
        <v>4.03</v>
      </c>
      <c r="V191">
        <v>18</v>
      </c>
      <c r="W191" s="20">
        <f t="shared" si="46"/>
        <v>4.1189931350114416E-2</v>
      </c>
      <c r="X191">
        <v>303.14999999999998</v>
      </c>
      <c r="Y191">
        <v>15.96</v>
      </c>
      <c r="Z191">
        <v>66.59</v>
      </c>
      <c r="AA191">
        <v>3.5</v>
      </c>
      <c r="AB191">
        <f t="shared" si="37"/>
        <v>5.6827103601297155E-2</v>
      </c>
      <c r="AC191">
        <f t="shared" si="38"/>
        <v>2.9868578255675031E-3</v>
      </c>
      <c r="AD191">
        <f t="shared" si="41"/>
        <v>4.8495565455962756E-5</v>
      </c>
      <c r="AE191">
        <f t="shared" si="42"/>
        <v>2.5489484771868096E-6</v>
      </c>
      <c r="AF191">
        <v>19</v>
      </c>
      <c r="AG191">
        <f t="shared" si="39"/>
        <v>1.6214371053080733E-2</v>
      </c>
    </row>
    <row r="192" spans="1:33" x14ac:dyDescent="0.3">
      <c r="A192" s="19" t="s">
        <v>47</v>
      </c>
      <c r="B192" s="19" t="s">
        <v>53</v>
      </c>
      <c r="C192">
        <v>24</v>
      </c>
      <c r="D192" s="14">
        <v>5363.7</v>
      </c>
      <c r="E192" s="10">
        <v>13178</v>
      </c>
      <c r="F192">
        <v>1679.04</v>
      </c>
      <c r="G192" s="11">
        <v>4</v>
      </c>
      <c r="H192" s="13">
        <f t="shared" si="32"/>
        <v>0.31303764192628225</v>
      </c>
      <c r="I192" s="13">
        <f t="shared" si="33"/>
        <v>7.4575386393720751E-4</v>
      </c>
      <c r="J192">
        <v>305.67</v>
      </c>
      <c r="K192" s="23">
        <v>0.73</v>
      </c>
      <c r="L192" s="13">
        <f t="shared" si="34"/>
        <v>5.6988645897421558E-2</v>
      </c>
      <c r="M192" s="13">
        <f t="shared" si="35"/>
        <v>1.3610008016854037E-4</v>
      </c>
      <c r="N192">
        <v>420</v>
      </c>
      <c r="O192" s="11">
        <f t="shared" si="36"/>
        <v>7.8304155713406792E-2</v>
      </c>
      <c r="P192">
        <v>390.97</v>
      </c>
      <c r="Q192" s="12">
        <f t="shared" si="44"/>
        <v>0.23285329712216507</v>
      </c>
      <c r="R192">
        <v>20.58</v>
      </c>
      <c r="S192">
        <v>93.25</v>
      </c>
      <c r="T192" s="13">
        <f t="shared" si="40"/>
        <v>0.30506755651519613</v>
      </c>
      <c r="U192">
        <v>4.91</v>
      </c>
      <c r="V192">
        <v>19</v>
      </c>
      <c r="W192" s="20">
        <f t="shared" si="46"/>
        <v>4.5238095238095237E-2</v>
      </c>
      <c r="X192">
        <v>443.56</v>
      </c>
      <c r="Y192">
        <v>23.35</v>
      </c>
      <c r="Z192">
        <v>152.9</v>
      </c>
      <c r="AA192">
        <v>8.0500000000000007</v>
      </c>
      <c r="AB192">
        <f t="shared" si="37"/>
        <v>9.1063941299790369E-2</v>
      </c>
      <c r="AC192">
        <f t="shared" si="38"/>
        <v>4.7944063274251957E-3</v>
      </c>
      <c r="AD192">
        <f t="shared" si="41"/>
        <v>5.4235718803477208E-5</v>
      </c>
      <c r="AE192">
        <f t="shared" si="42"/>
        <v>2.8554449729757454E-6</v>
      </c>
      <c r="AF192">
        <v>19</v>
      </c>
      <c r="AG192">
        <f t="shared" si="39"/>
        <v>1.1315990089574995E-2</v>
      </c>
    </row>
    <row r="193" spans="1:33" x14ac:dyDescent="0.3">
      <c r="A193" s="19" t="s">
        <v>47</v>
      </c>
      <c r="B193" s="19" t="s">
        <v>53</v>
      </c>
      <c r="C193">
        <v>25</v>
      </c>
      <c r="D193" s="14">
        <v>6108.38</v>
      </c>
      <c r="E193" s="10">
        <v>11011.7001953125</v>
      </c>
      <c r="F193">
        <v>922.17</v>
      </c>
      <c r="G193" s="11">
        <v>4.08</v>
      </c>
      <c r="H193" s="13">
        <f t="shared" si="32"/>
        <v>0.15096801443263189</v>
      </c>
      <c r="I193" s="13">
        <f t="shared" si="33"/>
        <v>6.6793486980181328E-4</v>
      </c>
      <c r="J193">
        <v>170.38</v>
      </c>
      <c r="K193" s="23">
        <v>0.75</v>
      </c>
      <c r="L193" s="13">
        <f t="shared" si="34"/>
        <v>2.7892829195302189E-2</v>
      </c>
      <c r="M193" s="13">
        <f t="shared" si="35"/>
        <v>1.2278214518415684E-4</v>
      </c>
      <c r="N193">
        <v>226</v>
      </c>
      <c r="O193" s="11">
        <f t="shared" si="36"/>
        <v>3.6998353082159263E-2</v>
      </c>
      <c r="P193">
        <v>271.69</v>
      </c>
      <c r="Q193" s="12">
        <f t="shared" si="44"/>
        <v>0.29462029777589815</v>
      </c>
      <c r="R193">
        <v>24.7</v>
      </c>
      <c r="S193">
        <v>65.56</v>
      </c>
      <c r="T193" s="13">
        <f t="shared" si="40"/>
        <v>0.38478694682474474</v>
      </c>
      <c r="U193">
        <v>5.96</v>
      </c>
      <c r="V193">
        <v>11</v>
      </c>
      <c r="W193" s="20">
        <f t="shared" si="46"/>
        <v>4.8672566371681415E-2</v>
      </c>
      <c r="X193">
        <v>172.97</v>
      </c>
      <c r="Y193">
        <v>14.41</v>
      </c>
      <c r="Z193">
        <v>37.67</v>
      </c>
      <c r="AA193">
        <v>3.14</v>
      </c>
      <c r="AB193">
        <f t="shared" si="37"/>
        <v>4.0849301105002338E-2</v>
      </c>
      <c r="AC193">
        <f t="shared" si="38"/>
        <v>3.4050120910461197E-3</v>
      </c>
      <c r="AD193">
        <f t="shared" si="41"/>
        <v>4.4296931265387448E-5</v>
      </c>
      <c r="AE193">
        <f t="shared" si="42"/>
        <v>3.6923908726656903E-6</v>
      </c>
      <c r="AF193">
        <v>12</v>
      </c>
      <c r="AG193">
        <f t="shared" si="39"/>
        <v>1.301278506132275E-2</v>
      </c>
    </row>
    <row r="194" spans="1:33" x14ac:dyDescent="0.3">
      <c r="A194" s="19" t="s">
        <v>47</v>
      </c>
      <c r="B194" s="19" t="s">
        <v>53</v>
      </c>
      <c r="C194">
        <v>26</v>
      </c>
      <c r="D194" s="14">
        <v>6492.82</v>
      </c>
      <c r="E194" s="10">
        <v>6496.0498046875</v>
      </c>
      <c r="F194">
        <v>519.09</v>
      </c>
      <c r="G194" s="11">
        <v>5.19</v>
      </c>
      <c r="H194" s="13">
        <f t="shared" ref="H194:H251" si="47">F194/D194</f>
        <v>7.9948312135558974E-2</v>
      </c>
      <c r="I194" s="13">
        <f t="shared" ref="I194:I251" si="48">G194/D194</f>
        <v>7.9934450670124857E-4</v>
      </c>
      <c r="J194">
        <v>90.47</v>
      </c>
      <c r="K194" s="23">
        <v>0.9</v>
      </c>
      <c r="L194" s="13">
        <f t="shared" ref="L194:L251" si="49">J194/D194</f>
        <v>1.3933853086948353E-2</v>
      </c>
      <c r="M194" s="13">
        <f t="shared" ref="M194:M251" si="50">K194/D194</f>
        <v>1.3861465434125697E-4</v>
      </c>
      <c r="N194">
        <v>100</v>
      </c>
      <c r="O194" s="11">
        <f t="shared" ref="O194:O251" si="51">N194/D194</f>
        <v>1.5401628260139662E-2</v>
      </c>
      <c r="P194">
        <v>65.069999999999993</v>
      </c>
      <c r="Q194" s="12">
        <f t="shared" si="44"/>
        <v>0.12535398485811708</v>
      </c>
      <c r="R194">
        <v>21.69</v>
      </c>
      <c r="S194">
        <v>14.68</v>
      </c>
      <c r="T194" s="13">
        <f t="shared" si="40"/>
        <v>0.16226373383442025</v>
      </c>
      <c r="U194">
        <v>4.8899999999999997</v>
      </c>
      <c r="V194">
        <v>3</v>
      </c>
      <c r="W194" s="20">
        <f t="shared" si="46"/>
        <v>0.03</v>
      </c>
      <c r="X194">
        <v>59.04</v>
      </c>
      <c r="Y194">
        <v>19.68</v>
      </c>
      <c r="Z194">
        <v>12.49</v>
      </c>
      <c r="AA194">
        <v>4.16</v>
      </c>
      <c r="AB194">
        <f t="shared" ref="AB194:AB251" si="52">Z194/F194</f>
        <v>2.4061338110924885E-2</v>
      </c>
      <c r="AC194">
        <f t="shared" ref="AC194:AC251" si="53">AA194/F194</f>
        <v>8.0140245429501621E-3</v>
      </c>
      <c r="AD194">
        <f t="shared" si="41"/>
        <v>4.6352921672397629E-5</v>
      </c>
      <c r="AE194">
        <f t="shared" si="42"/>
        <v>1.5438603215146046E-5</v>
      </c>
      <c r="AF194">
        <v>3</v>
      </c>
      <c r="AG194">
        <f t="shared" ref="AG194:AG251" si="54">AF194/F194</f>
        <v>5.779344622319829E-3</v>
      </c>
    </row>
    <row r="195" spans="1:33" x14ac:dyDescent="0.3">
      <c r="A195" s="19" t="s">
        <v>47</v>
      </c>
      <c r="B195" s="19" t="s">
        <v>53</v>
      </c>
      <c r="C195">
        <v>27</v>
      </c>
      <c r="D195" s="14">
        <v>6198.16</v>
      </c>
      <c r="E195" s="10">
        <v>13740.5</v>
      </c>
      <c r="F195">
        <v>767.8</v>
      </c>
      <c r="G195" s="11">
        <v>3.94</v>
      </c>
      <c r="H195" s="13">
        <f t="shared" si="47"/>
        <v>0.12387547272093653</v>
      </c>
      <c r="I195" s="13">
        <f t="shared" si="48"/>
        <v>6.3567252216786916E-4</v>
      </c>
      <c r="J195">
        <v>129.12</v>
      </c>
      <c r="K195" s="23">
        <v>0.66</v>
      </c>
      <c r="L195" s="13">
        <f t="shared" si="49"/>
        <v>2.0831988848303368E-2</v>
      </c>
      <c r="M195" s="13">
        <f t="shared" si="50"/>
        <v>1.0648321437329788E-4</v>
      </c>
      <c r="N195">
        <v>195</v>
      </c>
      <c r="O195" s="11">
        <f t="shared" si="51"/>
        <v>3.1460949701201647E-2</v>
      </c>
      <c r="P195">
        <v>251.55</v>
      </c>
      <c r="Q195" s="12">
        <f t="shared" si="44"/>
        <v>0.32762438134930977</v>
      </c>
      <c r="R195">
        <v>20.96</v>
      </c>
      <c r="S195">
        <v>58.25</v>
      </c>
      <c r="T195" s="13">
        <f t="shared" ref="T195:T251" si="55">S195/J195</f>
        <v>0.45113073110285007</v>
      </c>
      <c r="U195">
        <v>4.8499999999999996</v>
      </c>
      <c r="V195">
        <v>12</v>
      </c>
      <c r="W195" s="20">
        <f t="shared" si="46"/>
        <v>6.1538461538461542E-2</v>
      </c>
      <c r="X195">
        <v>213.94</v>
      </c>
      <c r="Y195">
        <v>21.39</v>
      </c>
      <c r="Z195">
        <v>51.64</v>
      </c>
      <c r="AA195">
        <v>5.16</v>
      </c>
      <c r="AB195">
        <f t="shared" si="52"/>
        <v>6.7257098202656948E-2</v>
      </c>
      <c r="AC195">
        <f t="shared" si="53"/>
        <v>6.7205001302422509E-3</v>
      </c>
      <c r="AD195">
        <f t="shared" ref="AD195:AD251" si="56">AB195/F195</f>
        <v>8.7597158378037188E-5</v>
      </c>
      <c r="AE195">
        <f t="shared" ref="AE195:AE251" si="57">AC195/F195</f>
        <v>8.7529306202686265E-6</v>
      </c>
      <c r="AF195">
        <v>10</v>
      </c>
      <c r="AG195">
        <f t="shared" si="54"/>
        <v>1.3024225058609014E-2</v>
      </c>
    </row>
    <row r="196" spans="1:33" x14ac:dyDescent="0.3">
      <c r="A196" s="19" t="s">
        <v>47</v>
      </c>
      <c r="B196" s="19" t="s">
        <v>53</v>
      </c>
      <c r="C196">
        <v>28</v>
      </c>
      <c r="D196" s="14">
        <v>13337.6</v>
      </c>
      <c r="E196" s="10">
        <v>31282.19921875</v>
      </c>
      <c r="F196">
        <v>1224.28</v>
      </c>
      <c r="G196" s="11">
        <v>3.08</v>
      </c>
      <c r="H196" s="13">
        <f t="shared" si="47"/>
        <v>9.1791626679462571E-2</v>
      </c>
      <c r="I196" s="13">
        <f t="shared" si="48"/>
        <v>2.3092610364683301E-4</v>
      </c>
      <c r="J196">
        <v>186.58</v>
      </c>
      <c r="K196" s="23">
        <v>0.47</v>
      </c>
      <c r="L196" s="13">
        <f t="shared" si="49"/>
        <v>1.3989023512476008E-2</v>
      </c>
      <c r="M196" s="13">
        <f t="shared" si="50"/>
        <v>3.5238723608445296E-5</v>
      </c>
      <c r="N196">
        <v>398</v>
      </c>
      <c r="O196" s="11">
        <f t="shared" si="51"/>
        <v>2.9840451055662187E-2</v>
      </c>
      <c r="P196">
        <v>305.18</v>
      </c>
      <c r="Q196" s="12">
        <f t="shared" si="44"/>
        <v>0.24927304211454898</v>
      </c>
      <c r="R196">
        <v>8.25</v>
      </c>
      <c r="S196">
        <v>55.15</v>
      </c>
      <c r="T196" s="13">
        <f t="shared" si="55"/>
        <v>0.29558366384392754</v>
      </c>
      <c r="U196">
        <v>1.49</v>
      </c>
      <c r="V196">
        <v>37</v>
      </c>
      <c r="W196" s="20">
        <f t="shared" si="46"/>
        <v>9.2964824120603015E-2</v>
      </c>
      <c r="X196">
        <v>452.27</v>
      </c>
      <c r="Y196">
        <v>16.149999999999999</v>
      </c>
      <c r="Z196">
        <v>126.11</v>
      </c>
      <c r="AA196">
        <v>4.5</v>
      </c>
      <c r="AB196">
        <f t="shared" si="52"/>
        <v>0.10300748194857386</v>
      </c>
      <c r="AC196">
        <f t="shared" si="53"/>
        <v>3.6756297578985201E-3</v>
      </c>
      <c r="AD196">
        <f t="shared" si="56"/>
        <v>8.4137192430305046E-5</v>
      </c>
      <c r="AE196">
        <f t="shared" si="57"/>
        <v>3.0022786926998074E-6</v>
      </c>
      <c r="AF196">
        <v>28</v>
      </c>
      <c r="AG196">
        <f t="shared" si="54"/>
        <v>2.2870585160257459E-2</v>
      </c>
    </row>
    <row r="197" spans="1:33" x14ac:dyDescent="0.3">
      <c r="A197" s="18" t="s">
        <v>47</v>
      </c>
      <c r="B197" s="18" t="s">
        <v>54</v>
      </c>
      <c r="C197">
        <v>1</v>
      </c>
      <c r="D197" s="10">
        <v>16142.099609375</v>
      </c>
      <c r="E197" s="10">
        <v>23354</v>
      </c>
      <c r="F197">
        <v>1136.0999999999999</v>
      </c>
      <c r="G197" s="11">
        <v>4</v>
      </c>
      <c r="H197" s="13">
        <f t="shared" si="47"/>
        <v>7.0381178873420921E-2</v>
      </c>
      <c r="I197" s="13">
        <f t="shared" si="48"/>
        <v>2.4779923905790313E-4</v>
      </c>
      <c r="J197">
        <v>228.7</v>
      </c>
      <c r="K197" s="23">
        <v>0.81</v>
      </c>
      <c r="L197" s="13">
        <f t="shared" si="49"/>
        <v>1.4167921493135609E-2</v>
      </c>
      <c r="M197" s="13">
        <f t="shared" si="50"/>
        <v>5.0179345909225385E-5</v>
      </c>
      <c r="N197">
        <v>284</v>
      </c>
      <c r="O197" s="11">
        <f t="shared" si="51"/>
        <v>1.759374597311112E-2</v>
      </c>
      <c r="P197">
        <v>595.22</v>
      </c>
      <c r="Q197" s="12">
        <f t="shared" si="44"/>
        <v>0.523915148314409</v>
      </c>
      <c r="R197">
        <v>18.04</v>
      </c>
      <c r="S197">
        <v>154.68</v>
      </c>
      <c r="T197" s="13">
        <f t="shared" si="55"/>
        <v>0.67634455618714484</v>
      </c>
      <c r="U197">
        <v>4.6900000000000004</v>
      </c>
      <c r="V197">
        <v>33</v>
      </c>
      <c r="W197" s="20">
        <f t="shared" si="46"/>
        <v>0.11619718309859155</v>
      </c>
      <c r="X197">
        <v>918.78</v>
      </c>
      <c r="Y197">
        <v>22.41</v>
      </c>
      <c r="Z197">
        <v>306.64999999999998</v>
      </c>
      <c r="AA197">
        <v>7.48</v>
      </c>
      <c r="AB197">
        <f t="shared" si="52"/>
        <v>0.2699146201918845</v>
      </c>
      <c r="AC197">
        <f t="shared" si="53"/>
        <v>6.5839274711733129E-3</v>
      </c>
      <c r="AD197">
        <f t="shared" si="56"/>
        <v>2.3757998432522183E-4</v>
      </c>
      <c r="AE197">
        <f t="shared" si="57"/>
        <v>5.7952006611859108E-6</v>
      </c>
      <c r="AF197">
        <v>41</v>
      </c>
      <c r="AG197">
        <f t="shared" si="54"/>
        <v>3.6088372502420564E-2</v>
      </c>
    </row>
    <row r="198" spans="1:33" x14ac:dyDescent="0.3">
      <c r="A198" s="18" t="s">
        <v>47</v>
      </c>
      <c r="B198" s="18" t="s">
        <v>54</v>
      </c>
      <c r="C198">
        <v>2</v>
      </c>
      <c r="D198" s="14">
        <v>5354.08</v>
      </c>
      <c r="E198" s="10">
        <v>14782.7998046875</v>
      </c>
      <c r="F198">
        <v>871.97</v>
      </c>
      <c r="G198" s="11">
        <v>2.11</v>
      </c>
      <c r="H198" s="13">
        <f t="shared" si="47"/>
        <v>0.16286084630786243</v>
      </c>
      <c r="I198" s="13">
        <f t="shared" si="48"/>
        <v>3.9409198218928369E-4</v>
      </c>
      <c r="J198">
        <v>116.77</v>
      </c>
      <c r="K198" s="23">
        <v>0.28000000000000003</v>
      </c>
      <c r="L198" s="13">
        <f t="shared" si="49"/>
        <v>2.1809535905328272E-2</v>
      </c>
      <c r="M198" s="13">
        <f t="shared" si="50"/>
        <v>5.2296566356871776E-5</v>
      </c>
      <c r="N198">
        <v>413</v>
      </c>
      <c r="O198" s="11">
        <f t="shared" si="51"/>
        <v>7.7137435376385857E-2</v>
      </c>
      <c r="P198">
        <v>415.32</v>
      </c>
      <c r="Q198" s="12">
        <f t="shared" si="44"/>
        <v>0.4763007901647992</v>
      </c>
      <c r="R198">
        <v>8.65</v>
      </c>
      <c r="S198">
        <v>72.5</v>
      </c>
      <c r="T198" s="13">
        <f t="shared" si="55"/>
        <v>0.62087865033827183</v>
      </c>
      <c r="U198">
        <v>1.51</v>
      </c>
      <c r="V198">
        <v>48</v>
      </c>
      <c r="W198" s="20">
        <f t="shared" si="46"/>
        <v>0.11622276029055691</v>
      </c>
      <c r="X198">
        <v>1035.9100000000001</v>
      </c>
      <c r="Y198">
        <v>31.39</v>
      </c>
      <c r="Z198">
        <v>408.92</v>
      </c>
      <c r="AA198">
        <v>12.39</v>
      </c>
      <c r="AB198">
        <f t="shared" si="52"/>
        <v>0.46896108811082948</v>
      </c>
      <c r="AC198">
        <f t="shared" si="53"/>
        <v>1.4209204445107057E-2</v>
      </c>
      <c r="AD198">
        <f t="shared" si="56"/>
        <v>5.3781791588108474E-4</v>
      </c>
      <c r="AE198">
        <f t="shared" si="57"/>
        <v>1.6295519851723174E-5</v>
      </c>
      <c r="AF198">
        <v>33</v>
      </c>
      <c r="AG198">
        <f t="shared" si="54"/>
        <v>3.7845338715781503E-2</v>
      </c>
    </row>
    <row r="199" spans="1:33" x14ac:dyDescent="0.3">
      <c r="A199" s="18" t="s">
        <v>47</v>
      </c>
      <c r="B199" s="18" t="s">
        <v>54</v>
      </c>
      <c r="C199">
        <v>3</v>
      </c>
      <c r="D199" s="14">
        <v>8286.42</v>
      </c>
      <c r="E199" s="10">
        <v>23359.900390625</v>
      </c>
      <c r="F199">
        <v>1972.16</v>
      </c>
      <c r="G199" s="11">
        <v>1.99</v>
      </c>
      <c r="H199" s="13">
        <f t="shared" si="47"/>
        <v>0.23799903939216213</v>
      </c>
      <c r="I199" s="13">
        <f t="shared" si="48"/>
        <v>2.4015195947103815E-4</v>
      </c>
      <c r="J199">
        <v>230.69</v>
      </c>
      <c r="K199" s="23">
        <v>0.23</v>
      </c>
      <c r="L199" s="13">
        <f t="shared" si="49"/>
        <v>2.7839525392147634E-2</v>
      </c>
      <c r="M199" s="13">
        <f t="shared" si="50"/>
        <v>2.7756256622280792E-5</v>
      </c>
      <c r="N199">
        <v>989</v>
      </c>
      <c r="O199" s="11">
        <f t="shared" si="51"/>
        <v>0.1193519034758074</v>
      </c>
      <c r="P199">
        <v>400.85</v>
      </c>
      <c r="Q199" s="12">
        <f t="shared" si="44"/>
        <v>0.20325429985396723</v>
      </c>
      <c r="R199">
        <v>7.03</v>
      </c>
      <c r="S199">
        <v>68.739999999999995</v>
      </c>
      <c r="T199" s="13">
        <f t="shared" si="55"/>
        <v>0.29797563830248386</v>
      </c>
      <c r="U199">
        <v>1.21</v>
      </c>
      <c r="V199">
        <v>57</v>
      </c>
      <c r="W199" s="20">
        <f t="shared" si="46"/>
        <v>5.7633973710819006E-2</v>
      </c>
      <c r="X199">
        <v>705.87</v>
      </c>
      <c r="Y199">
        <v>17.22</v>
      </c>
      <c r="Z199">
        <v>198.37</v>
      </c>
      <c r="AA199">
        <v>4.84</v>
      </c>
      <c r="AB199">
        <f t="shared" si="52"/>
        <v>0.10058514522148304</v>
      </c>
      <c r="AC199">
        <f t="shared" si="53"/>
        <v>2.4541619341229919E-3</v>
      </c>
      <c r="AD199">
        <f t="shared" si="56"/>
        <v>5.1002527797685294E-5</v>
      </c>
      <c r="AE199">
        <f t="shared" si="57"/>
        <v>1.2444030576236166E-6</v>
      </c>
      <c r="AF199">
        <v>41</v>
      </c>
      <c r="AG199">
        <f t="shared" si="54"/>
        <v>2.0789388284926172E-2</v>
      </c>
    </row>
    <row r="200" spans="1:33" x14ac:dyDescent="0.3">
      <c r="A200" s="18" t="s">
        <v>47</v>
      </c>
      <c r="B200" s="18" t="s">
        <v>54</v>
      </c>
      <c r="C200">
        <v>4</v>
      </c>
      <c r="D200" s="10">
        <v>7215.009765625</v>
      </c>
      <c r="E200" s="10">
        <v>16666.80078125</v>
      </c>
      <c r="F200">
        <v>1292.08</v>
      </c>
      <c r="G200" s="11">
        <v>2.56</v>
      </c>
      <c r="H200" s="13">
        <f t="shared" si="47"/>
        <v>0.1790822246916354</v>
      </c>
      <c r="I200" s="13">
        <f t="shared" si="48"/>
        <v>3.5481587456704435E-4</v>
      </c>
      <c r="J200">
        <v>204.11</v>
      </c>
      <c r="K200" s="23">
        <v>0.4</v>
      </c>
      <c r="L200" s="13">
        <f t="shared" si="49"/>
        <v>2.8289635999171652E-2</v>
      </c>
      <c r="M200" s="13">
        <f t="shared" si="50"/>
        <v>5.5439980401100685E-5</v>
      </c>
      <c r="N200">
        <v>505</v>
      </c>
      <c r="O200" s="11">
        <f t="shared" si="51"/>
        <v>6.9992975256389603E-2</v>
      </c>
      <c r="P200">
        <v>482.79</v>
      </c>
      <c r="Q200" s="12">
        <f t="shared" si="44"/>
        <v>0.37365333415887564</v>
      </c>
      <c r="R200">
        <v>21.95</v>
      </c>
      <c r="S200">
        <v>120.35</v>
      </c>
      <c r="T200" s="13">
        <f t="shared" si="55"/>
        <v>0.58963304100729996</v>
      </c>
      <c r="U200">
        <v>5.47</v>
      </c>
      <c r="V200">
        <v>22</v>
      </c>
      <c r="W200" s="20">
        <f t="shared" si="46"/>
        <v>4.3564356435643561E-2</v>
      </c>
      <c r="X200">
        <v>754.3</v>
      </c>
      <c r="Y200">
        <v>39.700000000000003</v>
      </c>
      <c r="Z200">
        <v>278.72000000000003</v>
      </c>
      <c r="AA200">
        <v>14.67</v>
      </c>
      <c r="AB200">
        <f t="shared" si="52"/>
        <v>0.21571419726332738</v>
      </c>
      <c r="AC200">
        <f t="shared" si="53"/>
        <v>1.1353786143272863E-2</v>
      </c>
      <c r="AD200">
        <f t="shared" si="56"/>
        <v>1.6695111545982246E-4</v>
      </c>
      <c r="AE200">
        <f t="shared" si="57"/>
        <v>8.78721607274539E-6</v>
      </c>
      <c r="AF200">
        <v>19</v>
      </c>
      <c r="AG200">
        <f t="shared" si="54"/>
        <v>1.4704971828369761E-2</v>
      </c>
    </row>
    <row r="201" spans="1:33" x14ac:dyDescent="0.3">
      <c r="A201" s="18" t="s">
        <v>47</v>
      </c>
      <c r="B201" s="18" t="s">
        <v>54</v>
      </c>
      <c r="C201">
        <v>5</v>
      </c>
      <c r="D201" s="14">
        <v>8884.4599999999991</v>
      </c>
      <c r="E201" s="10">
        <v>21705.900390625</v>
      </c>
      <c r="F201">
        <v>37.29</v>
      </c>
      <c r="G201" s="11">
        <v>3.39</v>
      </c>
      <c r="H201" s="13">
        <f t="shared" si="47"/>
        <v>4.1972162630030414E-3</v>
      </c>
      <c r="I201" s="13">
        <f t="shared" si="48"/>
        <v>3.8156511481845834E-4</v>
      </c>
      <c r="J201">
        <v>5.75</v>
      </c>
      <c r="K201" s="23">
        <v>0.52</v>
      </c>
      <c r="L201" s="13">
        <f t="shared" si="49"/>
        <v>6.4719746613750313E-4</v>
      </c>
      <c r="M201" s="13">
        <f t="shared" si="50"/>
        <v>5.8529162155043761E-5</v>
      </c>
      <c r="N201">
        <v>11</v>
      </c>
      <c r="O201" s="11">
        <f t="shared" si="51"/>
        <v>1.2381168917413102E-3</v>
      </c>
      <c r="P201" s="12">
        <v>1.3016200065612793</v>
      </c>
      <c r="Q201" s="12">
        <f t="shared" si="44"/>
        <v>3.4905336727307036E-2</v>
      </c>
      <c r="R201" s="12">
        <v>1.3016200065612793</v>
      </c>
      <c r="S201" s="12">
        <v>0.11181899905204773</v>
      </c>
      <c r="T201" s="13">
        <f t="shared" si="55"/>
        <v>1.9446782443834389E-2</v>
      </c>
      <c r="U201" s="12">
        <v>0.11181899905204773</v>
      </c>
      <c r="V201">
        <v>1</v>
      </c>
      <c r="W201" s="20">
        <f t="shared" si="46"/>
        <v>9.0909090909090912E-2</v>
      </c>
      <c r="X201">
        <v>479.71</v>
      </c>
      <c r="Y201">
        <v>19.989999999999998</v>
      </c>
      <c r="Z201">
        <v>159.65</v>
      </c>
      <c r="AA201">
        <v>6.65</v>
      </c>
      <c r="AB201">
        <f t="shared" si="52"/>
        <v>4.2813086618396357</v>
      </c>
      <c r="AC201">
        <f t="shared" si="53"/>
        <v>0.17833199249128454</v>
      </c>
      <c r="AD201">
        <f t="shared" si="56"/>
        <v>0.11481117355429434</v>
      </c>
      <c r="AE201">
        <f t="shared" si="57"/>
        <v>4.782300683595724E-3</v>
      </c>
      <c r="AF201">
        <v>24</v>
      </c>
      <c r="AG201">
        <f t="shared" si="54"/>
        <v>0.64360418342719228</v>
      </c>
    </row>
    <row r="202" spans="1:33" x14ac:dyDescent="0.3">
      <c r="A202" s="18" t="s">
        <v>47</v>
      </c>
      <c r="B202" s="18" t="s">
        <v>54</v>
      </c>
      <c r="C202">
        <v>6</v>
      </c>
      <c r="D202" s="14">
        <v>6926.55</v>
      </c>
      <c r="E202" s="10">
        <v>10367.2998046875</v>
      </c>
      <c r="F202">
        <v>1779.38</v>
      </c>
      <c r="G202" s="11">
        <v>2.59</v>
      </c>
      <c r="H202" s="13">
        <f t="shared" si="47"/>
        <v>0.25689268106055685</v>
      </c>
      <c r="I202" s="13">
        <f t="shared" si="48"/>
        <v>3.7392352614216311E-4</v>
      </c>
      <c r="J202">
        <v>318.81</v>
      </c>
      <c r="K202" s="23">
        <v>0.46</v>
      </c>
      <c r="L202" s="13">
        <f t="shared" si="49"/>
        <v>4.6027242999761783E-2</v>
      </c>
      <c r="M202" s="13">
        <f t="shared" si="50"/>
        <v>6.6411128195133218E-5</v>
      </c>
      <c r="N202">
        <v>686</v>
      </c>
      <c r="O202" s="11">
        <f t="shared" si="51"/>
        <v>9.9039204221437804E-2</v>
      </c>
      <c r="P202">
        <v>600.29999999999995</v>
      </c>
      <c r="Q202" s="12">
        <f t="shared" si="44"/>
        <v>0.33736470006406721</v>
      </c>
      <c r="R202">
        <v>20.7</v>
      </c>
      <c r="S202">
        <v>182.44</v>
      </c>
      <c r="T202" s="13">
        <f t="shared" si="55"/>
        <v>0.57225306608952042</v>
      </c>
      <c r="U202">
        <v>6.29</v>
      </c>
      <c r="V202">
        <v>29</v>
      </c>
      <c r="W202" s="20">
        <f t="shared" si="46"/>
        <v>4.2274052478134108E-2</v>
      </c>
      <c r="X202">
        <v>888.55</v>
      </c>
      <c r="Y202">
        <v>44.43</v>
      </c>
      <c r="Z202">
        <v>355.38</v>
      </c>
      <c r="AA202">
        <v>17.77</v>
      </c>
      <c r="AB202">
        <f t="shared" si="52"/>
        <v>0.19972125122233586</v>
      </c>
      <c r="AC202">
        <f t="shared" si="53"/>
        <v>9.9866245546201479E-3</v>
      </c>
      <c r="AD202">
        <f t="shared" si="56"/>
        <v>1.1224204566890482E-4</v>
      </c>
      <c r="AE202">
        <f t="shared" si="57"/>
        <v>5.612418120143054E-6</v>
      </c>
      <c r="AF202">
        <v>20</v>
      </c>
      <c r="AG202">
        <f t="shared" si="54"/>
        <v>1.1239870067102024E-2</v>
      </c>
    </row>
    <row r="203" spans="1:33" x14ac:dyDescent="0.3">
      <c r="A203" s="18" t="s">
        <v>47</v>
      </c>
      <c r="B203" s="18" t="s">
        <v>54</v>
      </c>
      <c r="C203">
        <v>7</v>
      </c>
      <c r="D203" s="10">
        <v>8655.83984375</v>
      </c>
      <c r="E203" s="10">
        <v>10904.099609375</v>
      </c>
      <c r="F203">
        <v>1252.31</v>
      </c>
      <c r="G203" s="11">
        <v>3.87</v>
      </c>
      <c r="H203" s="13">
        <f t="shared" si="47"/>
        <v>0.144678046568091</v>
      </c>
      <c r="I203" s="13">
        <f t="shared" si="48"/>
        <v>4.4709699692449328E-4</v>
      </c>
      <c r="J203">
        <v>240.84</v>
      </c>
      <c r="K203" s="23">
        <v>0.74</v>
      </c>
      <c r="L203" s="13">
        <f t="shared" si="49"/>
        <v>2.7823989855114976E-2</v>
      </c>
      <c r="M203" s="13">
        <f t="shared" si="50"/>
        <v>8.549141543259044E-5</v>
      </c>
      <c r="N203">
        <v>324</v>
      </c>
      <c r="O203" s="11">
        <f t="shared" si="51"/>
        <v>3.7431376486701765E-2</v>
      </c>
      <c r="P203">
        <v>424.52</v>
      </c>
      <c r="Q203" s="12">
        <f t="shared" si="44"/>
        <v>0.338989547316559</v>
      </c>
      <c r="R203">
        <v>30.32</v>
      </c>
      <c r="S203">
        <v>122.78</v>
      </c>
      <c r="T203" s="13">
        <f t="shared" si="55"/>
        <v>0.50979903670486626</v>
      </c>
      <c r="U203">
        <v>8.77</v>
      </c>
      <c r="V203">
        <v>14</v>
      </c>
      <c r="W203" s="20">
        <f t="shared" si="46"/>
        <v>4.3209876543209874E-2</v>
      </c>
      <c r="X203">
        <v>518.37</v>
      </c>
      <c r="Y203">
        <v>39.869999999999997</v>
      </c>
      <c r="Z203">
        <v>180.57</v>
      </c>
      <c r="AA203">
        <v>13.89</v>
      </c>
      <c r="AB203">
        <f t="shared" si="52"/>
        <v>0.14418953773426707</v>
      </c>
      <c r="AC203">
        <f t="shared" si="53"/>
        <v>1.1091502902635929E-2</v>
      </c>
      <c r="AD203">
        <f t="shared" si="56"/>
        <v>1.1513885358598676E-4</v>
      </c>
      <c r="AE203">
        <f t="shared" si="57"/>
        <v>8.8568348912297519E-6</v>
      </c>
      <c r="AF203">
        <v>13</v>
      </c>
      <c r="AG203">
        <f t="shared" si="54"/>
        <v>1.0380816251567105E-2</v>
      </c>
    </row>
    <row r="204" spans="1:33" x14ac:dyDescent="0.3">
      <c r="A204" s="18" t="s">
        <v>47</v>
      </c>
      <c r="B204" s="18" t="s">
        <v>54</v>
      </c>
      <c r="C204">
        <v>8</v>
      </c>
      <c r="D204" s="14">
        <v>17185.8</v>
      </c>
      <c r="E204" s="10">
        <v>27700.900390625</v>
      </c>
      <c r="F204">
        <v>2265.54</v>
      </c>
      <c r="G204" s="11">
        <v>3.16</v>
      </c>
      <c r="H204" s="13">
        <f t="shared" si="47"/>
        <v>0.13182627518067241</v>
      </c>
      <c r="I204" s="13">
        <f t="shared" si="48"/>
        <v>1.8387273213932434E-4</v>
      </c>
      <c r="J204">
        <v>359.17</v>
      </c>
      <c r="K204" s="23">
        <v>0.5</v>
      </c>
      <c r="L204" s="13">
        <f t="shared" si="49"/>
        <v>2.0899230760278838E-2</v>
      </c>
      <c r="M204" s="13">
        <f t="shared" si="50"/>
        <v>2.9093786730905748E-5</v>
      </c>
      <c r="N204">
        <v>718</v>
      </c>
      <c r="O204" s="11">
        <f t="shared" si="51"/>
        <v>4.1778677745580653E-2</v>
      </c>
      <c r="P204">
        <v>618.11</v>
      </c>
      <c r="Q204" s="12">
        <f t="shared" si="44"/>
        <v>0.27283120139127981</v>
      </c>
      <c r="R204">
        <v>17.66</v>
      </c>
      <c r="S204">
        <v>160.07</v>
      </c>
      <c r="T204" s="13">
        <f t="shared" si="55"/>
        <v>0.4456663975276331</v>
      </c>
      <c r="U204">
        <v>4.57</v>
      </c>
      <c r="V204">
        <v>35</v>
      </c>
      <c r="W204" s="20">
        <f t="shared" si="46"/>
        <v>4.8746518105849582E-2</v>
      </c>
      <c r="X204">
        <v>793.55</v>
      </c>
      <c r="Y204">
        <v>27.36</v>
      </c>
      <c r="Z204">
        <v>269.44</v>
      </c>
      <c r="AA204">
        <v>9.2899999999999991</v>
      </c>
      <c r="AB204">
        <f t="shared" si="52"/>
        <v>0.11892970329369598</v>
      </c>
      <c r="AC204">
        <f t="shared" si="53"/>
        <v>4.1005676350892055E-3</v>
      </c>
      <c r="AD204">
        <f t="shared" si="56"/>
        <v>5.2495079889869959E-5</v>
      </c>
      <c r="AE204">
        <f t="shared" si="57"/>
        <v>1.8099736200151865E-6</v>
      </c>
      <c r="AF204">
        <v>29</v>
      </c>
      <c r="AG204">
        <f t="shared" si="54"/>
        <v>1.2800480238706887E-2</v>
      </c>
    </row>
    <row r="205" spans="1:33" x14ac:dyDescent="0.3">
      <c r="A205" s="18" t="s">
        <v>47</v>
      </c>
      <c r="B205" s="18" t="s">
        <v>54</v>
      </c>
      <c r="C205">
        <v>9</v>
      </c>
      <c r="D205" s="14">
        <v>15075.7</v>
      </c>
      <c r="E205" s="10">
        <v>42356.1015625</v>
      </c>
      <c r="F205">
        <v>1709.32</v>
      </c>
      <c r="G205" s="11">
        <v>2.4500000000000002</v>
      </c>
      <c r="H205" s="13">
        <f t="shared" si="47"/>
        <v>0.11338246316920607</v>
      </c>
      <c r="I205" s="13">
        <f t="shared" si="48"/>
        <v>1.6251318346743434E-4</v>
      </c>
      <c r="J205">
        <v>276.11</v>
      </c>
      <c r="K205" s="23">
        <v>0.4</v>
      </c>
      <c r="L205" s="13">
        <f t="shared" si="49"/>
        <v>1.8314904117221753E-2</v>
      </c>
      <c r="M205" s="13">
        <f t="shared" si="50"/>
        <v>2.6532764647744383E-5</v>
      </c>
      <c r="N205">
        <v>697</v>
      </c>
      <c r="O205" s="11">
        <f t="shared" si="51"/>
        <v>4.6233342398694588E-2</v>
      </c>
      <c r="P205">
        <v>597.84</v>
      </c>
      <c r="Q205" s="12">
        <f t="shared" si="44"/>
        <v>0.34975311819904997</v>
      </c>
      <c r="R205">
        <v>16.61</v>
      </c>
      <c r="S205">
        <v>155.35</v>
      </c>
      <c r="T205" s="13">
        <f t="shared" si="55"/>
        <v>0.56263807902647489</v>
      </c>
      <c r="U205">
        <v>4.32</v>
      </c>
      <c r="V205">
        <v>36</v>
      </c>
      <c r="W205" s="20">
        <f>V205/N205</f>
        <v>5.1649928263988523E-2</v>
      </c>
      <c r="X205">
        <v>858.94</v>
      </c>
      <c r="Y205">
        <v>23.86</v>
      </c>
      <c r="Z205">
        <v>289.38</v>
      </c>
      <c r="AA205">
        <v>8.0399999999999991</v>
      </c>
      <c r="AB205">
        <f t="shared" si="52"/>
        <v>0.16929539231975288</v>
      </c>
      <c r="AC205">
        <f t="shared" si="53"/>
        <v>4.70362483326703E-3</v>
      </c>
      <c r="AD205">
        <f t="shared" si="56"/>
        <v>9.904253874040723E-5</v>
      </c>
      <c r="AE205">
        <f t="shared" si="57"/>
        <v>2.7517520612097386E-6</v>
      </c>
      <c r="AF205">
        <v>36</v>
      </c>
      <c r="AG205">
        <f t="shared" si="54"/>
        <v>2.1061006716121031E-2</v>
      </c>
    </row>
    <row r="206" spans="1:33" x14ac:dyDescent="0.3">
      <c r="A206" s="18" t="s">
        <v>47</v>
      </c>
      <c r="B206" s="18" t="s">
        <v>54</v>
      </c>
      <c r="C206">
        <v>10</v>
      </c>
      <c r="D206" s="14">
        <v>14200.4</v>
      </c>
      <c r="E206" s="10">
        <v>39809.3984375</v>
      </c>
      <c r="F206">
        <v>1224.52</v>
      </c>
      <c r="G206" s="11">
        <v>2.82</v>
      </c>
      <c r="H206" s="13">
        <f t="shared" si="47"/>
        <v>8.6231373764119323E-2</v>
      </c>
      <c r="I206" s="13">
        <f t="shared" si="48"/>
        <v>1.9858595532520209E-4</v>
      </c>
      <c r="J206">
        <v>196.57</v>
      </c>
      <c r="K206" s="23">
        <v>0.45</v>
      </c>
      <c r="L206" s="13">
        <f t="shared" si="49"/>
        <v>1.3842567814991127E-2</v>
      </c>
      <c r="M206" s="13">
        <f t="shared" si="50"/>
        <v>3.1689248190191829E-5</v>
      </c>
      <c r="N206">
        <v>434</v>
      </c>
      <c r="O206" s="11">
        <f t="shared" si="51"/>
        <v>3.0562519365651672E-2</v>
      </c>
      <c r="P206">
        <v>541.55999999999995</v>
      </c>
      <c r="Q206" s="12">
        <f t="shared" si="44"/>
        <v>0.44226309084375914</v>
      </c>
      <c r="R206">
        <v>10.41</v>
      </c>
      <c r="S206">
        <v>126.03</v>
      </c>
      <c r="T206" s="13">
        <f t="shared" si="55"/>
        <v>0.64114564786081296</v>
      </c>
      <c r="U206">
        <v>2.42</v>
      </c>
      <c r="V206">
        <v>52</v>
      </c>
      <c r="W206" s="20">
        <f t="shared" ref="W206:W231" si="58">V206/N206</f>
        <v>0.11981566820276497</v>
      </c>
      <c r="X206">
        <v>1582.09</v>
      </c>
      <c r="Y206">
        <v>34.39</v>
      </c>
      <c r="Z206">
        <v>627.42999999999995</v>
      </c>
      <c r="AA206">
        <v>13.64</v>
      </c>
      <c r="AB206">
        <f t="shared" si="52"/>
        <v>0.51238852774964883</v>
      </c>
      <c r="AC206">
        <f t="shared" si="53"/>
        <v>1.1139058569888611E-2</v>
      </c>
      <c r="AD206">
        <f t="shared" si="56"/>
        <v>4.18440309467913E-4</v>
      </c>
      <c r="AE206">
        <f t="shared" si="57"/>
        <v>9.0966734474639941E-6</v>
      </c>
      <c r="AF206">
        <v>46</v>
      </c>
      <c r="AG206">
        <f t="shared" si="54"/>
        <v>3.7565740045078885E-2</v>
      </c>
    </row>
    <row r="207" spans="1:33" x14ac:dyDescent="0.3">
      <c r="A207" s="18" t="s">
        <v>47</v>
      </c>
      <c r="B207" s="18" t="s">
        <v>54</v>
      </c>
      <c r="C207">
        <v>11</v>
      </c>
      <c r="D207" s="14">
        <v>8303.56</v>
      </c>
      <c r="E207" s="10">
        <v>18829.19921875</v>
      </c>
      <c r="F207">
        <v>122.06</v>
      </c>
      <c r="G207" s="11">
        <v>1.8</v>
      </c>
      <c r="H207" s="13">
        <f t="shared" si="47"/>
        <v>1.4699719156602712E-2</v>
      </c>
      <c r="I207" s="13">
        <f t="shared" si="48"/>
        <v>2.1677449190467705E-4</v>
      </c>
      <c r="J207">
        <v>14.21</v>
      </c>
      <c r="K207" s="23">
        <v>0.21</v>
      </c>
      <c r="L207" s="13">
        <f t="shared" si="49"/>
        <v>1.7113141833141449E-3</v>
      </c>
      <c r="M207" s="13">
        <f t="shared" si="50"/>
        <v>2.5290357388878989E-5</v>
      </c>
      <c r="N207">
        <v>68</v>
      </c>
      <c r="O207" s="11">
        <f t="shared" si="51"/>
        <v>8.1892585830655763E-3</v>
      </c>
      <c r="P207">
        <v>38.11</v>
      </c>
      <c r="Q207" s="12">
        <f t="shared" si="44"/>
        <v>0.31222349664099625</v>
      </c>
      <c r="R207">
        <v>2.54</v>
      </c>
      <c r="S207">
        <v>4.3</v>
      </c>
      <c r="T207" s="13">
        <f t="shared" si="55"/>
        <v>0.30260380014074595</v>
      </c>
      <c r="U207">
        <v>0.28999999999999998</v>
      </c>
      <c r="V207">
        <v>15</v>
      </c>
      <c r="W207" s="20">
        <f t="shared" si="58"/>
        <v>0.22058823529411764</v>
      </c>
      <c r="X207">
        <v>1029.3800000000001</v>
      </c>
      <c r="Y207">
        <v>32.17</v>
      </c>
      <c r="Z207">
        <v>382.83</v>
      </c>
      <c r="AA207">
        <v>11.96</v>
      </c>
      <c r="AB207">
        <f t="shared" si="52"/>
        <v>3.1364083237751923</v>
      </c>
      <c r="AC207">
        <f t="shared" si="53"/>
        <v>9.7984597738816986E-2</v>
      </c>
      <c r="AD207">
        <f t="shared" si="56"/>
        <v>2.5695627754999117E-2</v>
      </c>
      <c r="AE207">
        <f t="shared" si="57"/>
        <v>8.027576416419546E-4</v>
      </c>
      <c r="AF207">
        <v>32</v>
      </c>
      <c r="AG207">
        <f t="shared" si="54"/>
        <v>0.26216614779616582</v>
      </c>
    </row>
    <row r="208" spans="1:33" x14ac:dyDescent="0.3">
      <c r="A208" s="18" t="s">
        <v>47</v>
      </c>
      <c r="B208" s="18" t="s">
        <v>54</v>
      </c>
      <c r="C208">
        <v>12</v>
      </c>
      <c r="D208" s="14">
        <v>9109.32</v>
      </c>
      <c r="E208" s="10">
        <v>18288.900390625</v>
      </c>
      <c r="F208">
        <v>1009.6</v>
      </c>
      <c r="G208" s="11">
        <v>3.99</v>
      </c>
      <c r="H208" s="13">
        <f t="shared" si="47"/>
        <v>0.11083154395717792</v>
      </c>
      <c r="I208" s="13">
        <f t="shared" si="48"/>
        <v>4.3801293620160457E-4</v>
      </c>
      <c r="J208">
        <v>197.3</v>
      </c>
      <c r="K208" s="23">
        <v>0.78</v>
      </c>
      <c r="L208" s="13">
        <f t="shared" si="49"/>
        <v>2.1659135917938992E-2</v>
      </c>
      <c r="M208" s="13">
        <f t="shared" si="50"/>
        <v>8.5626589031892621E-5</v>
      </c>
      <c r="N208">
        <v>253</v>
      </c>
      <c r="O208" s="11">
        <f t="shared" si="51"/>
        <v>2.7773752596242093E-2</v>
      </c>
      <c r="P208">
        <v>639.34</v>
      </c>
      <c r="Q208" s="12">
        <f t="shared" si="44"/>
        <v>0.63326069730586376</v>
      </c>
      <c r="R208">
        <v>15.59</v>
      </c>
      <c r="S208">
        <v>155.16</v>
      </c>
      <c r="T208" s="13">
        <f t="shared" si="55"/>
        <v>0.78641662442980231</v>
      </c>
      <c r="U208">
        <v>3.78</v>
      </c>
      <c r="V208">
        <v>41</v>
      </c>
      <c r="W208" s="20">
        <f t="shared" si="58"/>
        <v>0.16205533596837945</v>
      </c>
      <c r="X208">
        <v>1220.69</v>
      </c>
      <c r="Y208">
        <v>33.909999999999997</v>
      </c>
      <c r="Z208">
        <v>464.75</v>
      </c>
      <c r="AA208">
        <v>12.91</v>
      </c>
      <c r="AB208">
        <f t="shared" si="52"/>
        <v>0.46033082408874804</v>
      </c>
      <c r="AC208">
        <f t="shared" si="53"/>
        <v>1.2787242472266244E-2</v>
      </c>
      <c r="AD208">
        <f t="shared" si="56"/>
        <v>4.5595366886761889E-4</v>
      </c>
      <c r="AE208">
        <f t="shared" si="57"/>
        <v>1.2665652211040258E-5</v>
      </c>
      <c r="AF208">
        <v>36</v>
      </c>
      <c r="AG208">
        <f t="shared" si="54"/>
        <v>3.5657686212361331E-2</v>
      </c>
    </row>
    <row r="209" spans="1:33" x14ac:dyDescent="0.3">
      <c r="A209" s="18" t="s">
        <v>47</v>
      </c>
      <c r="B209" s="18" t="s">
        <v>54</v>
      </c>
      <c r="C209">
        <v>13</v>
      </c>
      <c r="D209" s="10">
        <v>7071.64013671875</v>
      </c>
      <c r="E209" s="10">
        <v>17663.80078125</v>
      </c>
      <c r="F209">
        <v>235.93</v>
      </c>
      <c r="G209" s="11">
        <v>2.56</v>
      </c>
      <c r="H209" s="13">
        <f t="shared" si="47"/>
        <v>3.3362840223579562E-2</v>
      </c>
      <c r="I209" s="13">
        <f t="shared" si="48"/>
        <v>3.6200937130658958E-4</v>
      </c>
      <c r="J209">
        <v>28.48</v>
      </c>
      <c r="K209" s="23">
        <v>0.31</v>
      </c>
      <c r="L209" s="13">
        <f t="shared" si="49"/>
        <v>4.0273542557858096E-3</v>
      </c>
      <c r="M209" s="13">
        <f t="shared" si="50"/>
        <v>4.3837072306657332E-5</v>
      </c>
      <c r="N209">
        <v>92</v>
      </c>
      <c r="O209" s="11">
        <f t="shared" si="51"/>
        <v>1.3009711781330563E-2</v>
      </c>
      <c r="P209">
        <v>175.14</v>
      </c>
      <c r="Q209" s="12">
        <f t="shared" si="44"/>
        <v>0.74233882931377948</v>
      </c>
      <c r="R209">
        <v>3.18</v>
      </c>
      <c r="S209">
        <v>22.35</v>
      </c>
      <c r="T209" s="13">
        <f t="shared" si="55"/>
        <v>0.7847612359550562</v>
      </c>
      <c r="U209">
        <v>0.41</v>
      </c>
      <c r="V209">
        <v>55</v>
      </c>
      <c r="W209" s="20">
        <f t="shared" si="58"/>
        <v>0.59782608695652173</v>
      </c>
      <c r="X209">
        <v>1825.48</v>
      </c>
      <c r="Y209">
        <v>30.94</v>
      </c>
      <c r="Z209">
        <v>736.84</v>
      </c>
      <c r="AA209">
        <v>12.49</v>
      </c>
      <c r="AB209">
        <f t="shared" si="52"/>
        <v>3.1231297418725892</v>
      </c>
      <c r="AC209">
        <f t="shared" si="53"/>
        <v>5.293943118721655E-2</v>
      </c>
      <c r="AD209">
        <f t="shared" si="56"/>
        <v>1.3237526986278086E-2</v>
      </c>
      <c r="AE209">
        <f t="shared" si="57"/>
        <v>2.2438617889720066E-4</v>
      </c>
      <c r="AF209">
        <v>59</v>
      </c>
      <c r="AG209">
        <f t="shared" si="54"/>
        <v>0.25007417454329672</v>
      </c>
    </row>
    <row r="210" spans="1:33" x14ac:dyDescent="0.3">
      <c r="A210" s="18" t="s">
        <v>47</v>
      </c>
      <c r="B210" s="18" t="s">
        <v>54</v>
      </c>
      <c r="C210">
        <v>14</v>
      </c>
      <c r="D210" s="14">
        <v>5753.11</v>
      </c>
      <c r="E210" s="10">
        <v>13112.7001953125</v>
      </c>
      <c r="F210">
        <v>665.82</v>
      </c>
      <c r="G210" s="11">
        <v>2.61</v>
      </c>
      <c r="H210" s="13">
        <f t="shared" si="47"/>
        <v>0.1157321865912524</v>
      </c>
      <c r="I210" s="13">
        <f t="shared" si="48"/>
        <v>4.5366766844367654E-4</v>
      </c>
      <c r="J210">
        <v>99.26</v>
      </c>
      <c r="K210" s="23">
        <v>0.39</v>
      </c>
      <c r="L210" s="13">
        <f t="shared" si="49"/>
        <v>1.7253276923264116E-2</v>
      </c>
      <c r="M210" s="13">
        <f t="shared" si="50"/>
        <v>6.7789421721468915E-5</v>
      </c>
      <c r="N210">
        <v>255</v>
      </c>
      <c r="O210" s="11">
        <f t="shared" si="51"/>
        <v>4.4323852664037364E-2</v>
      </c>
      <c r="P210">
        <v>384.59</v>
      </c>
      <c r="Q210" s="12">
        <f t="shared" si="44"/>
        <v>0.57761857559100049</v>
      </c>
      <c r="R210">
        <v>7.12</v>
      </c>
      <c r="S210">
        <v>70.510000000000005</v>
      </c>
      <c r="T210" s="13">
        <f t="shared" si="55"/>
        <v>0.71035663912955871</v>
      </c>
      <c r="U210">
        <v>1.31</v>
      </c>
      <c r="V210">
        <v>54</v>
      </c>
      <c r="W210" s="20">
        <f t="shared" si="58"/>
        <v>0.21176470588235294</v>
      </c>
      <c r="X210">
        <v>1253.19</v>
      </c>
      <c r="Y210">
        <v>33.869999999999997</v>
      </c>
      <c r="Z210">
        <v>486.59</v>
      </c>
      <c r="AA210">
        <v>13.15</v>
      </c>
      <c r="AB210">
        <f t="shared" si="52"/>
        <v>0.73081313267850156</v>
      </c>
      <c r="AC210">
        <f t="shared" si="53"/>
        <v>1.9750082604908233E-2</v>
      </c>
      <c r="AD210">
        <f t="shared" si="56"/>
        <v>1.0976136683765905E-3</v>
      </c>
      <c r="AE210">
        <f t="shared" si="57"/>
        <v>2.9662795657847813E-5</v>
      </c>
      <c r="AF210">
        <v>37</v>
      </c>
      <c r="AG210">
        <f t="shared" si="54"/>
        <v>5.5570574629779816E-2</v>
      </c>
    </row>
    <row r="211" spans="1:33" x14ac:dyDescent="0.3">
      <c r="A211" s="18" t="s">
        <v>47</v>
      </c>
      <c r="B211" s="18" t="s">
        <v>54</v>
      </c>
      <c r="C211">
        <v>15</v>
      </c>
      <c r="D211" s="14">
        <v>6183.52</v>
      </c>
      <c r="E211" s="10">
        <v>15453.5</v>
      </c>
      <c r="F211">
        <v>513.44000000000005</v>
      </c>
      <c r="G211" s="11">
        <v>2.21</v>
      </c>
      <c r="H211" s="13">
        <f t="shared" si="47"/>
        <v>8.3033611923305828E-2</v>
      </c>
      <c r="I211" s="13">
        <f t="shared" si="48"/>
        <v>3.5740160943928374E-4</v>
      </c>
      <c r="J211">
        <v>71.150000000000006</v>
      </c>
      <c r="K211" s="23">
        <v>0.31</v>
      </c>
      <c r="L211" s="13">
        <f t="shared" si="49"/>
        <v>1.1506391181721738E-2</v>
      </c>
      <c r="M211" s="13">
        <f t="shared" si="50"/>
        <v>5.0133257432659712E-5</v>
      </c>
      <c r="N211">
        <v>232</v>
      </c>
      <c r="O211" s="11">
        <f t="shared" si="51"/>
        <v>3.7519082981861462E-2</v>
      </c>
      <c r="P211">
        <v>263.26</v>
      </c>
      <c r="Q211" s="12">
        <f t="shared" si="44"/>
        <v>0.51273761296353992</v>
      </c>
      <c r="R211">
        <v>8.23</v>
      </c>
      <c r="S211">
        <v>47.86</v>
      </c>
      <c r="T211" s="13">
        <f t="shared" si="55"/>
        <v>0.67266338721011942</v>
      </c>
      <c r="U211">
        <v>1.5</v>
      </c>
      <c r="V211">
        <v>32</v>
      </c>
      <c r="W211" s="20">
        <f t="shared" si="58"/>
        <v>0.13793103448275862</v>
      </c>
      <c r="X211">
        <v>993.57</v>
      </c>
      <c r="Y211">
        <v>34.26</v>
      </c>
      <c r="Z211">
        <v>403.59</v>
      </c>
      <c r="AA211">
        <v>13.92</v>
      </c>
      <c r="AB211">
        <f t="shared" si="52"/>
        <v>0.78605095045185402</v>
      </c>
      <c r="AC211">
        <f t="shared" si="53"/>
        <v>2.711124961047055E-2</v>
      </c>
      <c r="AD211">
        <f t="shared" si="56"/>
        <v>1.5309499658224016E-3</v>
      </c>
      <c r="AE211">
        <f t="shared" si="57"/>
        <v>5.2803150534571803E-5</v>
      </c>
      <c r="AF211">
        <v>29</v>
      </c>
      <c r="AG211">
        <f t="shared" si="54"/>
        <v>5.6481770021813642E-2</v>
      </c>
    </row>
    <row r="212" spans="1:33" x14ac:dyDescent="0.3">
      <c r="A212" s="18" t="s">
        <v>47</v>
      </c>
      <c r="B212" s="18" t="s">
        <v>54</v>
      </c>
      <c r="C212">
        <v>16</v>
      </c>
      <c r="D212" s="14">
        <v>8961.3700000000008</v>
      </c>
      <c r="E212" s="10">
        <v>17526.599609375</v>
      </c>
      <c r="F212">
        <v>2075.85</v>
      </c>
      <c r="G212" s="11">
        <v>3.74</v>
      </c>
      <c r="H212" s="13">
        <f t="shared" si="47"/>
        <v>0.23164426867766869</v>
      </c>
      <c r="I212" s="13">
        <f t="shared" si="48"/>
        <v>4.1734690119925858E-4</v>
      </c>
      <c r="J212">
        <v>407.19</v>
      </c>
      <c r="K212" s="23">
        <v>0.73</v>
      </c>
      <c r="L212" s="13">
        <f t="shared" si="49"/>
        <v>4.5438364892867941E-2</v>
      </c>
      <c r="M212" s="13">
        <f t="shared" si="50"/>
        <v>8.1460758790229606E-5</v>
      </c>
      <c r="N212">
        <v>555</v>
      </c>
      <c r="O212" s="11">
        <f t="shared" si="51"/>
        <v>6.1932494696681419E-2</v>
      </c>
      <c r="P212">
        <v>645.82000000000005</v>
      </c>
      <c r="Q212" s="12">
        <f t="shared" si="44"/>
        <v>0.31111111111111117</v>
      </c>
      <c r="R212">
        <v>26.91</v>
      </c>
      <c r="S212">
        <v>197.68</v>
      </c>
      <c r="T212" s="13">
        <f t="shared" si="55"/>
        <v>0.48547361182740245</v>
      </c>
      <c r="U212">
        <v>8.24</v>
      </c>
      <c r="V212">
        <v>24</v>
      </c>
      <c r="W212" s="20">
        <f t="shared" si="58"/>
        <v>4.3243243243243246E-2</v>
      </c>
      <c r="X212">
        <v>758.26</v>
      </c>
      <c r="Y212">
        <v>27.08</v>
      </c>
      <c r="Z212">
        <v>291.11</v>
      </c>
      <c r="AA212">
        <v>10.4</v>
      </c>
      <c r="AB212">
        <f t="shared" si="52"/>
        <v>0.14023652961437486</v>
      </c>
      <c r="AC212">
        <f t="shared" si="53"/>
        <v>5.0099959052918083E-3</v>
      </c>
      <c r="AD212">
        <f t="shared" si="56"/>
        <v>6.7556196071187635E-5</v>
      </c>
      <c r="AE212">
        <f t="shared" si="57"/>
        <v>2.4134672087539122E-6</v>
      </c>
      <c r="AF212">
        <v>28</v>
      </c>
      <c r="AG212">
        <f t="shared" si="54"/>
        <v>1.3488450514247177E-2</v>
      </c>
    </row>
    <row r="213" spans="1:33" x14ac:dyDescent="0.3">
      <c r="A213" s="18" t="s">
        <v>47</v>
      </c>
      <c r="B213" s="18" t="s">
        <v>54</v>
      </c>
      <c r="C213">
        <v>17</v>
      </c>
      <c r="D213" s="14">
        <v>6042.43</v>
      </c>
      <c r="E213" s="10">
        <v>23406.69921875</v>
      </c>
      <c r="F213">
        <v>2144.7800000000002</v>
      </c>
      <c r="G213" s="11">
        <v>2.12</v>
      </c>
      <c r="H213" s="13">
        <f t="shared" si="47"/>
        <v>0.35495322246182415</v>
      </c>
      <c r="I213" s="13">
        <f t="shared" si="48"/>
        <v>3.5085222336046919E-4</v>
      </c>
      <c r="J213">
        <v>270.36</v>
      </c>
      <c r="K213" s="23">
        <v>0.27</v>
      </c>
      <c r="L213" s="13">
        <f t="shared" si="49"/>
        <v>4.4743588258366253E-2</v>
      </c>
      <c r="M213" s="13">
        <f t="shared" si="50"/>
        <v>4.4684009578927686E-5</v>
      </c>
      <c r="N213">
        <v>1012</v>
      </c>
      <c r="O213" s="11">
        <f t="shared" si="51"/>
        <v>0.16748228775509191</v>
      </c>
      <c r="P213">
        <v>550.54</v>
      </c>
      <c r="Q213" s="12">
        <f t="shared" si="44"/>
        <v>0.25668833167038108</v>
      </c>
      <c r="R213">
        <v>12.8</v>
      </c>
      <c r="S213">
        <v>117.68</v>
      </c>
      <c r="T213" s="13">
        <f t="shared" si="55"/>
        <v>0.43527148986536468</v>
      </c>
      <c r="U213">
        <v>2.74</v>
      </c>
      <c r="V213">
        <v>43</v>
      </c>
      <c r="W213" s="20">
        <f t="shared" si="58"/>
        <v>4.2490118577075096E-2</v>
      </c>
      <c r="X213">
        <v>827.4</v>
      </c>
      <c r="Y213">
        <v>28.53</v>
      </c>
      <c r="Z213">
        <v>299.86</v>
      </c>
      <c r="AA213">
        <v>10.34</v>
      </c>
      <c r="AB213">
        <f t="shared" si="52"/>
        <v>0.13980921120114884</v>
      </c>
      <c r="AC213">
        <f t="shared" si="53"/>
        <v>4.8210072827982349E-3</v>
      </c>
      <c r="AD213">
        <f t="shared" si="56"/>
        <v>6.5185805164701656E-5</v>
      </c>
      <c r="AE213">
        <f t="shared" si="57"/>
        <v>2.2477863849897119E-6</v>
      </c>
      <c r="AF213">
        <v>29</v>
      </c>
      <c r="AG213">
        <f t="shared" si="54"/>
        <v>1.352120030958886E-2</v>
      </c>
    </row>
    <row r="214" spans="1:33" x14ac:dyDescent="0.3">
      <c r="A214" s="18" t="s">
        <v>47</v>
      </c>
      <c r="B214" s="18" t="s">
        <v>54</v>
      </c>
      <c r="C214">
        <v>18</v>
      </c>
      <c r="D214" s="14">
        <v>7590.94</v>
      </c>
      <c r="E214" s="10">
        <v>20802.900390625</v>
      </c>
      <c r="F214">
        <v>54.61</v>
      </c>
      <c r="G214" s="11">
        <v>1.71</v>
      </c>
      <c r="H214" s="13">
        <f t="shared" si="47"/>
        <v>7.194102443175681E-3</v>
      </c>
      <c r="I214" s="13">
        <f t="shared" si="48"/>
        <v>2.2526854381670782E-4</v>
      </c>
      <c r="J214">
        <v>4.92</v>
      </c>
      <c r="K214" s="23">
        <v>0.15</v>
      </c>
      <c r="L214" s="13">
        <f t="shared" si="49"/>
        <v>6.481410734375453E-4</v>
      </c>
      <c r="M214" s="13">
        <f t="shared" si="50"/>
        <v>1.9760398580412965E-5</v>
      </c>
      <c r="N214">
        <v>32</v>
      </c>
      <c r="O214" s="11">
        <f t="shared" si="51"/>
        <v>4.2155516971547659E-3</v>
      </c>
      <c r="P214">
        <v>47.44</v>
      </c>
      <c r="Q214" s="12">
        <f t="shared" si="44"/>
        <v>0.86870536531770737</v>
      </c>
      <c r="R214">
        <v>3.16</v>
      </c>
      <c r="S214">
        <v>9</v>
      </c>
      <c r="T214" s="13">
        <f t="shared" si="55"/>
        <v>1.8292682926829269</v>
      </c>
      <c r="U214">
        <v>0.6</v>
      </c>
      <c r="V214">
        <v>15</v>
      </c>
      <c r="W214" s="20">
        <f t="shared" si="58"/>
        <v>0.46875</v>
      </c>
      <c r="X214">
        <v>991.87</v>
      </c>
      <c r="Y214">
        <v>31</v>
      </c>
      <c r="Z214">
        <v>389.3</v>
      </c>
      <c r="AA214">
        <v>12.17</v>
      </c>
      <c r="AB214">
        <f t="shared" si="52"/>
        <v>7.1287310016480498</v>
      </c>
      <c r="AC214">
        <f t="shared" si="53"/>
        <v>0.22285295733382166</v>
      </c>
      <c r="AD214">
        <f t="shared" si="56"/>
        <v>0.13053893062896996</v>
      </c>
      <c r="AE214">
        <f t="shared" si="57"/>
        <v>4.0808085942834948E-3</v>
      </c>
      <c r="AF214">
        <v>32</v>
      </c>
      <c r="AG214">
        <f t="shared" si="54"/>
        <v>0.58597326496978575</v>
      </c>
    </row>
    <row r="215" spans="1:33" x14ac:dyDescent="0.3">
      <c r="A215" s="18" t="s">
        <v>47</v>
      </c>
      <c r="B215" s="18" t="s">
        <v>54</v>
      </c>
      <c r="C215">
        <v>19</v>
      </c>
      <c r="D215" s="14">
        <v>7216.92</v>
      </c>
      <c r="E215" s="10">
        <v>9161.5302734375</v>
      </c>
      <c r="F215">
        <v>1186.19</v>
      </c>
      <c r="G215" s="11">
        <v>2.25</v>
      </c>
      <c r="H215" s="13">
        <f t="shared" si="47"/>
        <v>0.16436235956613071</v>
      </c>
      <c r="I215" s="13">
        <f t="shared" si="48"/>
        <v>3.1176734673517232E-4</v>
      </c>
      <c r="J215">
        <v>146.33000000000001</v>
      </c>
      <c r="K215" s="23">
        <v>0.28000000000000003</v>
      </c>
      <c r="L215" s="13">
        <f t="shared" si="49"/>
        <v>2.0275962599003456E-2</v>
      </c>
      <c r="M215" s="13">
        <f t="shared" si="50"/>
        <v>3.8797714260377008E-5</v>
      </c>
      <c r="N215">
        <v>527</v>
      </c>
      <c r="O215" s="11">
        <f t="shared" si="51"/>
        <v>7.3022840768638145E-2</v>
      </c>
      <c r="P215">
        <v>279.85000000000002</v>
      </c>
      <c r="Q215" s="12">
        <f t="shared" si="44"/>
        <v>0.23592341867660324</v>
      </c>
      <c r="R215">
        <v>9.65</v>
      </c>
      <c r="S215">
        <v>46.76</v>
      </c>
      <c r="T215" s="13">
        <f t="shared" si="55"/>
        <v>0.31955169821636026</v>
      </c>
      <c r="U215">
        <v>1.61</v>
      </c>
      <c r="V215">
        <v>29</v>
      </c>
      <c r="W215" s="20">
        <f t="shared" si="58"/>
        <v>5.5028462998102469E-2</v>
      </c>
      <c r="X215">
        <v>264.82</v>
      </c>
      <c r="Y215">
        <v>7.57</v>
      </c>
      <c r="Z215">
        <v>51.15</v>
      </c>
      <c r="AA215">
        <v>1.46</v>
      </c>
      <c r="AB215">
        <f t="shared" si="52"/>
        <v>4.3121253762044863E-2</v>
      </c>
      <c r="AC215">
        <f t="shared" si="53"/>
        <v>1.2308314856810459E-3</v>
      </c>
      <c r="AD215">
        <f t="shared" si="56"/>
        <v>3.6352737556415804E-5</v>
      </c>
      <c r="AE215">
        <f t="shared" si="57"/>
        <v>1.037634346673843E-6</v>
      </c>
      <c r="AF215">
        <v>35</v>
      </c>
      <c r="AG215">
        <f t="shared" si="54"/>
        <v>2.9506234245778501E-2</v>
      </c>
    </row>
    <row r="216" spans="1:33" x14ac:dyDescent="0.3">
      <c r="A216" s="18" t="s">
        <v>47</v>
      </c>
      <c r="B216" s="18" t="s">
        <v>54</v>
      </c>
      <c r="C216">
        <v>20</v>
      </c>
      <c r="D216" s="10">
        <v>9643.5302734375</v>
      </c>
      <c r="E216" s="10">
        <v>13150.599609375</v>
      </c>
      <c r="F216">
        <v>696.19</v>
      </c>
      <c r="G216" s="11">
        <v>5.36</v>
      </c>
      <c r="H216" s="13">
        <f t="shared" si="47"/>
        <v>7.21924420061823E-2</v>
      </c>
      <c r="I216" s="13">
        <f t="shared" si="48"/>
        <v>5.5581305269127262E-4</v>
      </c>
      <c r="J216">
        <v>138.30000000000001</v>
      </c>
      <c r="K216" s="23">
        <v>1.06</v>
      </c>
      <c r="L216" s="13">
        <f t="shared" si="49"/>
        <v>1.4341221117015487E-2</v>
      </c>
      <c r="M216" s="13">
        <f t="shared" si="50"/>
        <v>1.0991825295760243E-4</v>
      </c>
      <c r="N216">
        <v>130</v>
      </c>
      <c r="O216" s="11">
        <f t="shared" si="51"/>
        <v>1.3480540457064448E-2</v>
      </c>
      <c r="P216">
        <v>366.16</v>
      </c>
      <c r="Q216" s="12">
        <f t="shared" si="44"/>
        <v>0.52594837616168</v>
      </c>
      <c r="R216">
        <v>22.89</v>
      </c>
      <c r="S216">
        <v>92.58</v>
      </c>
      <c r="T216" s="13">
        <f t="shared" si="55"/>
        <v>0.66941431670281992</v>
      </c>
      <c r="U216">
        <v>5.79</v>
      </c>
      <c r="V216">
        <v>16</v>
      </c>
      <c r="W216" s="20">
        <f t="shared" si="58"/>
        <v>0.12307692307692308</v>
      </c>
      <c r="X216">
        <v>517.29</v>
      </c>
      <c r="Y216">
        <v>43.11</v>
      </c>
      <c r="Z216">
        <v>222.84</v>
      </c>
      <c r="AA216">
        <v>18.57</v>
      </c>
      <c r="AB216">
        <f t="shared" si="52"/>
        <v>0.32008503425788937</v>
      </c>
      <c r="AC216">
        <f t="shared" si="53"/>
        <v>2.6673752854824113E-2</v>
      </c>
      <c r="AD216">
        <f t="shared" si="56"/>
        <v>4.5976677955427304E-4</v>
      </c>
      <c r="AE216">
        <f t="shared" si="57"/>
        <v>3.8313898296189418E-5</v>
      </c>
      <c r="AF216">
        <v>12</v>
      </c>
      <c r="AG216">
        <f t="shared" si="54"/>
        <v>1.7236673896493773E-2</v>
      </c>
    </row>
    <row r="217" spans="1:33" x14ac:dyDescent="0.3">
      <c r="A217" s="18" t="s">
        <v>47</v>
      </c>
      <c r="B217" s="18" t="s">
        <v>54</v>
      </c>
      <c r="C217">
        <v>21</v>
      </c>
      <c r="D217" s="14">
        <v>4709.82</v>
      </c>
      <c r="E217" s="10">
        <v>12193.5</v>
      </c>
      <c r="F217">
        <v>1205.6300000000001</v>
      </c>
      <c r="G217" s="11">
        <v>2.5299999999999998</v>
      </c>
      <c r="H217" s="13">
        <f t="shared" si="47"/>
        <v>0.25598218190928745</v>
      </c>
      <c r="I217" s="13">
        <f t="shared" si="48"/>
        <v>5.3717551838499138E-4</v>
      </c>
      <c r="J217">
        <v>168.55</v>
      </c>
      <c r="K217" s="23">
        <v>0.35</v>
      </c>
      <c r="L217" s="13">
        <f t="shared" si="49"/>
        <v>3.5786930286083124E-2</v>
      </c>
      <c r="M217" s="13">
        <f t="shared" si="50"/>
        <v>7.4312818748911851E-5</v>
      </c>
      <c r="N217">
        <v>476</v>
      </c>
      <c r="O217" s="11">
        <f t="shared" si="51"/>
        <v>0.10106543349852012</v>
      </c>
      <c r="P217">
        <v>407.54</v>
      </c>
      <c r="Q217" s="12">
        <f t="shared" si="44"/>
        <v>0.33803073911564907</v>
      </c>
      <c r="R217">
        <v>10.19</v>
      </c>
      <c r="S217">
        <v>79.150000000000006</v>
      </c>
      <c r="T217" s="13">
        <f t="shared" si="55"/>
        <v>0.46959359240581428</v>
      </c>
      <c r="U217">
        <v>1.98</v>
      </c>
      <c r="V217">
        <v>40</v>
      </c>
      <c r="W217" s="20">
        <f t="shared" si="58"/>
        <v>8.4033613445378158E-2</v>
      </c>
      <c r="X217">
        <v>955.75</v>
      </c>
      <c r="Y217">
        <v>38.229999999999997</v>
      </c>
      <c r="Z217">
        <v>367.42</v>
      </c>
      <c r="AA217">
        <v>14.7</v>
      </c>
      <c r="AB217">
        <f t="shared" si="52"/>
        <v>0.30475353134875544</v>
      </c>
      <c r="AC217">
        <f t="shared" si="53"/>
        <v>1.2192795467929628E-2</v>
      </c>
      <c r="AD217">
        <f t="shared" si="56"/>
        <v>2.5277533849419427E-4</v>
      </c>
      <c r="AE217">
        <f t="shared" si="57"/>
        <v>1.0113215055970429E-5</v>
      </c>
      <c r="AF217">
        <v>25</v>
      </c>
      <c r="AG217">
        <f t="shared" si="54"/>
        <v>2.0736046714166036E-2</v>
      </c>
    </row>
    <row r="218" spans="1:33" x14ac:dyDescent="0.3">
      <c r="A218" s="18" t="s">
        <v>47</v>
      </c>
      <c r="B218" s="18" t="s">
        <v>54</v>
      </c>
      <c r="C218">
        <v>22</v>
      </c>
      <c r="D218" s="10">
        <v>7804.14013671875</v>
      </c>
      <c r="E218" s="10">
        <v>23118</v>
      </c>
      <c r="F218">
        <v>376.73</v>
      </c>
      <c r="G218" s="11">
        <v>2.2599999999999998</v>
      </c>
      <c r="H218" s="13">
        <f t="shared" si="47"/>
        <v>4.8273095228963447E-2</v>
      </c>
      <c r="I218" s="13">
        <f t="shared" si="48"/>
        <v>2.8958987927018654E-4</v>
      </c>
      <c r="J218">
        <v>44.46</v>
      </c>
      <c r="K218" s="23">
        <v>0.27</v>
      </c>
      <c r="L218" s="13">
        <f t="shared" si="49"/>
        <v>5.696976120509953E-3</v>
      </c>
      <c r="M218" s="13">
        <f t="shared" si="50"/>
        <v>3.4597020974756804E-5</v>
      </c>
      <c r="N218">
        <v>167</v>
      </c>
      <c r="O218" s="11">
        <f t="shared" si="51"/>
        <v>2.1398898158460689E-2</v>
      </c>
      <c r="P218">
        <v>146.19</v>
      </c>
      <c r="Q218" s="12">
        <f t="shared" si="44"/>
        <v>0.3880497969367982</v>
      </c>
      <c r="R218">
        <v>4.72</v>
      </c>
      <c r="S218">
        <v>20.87</v>
      </c>
      <c r="T218" s="13">
        <f t="shared" si="55"/>
        <v>0.4694107062528115</v>
      </c>
      <c r="U218">
        <v>0.67</v>
      </c>
      <c r="V218">
        <v>31</v>
      </c>
      <c r="W218" s="20">
        <f t="shared" si="58"/>
        <v>0.18562874251497005</v>
      </c>
      <c r="X218">
        <v>1509.08</v>
      </c>
      <c r="Y218">
        <v>36.81</v>
      </c>
      <c r="Z218">
        <v>625.73</v>
      </c>
      <c r="AA218">
        <v>15.26</v>
      </c>
      <c r="AB218">
        <f t="shared" si="52"/>
        <v>1.6609508135800175</v>
      </c>
      <c r="AC218">
        <f t="shared" si="53"/>
        <v>4.0506463514984201E-2</v>
      </c>
      <c r="AD218">
        <f t="shared" si="56"/>
        <v>4.4088626166751185E-3</v>
      </c>
      <c r="AE218">
        <f t="shared" si="57"/>
        <v>1.0752120488143817E-4</v>
      </c>
      <c r="AF218">
        <v>41</v>
      </c>
      <c r="AG218">
        <f t="shared" si="54"/>
        <v>0.10883125846096674</v>
      </c>
    </row>
    <row r="219" spans="1:33" x14ac:dyDescent="0.3">
      <c r="A219" s="18" t="s">
        <v>47</v>
      </c>
      <c r="B219" s="18" t="s">
        <v>54</v>
      </c>
      <c r="C219">
        <v>23</v>
      </c>
      <c r="D219" s="14">
        <v>7096.66</v>
      </c>
      <c r="E219" s="10">
        <v>25607.099609375</v>
      </c>
      <c r="F219">
        <v>158.04</v>
      </c>
      <c r="G219" s="11">
        <v>3.16</v>
      </c>
      <c r="H219" s="13">
        <f t="shared" si="47"/>
        <v>2.2269631065881697E-2</v>
      </c>
      <c r="I219" s="13">
        <f t="shared" si="48"/>
        <v>4.4527989223099322E-4</v>
      </c>
      <c r="J219">
        <v>22.17</v>
      </c>
      <c r="K219" s="23">
        <v>0.44</v>
      </c>
      <c r="L219" s="13">
        <f t="shared" si="49"/>
        <v>3.1240048135319997E-3</v>
      </c>
      <c r="M219" s="13">
        <f t="shared" si="50"/>
        <v>6.2000997652416777E-5</v>
      </c>
      <c r="N219">
        <v>50</v>
      </c>
      <c r="O219" s="11">
        <f t="shared" si="51"/>
        <v>7.0455679150473608E-3</v>
      </c>
      <c r="P219">
        <v>86.18</v>
      </c>
      <c r="Q219" s="12">
        <f t="shared" si="44"/>
        <v>0.54530498607947364</v>
      </c>
      <c r="R219">
        <v>6.63</v>
      </c>
      <c r="S219">
        <v>14.29</v>
      </c>
      <c r="T219" s="13">
        <f t="shared" si="55"/>
        <v>0.64456472710870538</v>
      </c>
      <c r="U219">
        <v>1.1000000000000001</v>
      </c>
      <c r="V219">
        <v>13</v>
      </c>
      <c r="W219" s="20">
        <f t="shared" si="58"/>
        <v>0.26</v>
      </c>
      <c r="X219">
        <v>1912.88</v>
      </c>
      <c r="Y219">
        <v>43.59</v>
      </c>
      <c r="Z219">
        <v>709.49</v>
      </c>
      <c r="AA219">
        <v>19.18</v>
      </c>
      <c r="AB219">
        <f t="shared" si="52"/>
        <v>4.489306504682359</v>
      </c>
      <c r="AC219">
        <f t="shared" si="53"/>
        <v>0.12136168058719311</v>
      </c>
      <c r="AD219">
        <f t="shared" si="56"/>
        <v>2.84061408800453E-2</v>
      </c>
      <c r="AE219">
        <f t="shared" si="57"/>
        <v>7.6791749295870111E-4</v>
      </c>
      <c r="AF219">
        <v>37</v>
      </c>
      <c r="AG219">
        <f t="shared" si="54"/>
        <v>0.23411794482409518</v>
      </c>
    </row>
    <row r="220" spans="1:33" x14ac:dyDescent="0.3">
      <c r="A220" s="18" t="s">
        <v>47</v>
      </c>
      <c r="B220" s="18" t="s">
        <v>54</v>
      </c>
      <c r="C220">
        <v>24</v>
      </c>
      <c r="D220" s="10">
        <v>6669.33984375</v>
      </c>
      <c r="E220" s="10">
        <v>17213.80078125</v>
      </c>
      <c r="F220">
        <v>167.76</v>
      </c>
      <c r="G220" s="11">
        <v>1.57</v>
      </c>
      <c r="H220" s="13">
        <f t="shared" si="47"/>
        <v>2.515391387008295E-2</v>
      </c>
      <c r="I220" s="13">
        <f t="shared" si="48"/>
        <v>2.3540560786856364E-4</v>
      </c>
      <c r="J220">
        <v>17.260000000000002</v>
      </c>
      <c r="K220" s="23">
        <v>0.16</v>
      </c>
      <c r="L220" s="13">
        <f t="shared" si="49"/>
        <v>2.5879622877779673E-3</v>
      </c>
      <c r="M220" s="13">
        <f t="shared" si="50"/>
        <v>2.399038041972623E-5</v>
      </c>
      <c r="N220">
        <v>107</v>
      </c>
      <c r="O220" s="11">
        <f t="shared" si="51"/>
        <v>1.6043566905691916E-2</v>
      </c>
      <c r="P220">
        <v>67.39</v>
      </c>
      <c r="Q220" s="12">
        <f t="shared" si="44"/>
        <v>0.40170481640438727</v>
      </c>
      <c r="R220">
        <v>2.3199999999999998</v>
      </c>
      <c r="S220">
        <v>7.93</v>
      </c>
      <c r="T220" s="13">
        <f t="shared" si="55"/>
        <v>0.45944380069524909</v>
      </c>
      <c r="U220">
        <v>0.27</v>
      </c>
      <c r="V220">
        <v>29</v>
      </c>
      <c r="W220" s="20">
        <f t="shared" si="58"/>
        <v>0.27102803738317754</v>
      </c>
      <c r="X220">
        <v>1413.38</v>
      </c>
      <c r="Y220">
        <v>40.380000000000003</v>
      </c>
      <c r="Z220">
        <v>586.80999999999995</v>
      </c>
      <c r="AA220">
        <v>16.77</v>
      </c>
      <c r="AB220">
        <f t="shared" si="52"/>
        <v>3.497913686218407</v>
      </c>
      <c r="AC220">
        <f t="shared" si="53"/>
        <v>9.996423462088698E-2</v>
      </c>
      <c r="AD220">
        <f t="shared" si="56"/>
        <v>2.0850701515369618E-2</v>
      </c>
      <c r="AE220">
        <f t="shared" si="57"/>
        <v>5.958764581597937E-4</v>
      </c>
      <c r="AF220">
        <v>35</v>
      </c>
      <c r="AG220">
        <f t="shared" si="54"/>
        <v>0.20863137815927515</v>
      </c>
    </row>
    <row r="221" spans="1:33" x14ac:dyDescent="0.3">
      <c r="A221" s="18" t="s">
        <v>47</v>
      </c>
      <c r="B221" s="18" t="s">
        <v>54</v>
      </c>
      <c r="C221">
        <v>25</v>
      </c>
      <c r="D221" s="14">
        <v>5422.45</v>
      </c>
      <c r="E221" s="10">
        <v>12164.2998046875</v>
      </c>
      <c r="F221">
        <v>277.39999999999998</v>
      </c>
      <c r="G221" s="11">
        <v>2.4300000000000002</v>
      </c>
      <c r="H221" s="13">
        <f t="shared" si="47"/>
        <v>5.1157687023393482E-2</v>
      </c>
      <c r="I221" s="13">
        <f t="shared" si="48"/>
        <v>4.481369122813489E-4</v>
      </c>
      <c r="J221">
        <v>45.76</v>
      </c>
      <c r="K221" s="23">
        <v>0.4</v>
      </c>
      <c r="L221" s="13">
        <f t="shared" si="49"/>
        <v>8.4389897555533014E-3</v>
      </c>
      <c r="M221" s="13">
        <f t="shared" si="50"/>
        <v>7.3767392968123266E-5</v>
      </c>
      <c r="N221">
        <v>114</v>
      </c>
      <c r="O221" s="11">
        <f t="shared" si="51"/>
        <v>2.1023706995915131E-2</v>
      </c>
      <c r="P221">
        <v>136.47999999999999</v>
      </c>
      <c r="Q221" s="12">
        <f t="shared" si="44"/>
        <v>0.49199711607786589</v>
      </c>
      <c r="R221">
        <v>4.4000000000000004</v>
      </c>
      <c r="S221">
        <v>23.43</v>
      </c>
      <c r="T221" s="13">
        <f t="shared" si="55"/>
        <v>0.51201923076923084</v>
      </c>
      <c r="U221">
        <v>0.76</v>
      </c>
      <c r="V221">
        <v>31</v>
      </c>
      <c r="W221" s="20">
        <f t="shared" si="58"/>
        <v>0.27192982456140352</v>
      </c>
      <c r="X221">
        <v>987.79</v>
      </c>
      <c r="Y221">
        <v>27.44</v>
      </c>
      <c r="Z221">
        <v>351.51</v>
      </c>
      <c r="AA221">
        <v>9.76</v>
      </c>
      <c r="AB221">
        <f t="shared" si="52"/>
        <v>1.2671593366979093</v>
      </c>
      <c r="AC221">
        <f t="shared" si="53"/>
        <v>3.5183850036049027E-2</v>
      </c>
      <c r="AD221">
        <f t="shared" si="56"/>
        <v>4.567986073171988E-3</v>
      </c>
      <c r="AE221">
        <f t="shared" si="57"/>
        <v>1.2683435485237574E-4</v>
      </c>
      <c r="AF221">
        <v>36</v>
      </c>
      <c r="AG221">
        <f t="shared" si="54"/>
        <v>0.12977649603460709</v>
      </c>
    </row>
    <row r="222" spans="1:33" x14ac:dyDescent="0.3">
      <c r="A222" s="18" t="s">
        <v>47</v>
      </c>
      <c r="B222" s="18" t="s">
        <v>54</v>
      </c>
      <c r="C222">
        <v>26</v>
      </c>
      <c r="D222" s="14">
        <v>15942.6</v>
      </c>
      <c r="E222" s="10">
        <v>38287.30078125</v>
      </c>
      <c r="F222">
        <v>1652.02</v>
      </c>
      <c r="G222" s="11">
        <v>3.09</v>
      </c>
      <c r="H222" s="13">
        <f t="shared" si="47"/>
        <v>0.10362299750354396</v>
      </c>
      <c r="I222" s="13">
        <f t="shared" si="48"/>
        <v>1.9382033043543711E-4</v>
      </c>
      <c r="J222">
        <v>278.20999999999998</v>
      </c>
      <c r="K222" s="23">
        <v>0.52</v>
      </c>
      <c r="L222" s="13">
        <f t="shared" si="49"/>
        <v>1.7450729492052737E-2</v>
      </c>
      <c r="M222" s="13">
        <f t="shared" si="50"/>
        <v>3.2617013536060615E-5</v>
      </c>
      <c r="N222">
        <v>535</v>
      </c>
      <c r="O222" s="11">
        <f t="shared" si="51"/>
        <v>3.3557888926523907E-2</v>
      </c>
      <c r="P222">
        <v>625.6</v>
      </c>
      <c r="Q222" s="12">
        <f t="shared" si="44"/>
        <v>0.37868790934734448</v>
      </c>
      <c r="R222">
        <v>18.399999999999999</v>
      </c>
      <c r="S222">
        <v>163.57</v>
      </c>
      <c r="T222" s="13">
        <f t="shared" si="55"/>
        <v>0.58793716976384747</v>
      </c>
      <c r="U222">
        <v>4.8099999999999996</v>
      </c>
      <c r="V222">
        <v>34</v>
      </c>
      <c r="W222" s="20">
        <f t="shared" si="58"/>
        <v>6.3551401869158877E-2</v>
      </c>
      <c r="X222">
        <v>695.34</v>
      </c>
      <c r="Y222">
        <v>23.98</v>
      </c>
      <c r="Z222">
        <v>230.36</v>
      </c>
      <c r="AA222">
        <v>7.94</v>
      </c>
      <c r="AB222">
        <f t="shared" si="52"/>
        <v>0.13944141112093075</v>
      </c>
      <c r="AC222">
        <f t="shared" si="53"/>
        <v>4.8062372126245444E-3</v>
      </c>
      <c r="AD222">
        <f t="shared" si="56"/>
        <v>8.440661197862662E-5</v>
      </c>
      <c r="AE222">
        <f t="shared" si="57"/>
        <v>2.9093093380373995E-6</v>
      </c>
      <c r="AF222">
        <v>29</v>
      </c>
      <c r="AG222">
        <f t="shared" si="54"/>
        <v>1.7554266897495188E-2</v>
      </c>
    </row>
    <row r="223" spans="1:33" x14ac:dyDescent="0.3">
      <c r="A223" s="18" t="s">
        <v>47</v>
      </c>
      <c r="B223" s="18" t="s">
        <v>54</v>
      </c>
      <c r="C223">
        <v>27</v>
      </c>
      <c r="D223" s="14">
        <v>8986.2099999999991</v>
      </c>
      <c r="E223" s="10">
        <v>16147.2001953125</v>
      </c>
      <c r="F223">
        <v>2849.44</v>
      </c>
      <c r="G223" s="11">
        <v>4.38</v>
      </c>
      <c r="H223" s="13">
        <f t="shared" si="47"/>
        <v>0.3170902972443333</v>
      </c>
      <c r="I223" s="13">
        <f t="shared" si="48"/>
        <v>4.8741349245121139E-4</v>
      </c>
      <c r="J223">
        <v>531.71</v>
      </c>
      <c r="K223" s="23">
        <v>0.82</v>
      </c>
      <c r="L223" s="13">
        <f t="shared" si="49"/>
        <v>5.9169549787952885E-2</v>
      </c>
      <c r="M223" s="13">
        <f t="shared" si="50"/>
        <v>9.125092781050076E-5</v>
      </c>
      <c r="N223">
        <v>651</v>
      </c>
      <c r="O223" s="11">
        <f t="shared" si="51"/>
        <v>7.2444334151995124E-2</v>
      </c>
      <c r="P223">
        <v>822.85</v>
      </c>
      <c r="Q223" s="12">
        <f t="shared" ref="Q223:Q251" si="59">P223/F223</f>
        <v>0.28877604020439102</v>
      </c>
      <c r="R223">
        <v>27.43</v>
      </c>
      <c r="S223">
        <v>252.18</v>
      </c>
      <c r="T223" s="13">
        <f t="shared" si="55"/>
        <v>0.47428109307705324</v>
      </c>
      <c r="U223">
        <v>8.41</v>
      </c>
      <c r="V223">
        <v>30</v>
      </c>
      <c r="W223" s="20">
        <f t="shared" si="58"/>
        <v>4.6082949308755762E-2</v>
      </c>
      <c r="X223">
        <v>470.27</v>
      </c>
      <c r="Y223">
        <v>16.22</v>
      </c>
      <c r="Z223">
        <v>135.18</v>
      </c>
      <c r="AA223">
        <v>4.66</v>
      </c>
      <c r="AB223">
        <f t="shared" si="52"/>
        <v>4.7440900668201474E-2</v>
      </c>
      <c r="AC223">
        <f t="shared" si="53"/>
        <v>1.6354090628333989E-3</v>
      </c>
      <c r="AD223">
        <f t="shared" si="56"/>
        <v>1.6649201481063464E-5</v>
      </c>
      <c r="AE223">
        <f t="shared" si="57"/>
        <v>5.7394051562180597E-7</v>
      </c>
      <c r="AF223">
        <v>29</v>
      </c>
      <c r="AG223">
        <f t="shared" si="54"/>
        <v>1.0177438373855915E-2</v>
      </c>
    </row>
    <row r="224" spans="1:33" x14ac:dyDescent="0.3">
      <c r="A224" s="18" t="s">
        <v>47</v>
      </c>
      <c r="B224" s="18" t="s">
        <v>54</v>
      </c>
      <c r="C224">
        <v>28</v>
      </c>
      <c r="D224" s="14">
        <v>7976.26</v>
      </c>
      <c r="E224" s="10">
        <v>14181.400390625</v>
      </c>
      <c r="F224">
        <v>1404.08</v>
      </c>
      <c r="G224" s="11">
        <v>3.16</v>
      </c>
      <c r="H224" s="13">
        <f t="shared" si="47"/>
        <v>0.17603237607600553</v>
      </c>
      <c r="I224" s="13">
        <f t="shared" si="48"/>
        <v>3.9617565124506977E-4</v>
      </c>
      <c r="J224">
        <v>246.12</v>
      </c>
      <c r="K224" s="23">
        <v>0.55000000000000004</v>
      </c>
      <c r="L224" s="13">
        <f t="shared" si="49"/>
        <v>3.0856566862163471E-2</v>
      </c>
      <c r="M224" s="13">
        <f t="shared" si="50"/>
        <v>6.8954622843287461E-5</v>
      </c>
      <c r="N224">
        <v>444</v>
      </c>
      <c r="O224" s="11">
        <f t="shared" si="51"/>
        <v>5.5665186440762959E-2</v>
      </c>
      <c r="P224">
        <v>602.51</v>
      </c>
      <c r="Q224" s="12">
        <f t="shared" si="59"/>
        <v>0.42911372571363454</v>
      </c>
      <c r="R224">
        <v>18.829999999999998</v>
      </c>
      <c r="S224">
        <v>157.44</v>
      </c>
      <c r="T224" s="13">
        <f t="shared" si="55"/>
        <v>0.63968795709410042</v>
      </c>
      <c r="U224">
        <v>4.92</v>
      </c>
      <c r="V224">
        <v>32</v>
      </c>
      <c r="W224" s="20">
        <f t="shared" si="58"/>
        <v>7.2072072072072071E-2</v>
      </c>
      <c r="X224">
        <v>739.63</v>
      </c>
      <c r="Y224">
        <v>29.59</v>
      </c>
      <c r="Z224">
        <v>253.88</v>
      </c>
      <c r="AA224">
        <v>10.16</v>
      </c>
      <c r="AB224">
        <f t="shared" si="52"/>
        <v>0.18081590792547433</v>
      </c>
      <c r="AC224">
        <f t="shared" si="53"/>
        <v>7.2360549256452631E-3</v>
      </c>
      <c r="AD224">
        <f t="shared" si="56"/>
        <v>1.2877892137590048E-4</v>
      </c>
      <c r="AE224">
        <f t="shared" si="57"/>
        <v>5.1535916227317988E-6</v>
      </c>
      <c r="AF224">
        <v>25</v>
      </c>
      <c r="AG224">
        <f t="shared" si="54"/>
        <v>1.7805253261922397E-2</v>
      </c>
    </row>
    <row r="225" spans="1:33" x14ac:dyDescent="0.3">
      <c r="A225" s="18" t="s">
        <v>47</v>
      </c>
      <c r="B225" s="18" t="s">
        <v>54</v>
      </c>
      <c r="C225">
        <v>29</v>
      </c>
      <c r="D225" s="10">
        <v>11621.7998046875</v>
      </c>
      <c r="E225" s="10">
        <v>11972.400390625</v>
      </c>
      <c r="F225">
        <v>490.52</v>
      </c>
      <c r="G225" s="11">
        <v>2.04</v>
      </c>
      <c r="H225" s="13">
        <f t="shared" si="47"/>
        <v>4.2206887766398728E-2</v>
      </c>
      <c r="I225" s="13">
        <f t="shared" si="48"/>
        <v>1.7553219245587011E-4</v>
      </c>
      <c r="J225">
        <v>57.64</v>
      </c>
      <c r="K225" s="23">
        <v>0.24</v>
      </c>
      <c r="L225" s="13">
        <f t="shared" si="49"/>
        <v>4.9596448888021344E-3</v>
      </c>
      <c r="M225" s="13">
        <f t="shared" si="50"/>
        <v>2.0650846171278835E-5</v>
      </c>
      <c r="N225">
        <v>241</v>
      </c>
      <c r="O225" s="11">
        <f t="shared" si="51"/>
        <v>2.0736891363659166E-2</v>
      </c>
      <c r="P225">
        <v>268.89999999999998</v>
      </c>
      <c r="Q225" s="12">
        <f t="shared" si="59"/>
        <v>0.54819375356764244</v>
      </c>
      <c r="R225">
        <v>4.4800000000000004</v>
      </c>
      <c r="S225">
        <v>37.81</v>
      </c>
      <c r="T225" s="13">
        <f t="shared" si="55"/>
        <v>0.65596807772380294</v>
      </c>
      <c r="U225">
        <v>0.63</v>
      </c>
      <c r="V225">
        <v>60</v>
      </c>
      <c r="W225" s="20">
        <f t="shared" si="58"/>
        <v>0.24896265560165975</v>
      </c>
      <c r="X225">
        <v>1057.6600000000001</v>
      </c>
      <c r="Y225">
        <v>35.26</v>
      </c>
      <c r="Z225">
        <v>416.67</v>
      </c>
      <c r="AA225">
        <v>13.89</v>
      </c>
      <c r="AB225">
        <f t="shared" si="52"/>
        <v>0.849445486422572</v>
      </c>
      <c r="AC225">
        <f t="shared" si="53"/>
        <v>2.8316888200277258E-2</v>
      </c>
      <c r="AD225">
        <f t="shared" si="56"/>
        <v>1.7317244687730818E-3</v>
      </c>
      <c r="AE225">
        <f t="shared" si="57"/>
        <v>5.7728305064578938E-5</v>
      </c>
      <c r="AF225">
        <v>30</v>
      </c>
      <c r="AG225">
        <f t="shared" si="54"/>
        <v>6.1159585745739216E-2</v>
      </c>
    </row>
    <row r="226" spans="1:33" x14ac:dyDescent="0.3">
      <c r="A226" s="19" t="s">
        <v>47</v>
      </c>
      <c r="B226" s="19" t="s">
        <v>55</v>
      </c>
      <c r="C226">
        <v>1</v>
      </c>
      <c r="D226" s="10">
        <v>9603.6796875</v>
      </c>
      <c r="E226" s="10">
        <v>20277.69921875</v>
      </c>
      <c r="F226">
        <v>2081.9499999999998</v>
      </c>
      <c r="G226" s="11">
        <v>2.68</v>
      </c>
      <c r="H226" s="13">
        <f t="shared" si="47"/>
        <v>0.21678669715628204</v>
      </c>
      <c r="I226" s="13">
        <f t="shared" si="48"/>
        <v>2.7905970286454333E-4</v>
      </c>
      <c r="J226">
        <v>326.16000000000003</v>
      </c>
      <c r="K226" s="23">
        <v>0.42</v>
      </c>
      <c r="L226" s="13">
        <f t="shared" si="49"/>
        <v>3.396198234563412E-2</v>
      </c>
      <c r="M226" s="13">
        <f t="shared" si="50"/>
        <v>4.373323701608514E-5</v>
      </c>
      <c r="N226">
        <v>777</v>
      </c>
      <c r="O226" s="11">
        <f t="shared" si="51"/>
        <v>8.090648847975751E-2</v>
      </c>
      <c r="P226">
        <v>1045.7</v>
      </c>
      <c r="Q226" s="12">
        <f t="shared" si="59"/>
        <v>0.50226950695261663</v>
      </c>
      <c r="R226">
        <v>10.78</v>
      </c>
      <c r="S226">
        <v>213.19</v>
      </c>
      <c r="T226" s="13">
        <f t="shared" si="55"/>
        <v>0.65363625214618581</v>
      </c>
      <c r="U226">
        <v>2.2000000000000002</v>
      </c>
      <c r="V226">
        <v>97</v>
      </c>
      <c r="W226" s="20">
        <f t="shared" si="58"/>
        <v>0.12483912483912483</v>
      </c>
      <c r="X226">
        <v>1951.78</v>
      </c>
      <c r="Y226">
        <v>29.13</v>
      </c>
      <c r="Z226">
        <v>708.08</v>
      </c>
      <c r="AA226">
        <v>10.57</v>
      </c>
      <c r="AB226">
        <f t="shared" si="52"/>
        <v>0.34010422920819428</v>
      </c>
      <c r="AC226">
        <f t="shared" si="53"/>
        <v>5.0769711088162542E-3</v>
      </c>
      <c r="AD226">
        <f t="shared" si="56"/>
        <v>1.6335850006397575E-4</v>
      </c>
      <c r="AE226">
        <f t="shared" si="57"/>
        <v>2.4385653396173083E-6</v>
      </c>
      <c r="AF226">
        <v>67</v>
      </c>
      <c r="AG226">
        <f t="shared" si="54"/>
        <v>3.2181368428636614E-2</v>
      </c>
    </row>
    <row r="227" spans="1:33" x14ac:dyDescent="0.3">
      <c r="A227" s="19" t="s">
        <v>47</v>
      </c>
      <c r="B227" s="19" t="s">
        <v>55</v>
      </c>
      <c r="C227">
        <v>8</v>
      </c>
      <c r="D227" s="14">
        <v>12501.1</v>
      </c>
      <c r="E227" s="10">
        <v>20438</v>
      </c>
      <c r="F227">
        <v>1397.68</v>
      </c>
      <c r="G227" s="11">
        <v>3.74</v>
      </c>
      <c r="H227" s="13">
        <f t="shared" si="47"/>
        <v>0.11180456119861452</v>
      </c>
      <c r="I227" s="13">
        <f t="shared" si="48"/>
        <v>2.9917367271680096E-4</v>
      </c>
      <c r="J227">
        <v>794.87</v>
      </c>
      <c r="K227" s="23">
        <v>12.23</v>
      </c>
      <c r="L227" s="13">
        <f t="shared" si="49"/>
        <v>6.358400460759453E-2</v>
      </c>
      <c r="M227" s="13">
        <f t="shared" si="50"/>
        <v>9.7831390837606292E-4</v>
      </c>
      <c r="N227">
        <v>65</v>
      </c>
      <c r="O227" s="11">
        <f t="shared" si="51"/>
        <v>5.1995424402652562E-3</v>
      </c>
      <c r="P227">
        <v>794.87</v>
      </c>
      <c r="Q227" s="12">
        <f t="shared" si="59"/>
        <v>0.56870671398317207</v>
      </c>
      <c r="R227">
        <v>12.23</v>
      </c>
      <c r="S227">
        <v>176.03</v>
      </c>
      <c r="T227" s="13">
        <f t="shared" si="55"/>
        <v>0.22145759683973479</v>
      </c>
      <c r="U227">
        <v>2.71</v>
      </c>
      <c r="V227">
        <v>65</v>
      </c>
      <c r="W227" s="20">
        <f t="shared" si="58"/>
        <v>1</v>
      </c>
      <c r="X227">
        <v>1338.41</v>
      </c>
      <c r="Y227">
        <v>20.59</v>
      </c>
      <c r="Z227">
        <v>371.35</v>
      </c>
      <c r="AA227">
        <v>5.71</v>
      </c>
      <c r="AB227">
        <f t="shared" si="52"/>
        <v>0.2656902867609181</v>
      </c>
      <c r="AC227">
        <f t="shared" si="53"/>
        <v>4.085341422929426E-3</v>
      </c>
      <c r="AD227">
        <f t="shared" si="56"/>
        <v>1.9009378882213246E-4</v>
      </c>
      <c r="AE227">
        <f t="shared" si="57"/>
        <v>2.922944753398078E-6</v>
      </c>
      <c r="AF227">
        <v>65</v>
      </c>
      <c r="AG227">
        <f t="shared" si="54"/>
        <v>4.6505637914257908E-2</v>
      </c>
    </row>
    <row r="228" spans="1:33" x14ac:dyDescent="0.3">
      <c r="A228" s="19" t="s">
        <v>47</v>
      </c>
      <c r="B228" s="19" t="s">
        <v>55</v>
      </c>
      <c r="C228">
        <v>9</v>
      </c>
      <c r="D228" s="14">
        <v>6029.03</v>
      </c>
      <c r="E228" s="10">
        <v>4793.580078125</v>
      </c>
      <c r="F228">
        <v>21.73</v>
      </c>
      <c r="G228" s="11">
        <v>3.1</v>
      </c>
      <c r="H228" s="13">
        <f t="shared" si="47"/>
        <v>3.6042282091812449E-3</v>
      </c>
      <c r="I228" s="13">
        <f t="shared" si="48"/>
        <v>5.1417889776630738E-4</v>
      </c>
      <c r="J228">
        <v>2.58</v>
      </c>
      <c r="K228" s="23">
        <v>0.37</v>
      </c>
      <c r="L228" s="13">
        <f t="shared" si="49"/>
        <v>4.2792953427002358E-4</v>
      </c>
      <c r="M228" s="13">
        <f t="shared" si="50"/>
        <v>6.1369739410817325E-5</v>
      </c>
      <c r="N228">
        <v>7</v>
      </c>
      <c r="O228" s="11">
        <f t="shared" si="51"/>
        <v>1.161049123988436E-3</v>
      </c>
      <c r="P228" s="12">
        <v>5.6177201271057129</v>
      </c>
      <c r="Q228" s="12">
        <f t="shared" si="59"/>
        <v>0.2585237058033002</v>
      </c>
      <c r="R228" s="12">
        <v>5.6177201271057129</v>
      </c>
      <c r="S228" s="12">
        <v>0.99547100067138672</v>
      </c>
      <c r="T228" s="13">
        <f t="shared" si="55"/>
        <v>0.38584147312844447</v>
      </c>
      <c r="U228" s="12">
        <v>0.99547100067138672</v>
      </c>
      <c r="V228">
        <v>1</v>
      </c>
      <c r="W228" s="20">
        <f t="shared" si="58"/>
        <v>0.14285714285714285</v>
      </c>
      <c r="X228">
        <v>316.56</v>
      </c>
      <c r="Y228">
        <v>22.61</v>
      </c>
      <c r="Z228">
        <v>100.01</v>
      </c>
      <c r="AA228">
        <v>7.14</v>
      </c>
      <c r="AB228">
        <f t="shared" si="52"/>
        <v>4.602393005062126</v>
      </c>
      <c r="AC228">
        <f t="shared" si="53"/>
        <v>0.32857800276115967</v>
      </c>
      <c r="AD228">
        <f t="shared" si="56"/>
        <v>0.21179903382706516</v>
      </c>
      <c r="AE228">
        <f t="shared" si="57"/>
        <v>1.5120938921360317E-2</v>
      </c>
      <c r="AF228">
        <v>14</v>
      </c>
      <c r="AG228">
        <f t="shared" si="54"/>
        <v>0.6442705936493327</v>
      </c>
    </row>
    <row r="229" spans="1:33" x14ac:dyDescent="0.3">
      <c r="A229" s="19" t="s">
        <v>47</v>
      </c>
      <c r="B229" s="19" t="s">
        <v>55</v>
      </c>
      <c r="C229">
        <v>10</v>
      </c>
      <c r="D229" s="10">
        <v>8064.8701171875</v>
      </c>
      <c r="E229" s="10">
        <v>22437.900390625</v>
      </c>
      <c r="F229">
        <v>228.23</v>
      </c>
      <c r="G229" s="11">
        <v>4.08</v>
      </c>
      <c r="H229" s="13">
        <f t="shared" si="47"/>
        <v>2.8299277816465532E-2</v>
      </c>
      <c r="I229" s="13">
        <f t="shared" si="48"/>
        <v>5.0589779385347845E-4</v>
      </c>
      <c r="J229">
        <v>32.51</v>
      </c>
      <c r="K229" s="23">
        <v>0.57999999999999996</v>
      </c>
      <c r="L229" s="13">
        <f t="shared" si="49"/>
        <v>4.0310630583766131E-3</v>
      </c>
      <c r="M229" s="13">
        <f t="shared" si="50"/>
        <v>7.1916843243876832E-5</v>
      </c>
      <c r="N229">
        <v>56</v>
      </c>
      <c r="O229" s="11">
        <f t="shared" si="51"/>
        <v>6.9436952097536248E-3</v>
      </c>
      <c r="P229">
        <v>164.89</v>
      </c>
      <c r="Q229" s="12">
        <f t="shared" si="59"/>
        <v>0.72247294396004025</v>
      </c>
      <c r="R229">
        <v>5.69</v>
      </c>
      <c r="S229">
        <v>25.07</v>
      </c>
      <c r="T229" s="13">
        <f t="shared" si="55"/>
        <v>0.7711473392802215</v>
      </c>
      <c r="U229">
        <v>0.86</v>
      </c>
      <c r="V229">
        <v>29</v>
      </c>
      <c r="W229" s="20">
        <f t="shared" si="58"/>
        <v>0.5178571428571429</v>
      </c>
      <c r="X229">
        <v>1587.42</v>
      </c>
      <c r="Y229">
        <v>35.28</v>
      </c>
      <c r="Z229">
        <v>604.63</v>
      </c>
      <c r="AA229">
        <v>13.44</v>
      </c>
      <c r="AB229">
        <f t="shared" si="52"/>
        <v>2.6492135126845726</v>
      </c>
      <c r="AC229">
        <f t="shared" si="53"/>
        <v>5.8887963896069755E-2</v>
      </c>
      <c r="AD229">
        <f t="shared" si="56"/>
        <v>1.1607648042258129E-2</v>
      </c>
      <c r="AE229">
        <f t="shared" si="57"/>
        <v>2.5802025980839396E-4</v>
      </c>
      <c r="AF229">
        <v>45</v>
      </c>
      <c r="AG229">
        <f t="shared" si="54"/>
        <v>0.19716952197344784</v>
      </c>
    </row>
    <row r="230" spans="1:33" x14ac:dyDescent="0.3">
      <c r="A230" s="19" t="s">
        <v>47</v>
      </c>
      <c r="B230" s="19" t="s">
        <v>55</v>
      </c>
      <c r="C230">
        <v>11</v>
      </c>
      <c r="D230" s="14">
        <v>6443.4</v>
      </c>
      <c r="E230" s="10">
        <v>17994.900390625</v>
      </c>
      <c r="F230">
        <v>879.01</v>
      </c>
      <c r="G230" s="11">
        <v>2.13</v>
      </c>
      <c r="H230" s="13">
        <f t="shared" si="47"/>
        <v>0.13642021293106124</v>
      </c>
      <c r="I230" s="13">
        <f t="shared" si="48"/>
        <v>3.3057081664959493E-4</v>
      </c>
      <c r="J230">
        <v>116.29</v>
      </c>
      <c r="K230" s="23">
        <v>0.28000000000000003</v>
      </c>
      <c r="L230" s="13">
        <f t="shared" si="49"/>
        <v>1.8047925008535869E-2</v>
      </c>
      <c r="M230" s="13">
        <f t="shared" si="50"/>
        <v>4.3455318620604039E-5</v>
      </c>
      <c r="N230">
        <v>413</v>
      </c>
      <c r="O230" s="11">
        <f t="shared" si="51"/>
        <v>6.4096594965390941E-2</v>
      </c>
      <c r="P230">
        <v>356.37</v>
      </c>
      <c r="Q230" s="12">
        <f t="shared" si="59"/>
        <v>0.40542200885086632</v>
      </c>
      <c r="R230">
        <v>8.1</v>
      </c>
      <c r="S230">
        <v>65.290000000000006</v>
      </c>
      <c r="T230" s="13">
        <f t="shared" si="55"/>
        <v>0.56144122452489464</v>
      </c>
      <c r="U230">
        <v>1.48</v>
      </c>
      <c r="V230">
        <v>44</v>
      </c>
      <c r="W230" s="20">
        <f>V230/N230</f>
        <v>0.10653753026634383</v>
      </c>
      <c r="X230">
        <v>953.96</v>
      </c>
      <c r="Y230">
        <v>25.1</v>
      </c>
      <c r="Z230">
        <v>322.8</v>
      </c>
      <c r="AA230">
        <v>8.49</v>
      </c>
      <c r="AB230">
        <f t="shared" si="52"/>
        <v>0.36723131704986295</v>
      </c>
      <c r="AC230">
        <f t="shared" si="53"/>
        <v>9.6585931900660966E-3</v>
      </c>
      <c r="AD230">
        <f t="shared" si="56"/>
        <v>4.1777831543425326E-4</v>
      </c>
      <c r="AE230">
        <f t="shared" si="57"/>
        <v>1.0988035619692719E-5</v>
      </c>
      <c r="AF230">
        <v>38</v>
      </c>
      <c r="AG230">
        <f t="shared" si="54"/>
        <v>4.3230452440814096E-2</v>
      </c>
    </row>
    <row r="231" spans="1:33" x14ac:dyDescent="0.3">
      <c r="A231" s="19" t="s">
        <v>47</v>
      </c>
      <c r="B231" s="19" t="s">
        <v>55</v>
      </c>
      <c r="C231">
        <v>12</v>
      </c>
      <c r="D231" s="14">
        <v>10384.5</v>
      </c>
      <c r="E231" s="10">
        <v>25230.5</v>
      </c>
      <c r="F231">
        <v>2273.69</v>
      </c>
      <c r="G231" s="11">
        <v>3.91</v>
      </c>
      <c r="H231" s="13">
        <f t="shared" si="47"/>
        <v>0.21895035870768936</v>
      </c>
      <c r="I231" s="13">
        <f t="shared" si="48"/>
        <v>3.7652270210409747E-4</v>
      </c>
      <c r="J231">
        <v>421.34</v>
      </c>
      <c r="K231" s="23">
        <v>0.72</v>
      </c>
      <c r="L231" s="13">
        <f t="shared" si="49"/>
        <v>4.0573932302951511E-2</v>
      </c>
      <c r="M231" s="13">
        <f t="shared" si="50"/>
        <v>6.9334103712263465E-5</v>
      </c>
      <c r="N231">
        <v>582</v>
      </c>
      <c r="O231" s="11">
        <f t="shared" si="51"/>
        <v>5.6045067167412969E-2</v>
      </c>
      <c r="P231">
        <v>1163.76</v>
      </c>
      <c r="Q231" s="12">
        <f t="shared" si="59"/>
        <v>0.51183758559874037</v>
      </c>
      <c r="R231">
        <v>18.77</v>
      </c>
      <c r="S231">
        <v>286.92</v>
      </c>
      <c r="T231" s="13">
        <f t="shared" si="55"/>
        <v>0.68097023781269295</v>
      </c>
      <c r="U231">
        <v>4.63</v>
      </c>
      <c r="V231">
        <v>62</v>
      </c>
      <c r="W231" s="20">
        <f t="shared" si="58"/>
        <v>0.10652920962199312</v>
      </c>
      <c r="X231">
        <v>1509.7</v>
      </c>
      <c r="Y231">
        <v>26.96</v>
      </c>
      <c r="Z231">
        <v>522.12</v>
      </c>
      <c r="AA231">
        <v>9.32</v>
      </c>
      <c r="AB231">
        <f t="shared" si="52"/>
        <v>0.22963552639102075</v>
      </c>
      <c r="AC231">
        <f t="shared" si="53"/>
        <v>4.0990636366435174E-3</v>
      </c>
      <c r="AD231">
        <f t="shared" si="56"/>
        <v>1.0099684934666588E-4</v>
      </c>
      <c r="AE231">
        <f t="shared" si="57"/>
        <v>1.8028243237396115E-6</v>
      </c>
      <c r="AF231">
        <v>56</v>
      </c>
      <c r="AG231">
        <f t="shared" si="54"/>
        <v>2.4629566915454613E-2</v>
      </c>
    </row>
    <row r="232" spans="1:33" x14ac:dyDescent="0.3">
      <c r="A232" s="19" t="s">
        <v>47</v>
      </c>
      <c r="B232" s="19" t="s">
        <v>55</v>
      </c>
      <c r="C232">
        <v>13</v>
      </c>
      <c r="D232" s="14">
        <v>6172.14</v>
      </c>
      <c r="E232" s="10">
        <v>15399.599609375</v>
      </c>
      <c r="F232">
        <v>856.4</v>
      </c>
      <c r="G232" s="11">
        <v>2.02</v>
      </c>
      <c r="H232" s="13">
        <f t="shared" si="47"/>
        <v>0.13875252343595576</v>
      </c>
      <c r="I232" s="13">
        <f t="shared" si="48"/>
        <v>3.2727708703950332E-4</v>
      </c>
      <c r="J232">
        <v>115.3</v>
      </c>
      <c r="K232" s="23">
        <v>0.27</v>
      </c>
      <c r="L232" s="13">
        <f t="shared" si="49"/>
        <v>1.8680716898838975E-2</v>
      </c>
      <c r="M232" s="13">
        <f t="shared" si="50"/>
        <v>4.3744957178547475E-5</v>
      </c>
      <c r="N232">
        <v>424</v>
      </c>
      <c r="O232" s="11">
        <f t="shared" si="51"/>
        <v>6.869578460631158E-2</v>
      </c>
      <c r="P232">
        <v>369.86</v>
      </c>
      <c r="Q232" s="12">
        <f t="shared" si="59"/>
        <v>0.43187762727697343</v>
      </c>
      <c r="R232">
        <v>9.25</v>
      </c>
      <c r="S232">
        <v>69.67</v>
      </c>
      <c r="T232" s="13">
        <f t="shared" si="55"/>
        <v>0.60424978317432787</v>
      </c>
      <c r="U232">
        <v>1.74</v>
      </c>
      <c r="V232">
        <v>40</v>
      </c>
      <c r="W232" s="20">
        <f>V232/N232</f>
        <v>9.4339622641509441E-2</v>
      </c>
      <c r="X232">
        <v>1228</v>
      </c>
      <c r="Y232">
        <v>30.7</v>
      </c>
      <c r="Z232">
        <v>458.13</v>
      </c>
      <c r="AA232">
        <v>11.45</v>
      </c>
      <c r="AB232">
        <f t="shared" si="52"/>
        <v>0.53494862213918726</v>
      </c>
      <c r="AC232">
        <f t="shared" si="53"/>
        <v>1.336992059785147E-2</v>
      </c>
      <c r="AD232">
        <f t="shared" si="56"/>
        <v>6.246480875048894E-4</v>
      </c>
      <c r="AE232">
        <f t="shared" si="57"/>
        <v>1.5611770898939129E-5</v>
      </c>
      <c r="AF232">
        <v>40</v>
      </c>
      <c r="AG232">
        <f t="shared" si="54"/>
        <v>4.6707146193367584E-2</v>
      </c>
    </row>
    <row r="233" spans="1:33" x14ac:dyDescent="0.3">
      <c r="A233" s="19" t="s">
        <v>47</v>
      </c>
      <c r="B233" s="19" t="s">
        <v>55</v>
      </c>
      <c r="C233">
        <v>14</v>
      </c>
      <c r="D233" s="14">
        <v>9017.85</v>
      </c>
      <c r="E233" s="10">
        <v>21716.30078125</v>
      </c>
      <c r="F233">
        <v>705.99</v>
      </c>
      <c r="G233" s="11">
        <v>2.61</v>
      </c>
      <c r="H233" s="13">
        <f t="shared" si="47"/>
        <v>7.8288062010346146E-2</v>
      </c>
      <c r="I233" s="13">
        <f t="shared" si="48"/>
        <v>2.894259718225519E-4</v>
      </c>
      <c r="J233">
        <v>95.53</v>
      </c>
      <c r="K233" s="23">
        <v>0.35</v>
      </c>
      <c r="L233" s="13">
        <f t="shared" si="49"/>
        <v>1.0593434133413175E-2</v>
      </c>
      <c r="M233" s="13">
        <f t="shared" si="50"/>
        <v>3.8811911930227267E-5</v>
      </c>
      <c r="N233">
        <v>270</v>
      </c>
      <c r="O233" s="11">
        <f t="shared" si="51"/>
        <v>2.9940617774746752E-2</v>
      </c>
      <c r="P233">
        <v>350.55</v>
      </c>
      <c r="Q233" s="12">
        <f t="shared" si="59"/>
        <v>0.49653677814133346</v>
      </c>
      <c r="R233">
        <v>5.56</v>
      </c>
      <c r="S233">
        <v>57.09</v>
      </c>
      <c r="T233" s="13">
        <f t="shared" si="55"/>
        <v>0.59761331518894589</v>
      </c>
      <c r="U233">
        <v>0.91</v>
      </c>
      <c r="V233">
        <v>63</v>
      </c>
      <c r="W233" s="20">
        <f t="shared" ref="W233:W250" si="60">V233/N233</f>
        <v>0.23333333333333334</v>
      </c>
      <c r="X233">
        <v>1479.14</v>
      </c>
      <c r="Y233">
        <v>28.45</v>
      </c>
      <c r="Z233">
        <v>564.30999999999995</v>
      </c>
      <c r="AA233">
        <v>10.85</v>
      </c>
      <c r="AB233">
        <f t="shared" si="52"/>
        <v>0.79931727078287218</v>
      </c>
      <c r="AC233">
        <f t="shared" si="53"/>
        <v>1.5368489638663437E-2</v>
      </c>
      <c r="AD233">
        <f t="shared" si="56"/>
        <v>1.1321934741042681E-3</v>
      </c>
      <c r="AE233">
        <f t="shared" si="57"/>
        <v>2.1768707260249348E-5</v>
      </c>
      <c r="AF233">
        <v>52</v>
      </c>
      <c r="AG233">
        <f t="shared" si="54"/>
        <v>7.3655434212949192E-2</v>
      </c>
    </row>
    <row r="234" spans="1:33" x14ac:dyDescent="0.3">
      <c r="A234" s="19" t="s">
        <v>47</v>
      </c>
      <c r="B234" s="19" t="s">
        <v>55</v>
      </c>
      <c r="C234">
        <v>15</v>
      </c>
      <c r="D234" s="14">
        <v>6810.65</v>
      </c>
      <c r="E234" s="10">
        <v>18866.69921875</v>
      </c>
      <c r="F234">
        <v>1049.96</v>
      </c>
      <c r="G234" s="11">
        <v>2.56</v>
      </c>
      <c r="H234" s="13">
        <f t="shared" si="47"/>
        <v>0.15416443364436583</v>
      </c>
      <c r="I234" s="13">
        <f t="shared" si="48"/>
        <v>3.7588189086210571E-4</v>
      </c>
      <c r="J234">
        <v>131.12</v>
      </c>
      <c r="K234" s="23">
        <v>0.32</v>
      </c>
      <c r="L234" s="13">
        <f t="shared" si="49"/>
        <v>1.9252200597593475E-2</v>
      </c>
      <c r="M234" s="13">
        <f t="shared" si="50"/>
        <v>4.6985236357763214E-5</v>
      </c>
      <c r="N234">
        <v>410</v>
      </c>
      <c r="O234" s="11">
        <f t="shared" si="51"/>
        <v>6.0199834083384113E-2</v>
      </c>
      <c r="P234">
        <v>425.22</v>
      </c>
      <c r="Q234" s="12">
        <f t="shared" si="59"/>
        <v>0.40498685664215783</v>
      </c>
      <c r="R234">
        <v>6.75</v>
      </c>
      <c r="S234">
        <v>70.66</v>
      </c>
      <c r="T234" s="13">
        <f t="shared" si="55"/>
        <v>0.53889566809029887</v>
      </c>
      <c r="U234">
        <v>1.1200000000000001</v>
      </c>
      <c r="V234">
        <v>63</v>
      </c>
      <c r="W234" s="20">
        <f t="shared" si="60"/>
        <v>0.15365853658536585</v>
      </c>
      <c r="X234">
        <v>1308.8599999999999</v>
      </c>
      <c r="Y234">
        <v>26.71</v>
      </c>
      <c r="Z234">
        <v>486.38</v>
      </c>
      <c r="AA234">
        <v>9.93</v>
      </c>
      <c r="AB234">
        <f t="shared" si="52"/>
        <v>0.46323669473122786</v>
      </c>
      <c r="AC234">
        <f t="shared" si="53"/>
        <v>9.4575031429768742E-3</v>
      </c>
      <c r="AD234">
        <f t="shared" si="56"/>
        <v>4.4119461191971868E-4</v>
      </c>
      <c r="AE234">
        <f t="shared" si="57"/>
        <v>9.0074889928919905E-6</v>
      </c>
      <c r="AF234">
        <v>49</v>
      </c>
      <c r="AG234">
        <f t="shared" si="54"/>
        <v>4.6668444512171892E-2</v>
      </c>
    </row>
    <row r="235" spans="1:33" x14ac:dyDescent="0.3">
      <c r="A235" s="19" t="s">
        <v>47</v>
      </c>
      <c r="B235" s="19" t="s">
        <v>55</v>
      </c>
      <c r="C235" t="s">
        <v>56</v>
      </c>
      <c r="D235" s="14">
        <v>4553.1899999999996</v>
      </c>
      <c r="E235" s="10">
        <v>7319.7099609375</v>
      </c>
      <c r="F235">
        <v>122.3</v>
      </c>
      <c r="G235" s="11">
        <v>3.4</v>
      </c>
      <c r="H235" s="13">
        <f t="shared" si="47"/>
        <v>2.6860289159907669E-2</v>
      </c>
      <c r="I235" s="13">
        <f t="shared" si="48"/>
        <v>7.4672921621983708E-4</v>
      </c>
      <c r="J235">
        <v>15.78</v>
      </c>
      <c r="K235" s="23">
        <v>0.44</v>
      </c>
      <c r="L235" s="13">
        <f t="shared" si="49"/>
        <v>3.4657020682203029E-3</v>
      </c>
      <c r="M235" s="13">
        <f t="shared" si="50"/>
        <v>9.6635545628449512E-5</v>
      </c>
      <c r="N235">
        <v>36</v>
      </c>
      <c r="O235" s="11">
        <f t="shared" si="51"/>
        <v>7.9065446423276873E-3</v>
      </c>
      <c r="P235">
        <v>85.36</v>
      </c>
      <c r="Q235" s="12">
        <f t="shared" si="59"/>
        <v>0.69795584627964025</v>
      </c>
      <c r="R235">
        <v>4.74</v>
      </c>
      <c r="S235">
        <v>11.25</v>
      </c>
      <c r="T235" s="13">
        <f t="shared" si="55"/>
        <v>0.71292775665399244</v>
      </c>
      <c r="U235">
        <v>0.62</v>
      </c>
      <c r="V235">
        <v>18</v>
      </c>
      <c r="W235" s="20">
        <f t="shared" si="60"/>
        <v>0.5</v>
      </c>
      <c r="X235">
        <v>1063.72</v>
      </c>
      <c r="Y235">
        <v>42.55</v>
      </c>
      <c r="Z235">
        <v>460.95</v>
      </c>
      <c r="AA235">
        <v>18.440000000000001</v>
      </c>
      <c r="AB235">
        <f t="shared" si="52"/>
        <v>3.7690106295993457</v>
      </c>
      <c r="AC235">
        <f t="shared" si="53"/>
        <v>0.15077677841373674</v>
      </c>
      <c r="AD235">
        <f t="shared" si="56"/>
        <v>3.0817748402284104E-2</v>
      </c>
      <c r="AE235">
        <f t="shared" si="57"/>
        <v>1.2328436501532032E-3</v>
      </c>
      <c r="AF235">
        <v>25</v>
      </c>
      <c r="AG235">
        <f t="shared" si="54"/>
        <v>0.20441537203597712</v>
      </c>
    </row>
    <row r="236" spans="1:33" x14ac:dyDescent="0.3">
      <c r="A236" s="19" t="s">
        <v>47</v>
      </c>
      <c r="B236" s="19" t="s">
        <v>55</v>
      </c>
      <c r="C236" t="s">
        <v>57</v>
      </c>
      <c r="D236" s="14">
        <v>7240.77</v>
      </c>
      <c r="E236" s="10">
        <v>7232.39013671875</v>
      </c>
      <c r="F236">
        <v>330.39</v>
      </c>
      <c r="G236" s="11">
        <v>4.18</v>
      </c>
      <c r="H236" s="13">
        <f t="shared" si="47"/>
        <v>4.5629125079238803E-2</v>
      </c>
      <c r="I236" s="13">
        <f t="shared" si="48"/>
        <v>5.7728666978788161E-4</v>
      </c>
      <c r="J236">
        <v>55.3</v>
      </c>
      <c r="K236" s="23">
        <v>0.7</v>
      </c>
      <c r="L236" s="13">
        <f t="shared" si="49"/>
        <v>7.6373092916913526E-3</v>
      </c>
      <c r="M236" s="13">
        <f t="shared" si="50"/>
        <v>9.6674801160650031E-5</v>
      </c>
      <c r="N236">
        <v>79</v>
      </c>
      <c r="O236" s="11">
        <f t="shared" si="51"/>
        <v>1.0910441845273362E-2</v>
      </c>
      <c r="P236">
        <v>244.22</v>
      </c>
      <c r="Q236" s="12">
        <f t="shared" si="59"/>
        <v>0.73918702139895276</v>
      </c>
      <c r="R236">
        <v>9.39</v>
      </c>
      <c r="S236">
        <v>48.35</v>
      </c>
      <c r="T236" s="13">
        <f t="shared" si="55"/>
        <v>0.8743218806509947</v>
      </c>
      <c r="U236">
        <v>1.86</v>
      </c>
      <c r="V236">
        <v>26</v>
      </c>
      <c r="W236" s="20">
        <f t="shared" si="60"/>
        <v>0.32911392405063289</v>
      </c>
      <c r="X236">
        <v>656.05</v>
      </c>
      <c r="Y236">
        <v>36.450000000000003</v>
      </c>
      <c r="Z236">
        <v>223.62</v>
      </c>
      <c r="AA236">
        <v>12.42</v>
      </c>
      <c r="AB236">
        <f t="shared" si="52"/>
        <v>0.67683646599473357</v>
      </c>
      <c r="AC236">
        <f t="shared" si="53"/>
        <v>3.7591936801961323E-2</v>
      </c>
      <c r="AD236">
        <f t="shared" si="56"/>
        <v>2.0485985229417767E-3</v>
      </c>
      <c r="AE236">
        <f t="shared" si="57"/>
        <v>1.1378049215158245E-4</v>
      </c>
      <c r="AF236">
        <v>18</v>
      </c>
      <c r="AG236">
        <f t="shared" si="54"/>
        <v>5.4481067828929447E-2</v>
      </c>
    </row>
    <row r="237" spans="1:33" x14ac:dyDescent="0.3">
      <c r="A237" s="19" t="s">
        <v>47</v>
      </c>
      <c r="B237" s="19" t="s">
        <v>55</v>
      </c>
      <c r="C237">
        <v>17</v>
      </c>
      <c r="D237" s="10">
        <v>6033.64013671875</v>
      </c>
      <c r="E237" s="10">
        <v>16920.900390625</v>
      </c>
      <c r="F237">
        <v>1021.49</v>
      </c>
      <c r="G237" s="11">
        <v>1.83</v>
      </c>
      <c r="H237" s="13">
        <f t="shared" si="47"/>
        <v>0.16929912571078737</v>
      </c>
      <c r="I237" s="13">
        <f t="shared" si="48"/>
        <v>3.0329949392626549E-4</v>
      </c>
      <c r="J237">
        <v>127.46</v>
      </c>
      <c r="K237" s="23">
        <v>0.23</v>
      </c>
      <c r="L237" s="13">
        <f t="shared" si="49"/>
        <v>2.1124892620678577E-2</v>
      </c>
      <c r="M237" s="13">
        <f t="shared" si="50"/>
        <v>3.8119608526251943E-5</v>
      </c>
      <c r="N237">
        <v>559</v>
      </c>
      <c r="O237" s="11">
        <f t="shared" si="51"/>
        <v>9.2647222461629722E-2</v>
      </c>
      <c r="P237">
        <v>398.44</v>
      </c>
      <c r="Q237" s="12">
        <f t="shared" si="59"/>
        <v>0.3900576608679478</v>
      </c>
      <c r="R237">
        <v>6.23</v>
      </c>
      <c r="S237">
        <v>65.39</v>
      </c>
      <c r="T237" s="13">
        <f t="shared" si="55"/>
        <v>0.51302369370782996</v>
      </c>
      <c r="U237">
        <v>1.02</v>
      </c>
      <c r="V237">
        <v>64</v>
      </c>
      <c r="W237" s="20">
        <f t="shared" si="60"/>
        <v>0.11449016100178891</v>
      </c>
      <c r="X237">
        <v>1110.76</v>
      </c>
      <c r="Y237">
        <v>31.74</v>
      </c>
      <c r="Z237">
        <v>450.21</v>
      </c>
      <c r="AA237">
        <v>12.86</v>
      </c>
      <c r="AB237">
        <f t="shared" si="52"/>
        <v>0.44073852901154192</v>
      </c>
      <c r="AC237">
        <f t="shared" si="53"/>
        <v>1.2589452662287443E-2</v>
      </c>
      <c r="AD237">
        <f t="shared" si="56"/>
        <v>4.3146631784113593E-4</v>
      </c>
      <c r="AE237">
        <f t="shared" si="57"/>
        <v>1.2324597071226779E-5</v>
      </c>
      <c r="AF237">
        <v>35</v>
      </c>
      <c r="AG237">
        <f t="shared" si="54"/>
        <v>3.4263673653192883E-2</v>
      </c>
    </row>
    <row r="238" spans="1:33" x14ac:dyDescent="0.3">
      <c r="A238" s="19" t="s">
        <v>47</v>
      </c>
      <c r="B238" s="19" t="s">
        <v>55</v>
      </c>
      <c r="C238">
        <v>19</v>
      </c>
      <c r="D238" s="14">
        <v>13318.1</v>
      </c>
      <c r="E238" s="10">
        <v>36191.19921875</v>
      </c>
      <c r="F238">
        <v>3505.84</v>
      </c>
      <c r="G238" s="11">
        <v>2.58</v>
      </c>
      <c r="H238" s="13">
        <f t="shared" si="47"/>
        <v>0.26323875027218596</v>
      </c>
      <c r="I238" s="13">
        <f t="shared" si="48"/>
        <v>1.937213266156584E-4</v>
      </c>
      <c r="J238">
        <v>567.42999999999995</v>
      </c>
      <c r="K238" s="23">
        <v>0.42</v>
      </c>
      <c r="L238" s="13">
        <f t="shared" si="49"/>
        <v>4.2605927271908151E-2</v>
      </c>
      <c r="M238" s="13">
        <f t="shared" si="50"/>
        <v>3.1536029914176948E-5</v>
      </c>
      <c r="N238">
        <v>1361</v>
      </c>
      <c r="O238" s="11">
        <f t="shared" si="51"/>
        <v>0.1021917540790353</v>
      </c>
      <c r="P238">
        <v>1171.5899999999999</v>
      </c>
      <c r="Q238" s="12">
        <f t="shared" si="59"/>
        <v>0.33418239280742984</v>
      </c>
      <c r="R238">
        <v>13.47</v>
      </c>
      <c r="S238">
        <v>301.16000000000003</v>
      </c>
      <c r="T238" s="13">
        <f t="shared" si="55"/>
        <v>0.53074388030241626</v>
      </c>
      <c r="U238">
        <v>3.46</v>
      </c>
      <c r="V238">
        <v>87</v>
      </c>
      <c r="W238" s="20">
        <f t="shared" si="60"/>
        <v>6.3923585598824398E-2</v>
      </c>
      <c r="X238">
        <v>1923.29</v>
      </c>
      <c r="Y238">
        <v>36.29</v>
      </c>
      <c r="Z238">
        <v>770.49</v>
      </c>
      <c r="AA238">
        <v>14.54</v>
      </c>
      <c r="AB238">
        <f t="shared" si="52"/>
        <v>0.21977329256326586</v>
      </c>
      <c r="AC238">
        <f t="shared" si="53"/>
        <v>4.1473655386440903E-3</v>
      </c>
      <c r="AD238">
        <f t="shared" si="56"/>
        <v>6.2687770281377885E-5</v>
      </c>
      <c r="AE238">
        <f t="shared" si="57"/>
        <v>1.1829876830214984E-6</v>
      </c>
      <c r="AF238">
        <v>53</v>
      </c>
      <c r="AG238">
        <f t="shared" si="54"/>
        <v>1.5117632293544484E-2</v>
      </c>
    </row>
    <row r="239" spans="1:33" x14ac:dyDescent="0.3">
      <c r="A239" s="19" t="s">
        <v>47</v>
      </c>
      <c r="B239" s="19" t="s">
        <v>55</v>
      </c>
      <c r="C239">
        <v>20</v>
      </c>
      <c r="D239" s="14">
        <v>8977.5400000000009</v>
      </c>
      <c r="E239" s="10">
        <v>23565.80078125</v>
      </c>
      <c r="F239">
        <v>476.28</v>
      </c>
      <c r="G239" s="11">
        <v>2.52</v>
      </c>
      <c r="H239" s="13">
        <f t="shared" si="47"/>
        <v>5.3052395199575823E-2</v>
      </c>
      <c r="I239" s="13">
        <f t="shared" si="48"/>
        <v>2.8070050370145939E-4</v>
      </c>
      <c r="J239">
        <v>62.69</v>
      </c>
      <c r="K239" s="23">
        <v>0.33</v>
      </c>
      <c r="L239" s="13">
        <f t="shared" si="49"/>
        <v>6.9829819750176544E-3</v>
      </c>
      <c r="M239" s="13">
        <f t="shared" si="50"/>
        <v>3.6758399294238735E-5</v>
      </c>
      <c r="N239">
        <v>189</v>
      </c>
      <c r="O239" s="11">
        <f t="shared" si="51"/>
        <v>2.1052537777609456E-2</v>
      </c>
      <c r="P239">
        <v>236.66</v>
      </c>
      <c r="Q239" s="12">
        <f t="shared" si="59"/>
        <v>0.49689258419417154</v>
      </c>
      <c r="R239">
        <v>3.76</v>
      </c>
      <c r="S239">
        <v>35.56</v>
      </c>
      <c r="T239" s="13">
        <f t="shared" si="55"/>
        <v>0.56723560376455584</v>
      </c>
      <c r="U239">
        <v>0.56000000000000005</v>
      </c>
      <c r="V239">
        <v>63</v>
      </c>
      <c r="W239" s="20">
        <f t="shared" si="60"/>
        <v>0.33333333333333331</v>
      </c>
      <c r="X239">
        <v>2081.5300000000002</v>
      </c>
      <c r="Y239">
        <v>32.520000000000003</v>
      </c>
      <c r="Z239">
        <v>798.52</v>
      </c>
      <c r="AA239">
        <v>12.48</v>
      </c>
      <c r="AB239">
        <f t="shared" si="52"/>
        <v>1.6765768035609305</v>
      </c>
      <c r="AC239">
        <f t="shared" si="53"/>
        <v>2.6203073822121444E-2</v>
      </c>
      <c r="AD239">
        <f t="shared" si="56"/>
        <v>3.5201494993720725E-3</v>
      </c>
      <c r="AE239">
        <f t="shared" si="57"/>
        <v>5.5016111997399524E-5</v>
      </c>
      <c r="AF239">
        <v>64</v>
      </c>
      <c r="AG239">
        <f t="shared" si="54"/>
        <v>0.13437473754934073</v>
      </c>
    </row>
    <row r="240" spans="1:33" x14ac:dyDescent="0.3">
      <c r="A240" s="19" t="s">
        <v>47</v>
      </c>
      <c r="B240" s="19" t="s">
        <v>55</v>
      </c>
      <c r="C240">
        <v>21</v>
      </c>
      <c r="D240" s="14">
        <v>9995.7099999999991</v>
      </c>
      <c r="E240" s="10">
        <v>27323.19921875</v>
      </c>
      <c r="F240">
        <v>107.92</v>
      </c>
      <c r="G240" s="11">
        <v>2.2000000000000002</v>
      </c>
      <c r="H240" s="13">
        <f t="shared" si="47"/>
        <v>1.0796631755022906E-2</v>
      </c>
      <c r="I240" s="13">
        <f t="shared" si="48"/>
        <v>2.2009442050639728E-4</v>
      </c>
      <c r="J240">
        <v>12.81</v>
      </c>
      <c r="K240" s="23">
        <v>0.26</v>
      </c>
      <c r="L240" s="13">
        <f t="shared" si="49"/>
        <v>1.2815497848577041E-3</v>
      </c>
      <c r="M240" s="13">
        <f t="shared" si="50"/>
        <v>2.6011158787119679E-5</v>
      </c>
      <c r="N240">
        <v>49</v>
      </c>
      <c r="O240" s="11">
        <f t="shared" si="51"/>
        <v>4.9021030021879387E-3</v>
      </c>
      <c r="P240">
        <v>25.12</v>
      </c>
      <c r="Q240" s="12">
        <f t="shared" si="59"/>
        <v>0.23276501111934766</v>
      </c>
      <c r="R240">
        <v>3.14</v>
      </c>
      <c r="S240">
        <v>3.25</v>
      </c>
      <c r="T240" s="13">
        <f t="shared" si="55"/>
        <v>0.2537080405932865</v>
      </c>
      <c r="U240">
        <v>0.41</v>
      </c>
      <c r="V240">
        <v>8</v>
      </c>
      <c r="W240" s="20">
        <f t="shared" si="60"/>
        <v>0.16326530612244897</v>
      </c>
      <c r="X240">
        <v>2654.92</v>
      </c>
      <c r="Y240">
        <v>35.4</v>
      </c>
      <c r="Z240">
        <v>1072.76</v>
      </c>
      <c r="AA240">
        <v>14.3</v>
      </c>
      <c r="AB240">
        <f t="shared" si="52"/>
        <v>9.940326167531504</v>
      </c>
      <c r="AC240">
        <f t="shared" si="53"/>
        <v>0.13250555967383248</v>
      </c>
      <c r="AD240">
        <f t="shared" si="56"/>
        <v>9.2108285466377907E-2</v>
      </c>
      <c r="AE240">
        <f t="shared" si="57"/>
        <v>1.2278128212919986E-3</v>
      </c>
      <c r="AF240">
        <v>75</v>
      </c>
      <c r="AG240">
        <f t="shared" si="54"/>
        <v>0.69495922905856189</v>
      </c>
    </row>
    <row r="241" spans="1:33" x14ac:dyDescent="0.3">
      <c r="A241" s="19" t="s">
        <v>47</v>
      </c>
      <c r="B241" s="19" t="s">
        <v>55</v>
      </c>
      <c r="C241">
        <v>22</v>
      </c>
      <c r="D241" s="14">
        <v>6071.54</v>
      </c>
      <c r="E241" s="10">
        <v>14565.2998046875</v>
      </c>
      <c r="F241">
        <v>375.06</v>
      </c>
      <c r="G241" s="11">
        <v>2.74</v>
      </c>
      <c r="H241" s="13">
        <f t="shared" si="47"/>
        <v>6.1773454510717217E-2</v>
      </c>
      <c r="I241" s="13">
        <f t="shared" si="48"/>
        <v>4.5128583522467122E-4</v>
      </c>
      <c r="J241">
        <v>44.79</v>
      </c>
      <c r="K241" s="23">
        <v>0.33</v>
      </c>
      <c r="L241" s="13">
        <f t="shared" si="49"/>
        <v>7.3770410801872344E-3</v>
      </c>
      <c r="M241" s="13">
        <f t="shared" si="50"/>
        <v>5.43519436584458E-5</v>
      </c>
      <c r="N241">
        <v>137</v>
      </c>
      <c r="O241" s="11">
        <f t="shared" si="51"/>
        <v>2.2564291761233559E-2</v>
      </c>
      <c r="P241">
        <v>227.31</v>
      </c>
      <c r="Q241" s="12">
        <f t="shared" si="59"/>
        <v>0.60606302991521355</v>
      </c>
      <c r="R241">
        <v>5.29</v>
      </c>
      <c r="S241">
        <v>30.38</v>
      </c>
      <c r="T241" s="13">
        <f t="shared" si="55"/>
        <v>0.67827640098236208</v>
      </c>
      <c r="U241">
        <v>0.71</v>
      </c>
      <c r="V241">
        <v>43</v>
      </c>
      <c r="W241" s="20">
        <f t="shared" si="60"/>
        <v>0.31386861313868614</v>
      </c>
      <c r="X241">
        <v>1215.42</v>
      </c>
      <c r="Y241">
        <v>34.729999999999997</v>
      </c>
      <c r="Z241">
        <v>457.39</v>
      </c>
      <c r="AA241">
        <v>13.07</v>
      </c>
      <c r="AB241">
        <f t="shared" si="52"/>
        <v>1.2195115448194955</v>
      </c>
      <c r="AC241">
        <f t="shared" si="53"/>
        <v>3.4847757692102597E-2</v>
      </c>
      <c r="AD241">
        <f t="shared" si="56"/>
        <v>3.2515105444982017E-3</v>
      </c>
      <c r="AE241">
        <f t="shared" si="57"/>
        <v>9.2912487847551318E-5</v>
      </c>
      <c r="AF241">
        <v>35</v>
      </c>
      <c r="AG241">
        <f t="shared" si="54"/>
        <v>9.3318402388951102E-2</v>
      </c>
    </row>
    <row r="242" spans="1:33" x14ac:dyDescent="0.3">
      <c r="A242" s="19" t="s">
        <v>47</v>
      </c>
      <c r="B242" s="19" t="s">
        <v>55</v>
      </c>
      <c r="C242">
        <v>23</v>
      </c>
      <c r="D242" s="10">
        <v>5293.81005859375</v>
      </c>
      <c r="E242" s="10">
        <v>13602.599609375</v>
      </c>
      <c r="F242">
        <v>330.51</v>
      </c>
      <c r="G242" s="11">
        <v>3.76</v>
      </c>
      <c r="H242" s="13">
        <f t="shared" si="47"/>
        <v>6.2433294043760384E-2</v>
      </c>
      <c r="I242" s="13">
        <f t="shared" si="48"/>
        <v>7.1026348856173505E-4</v>
      </c>
      <c r="J242">
        <v>51</v>
      </c>
      <c r="K242" s="23">
        <v>0.57999999999999996</v>
      </c>
      <c r="L242" s="13">
        <f t="shared" si="49"/>
        <v>9.6338930629384281E-3</v>
      </c>
      <c r="M242" s="13">
        <f t="shared" si="50"/>
        <v>1.0956192110792721E-4</v>
      </c>
      <c r="N242">
        <v>88</v>
      </c>
      <c r="O242" s="11">
        <f t="shared" si="51"/>
        <v>1.6623188030168268E-2</v>
      </c>
      <c r="P242">
        <v>258.44</v>
      </c>
      <c r="Q242" s="12">
        <f t="shared" si="59"/>
        <v>0.78194305769870809</v>
      </c>
      <c r="R242">
        <v>7.6</v>
      </c>
      <c r="S242">
        <v>44.58</v>
      </c>
      <c r="T242" s="13">
        <f t="shared" si="55"/>
        <v>0.87411764705882344</v>
      </c>
      <c r="U242">
        <v>1.31</v>
      </c>
      <c r="V242">
        <v>34</v>
      </c>
      <c r="W242" s="20">
        <f t="shared" si="60"/>
        <v>0.38636363636363635</v>
      </c>
      <c r="X242">
        <v>1007.58</v>
      </c>
      <c r="Y242">
        <v>34.74</v>
      </c>
      <c r="Z242">
        <v>398.24</v>
      </c>
      <c r="AA242">
        <v>13.73</v>
      </c>
      <c r="AB242">
        <f t="shared" si="52"/>
        <v>1.2049257208556474</v>
      </c>
      <c r="AC242">
        <f t="shared" si="53"/>
        <v>4.1541859550391823E-2</v>
      </c>
      <c r="AD242">
        <f t="shared" si="56"/>
        <v>3.6456558677669284E-3</v>
      </c>
      <c r="AE242">
        <f t="shared" si="57"/>
        <v>1.2569017442858559E-4</v>
      </c>
      <c r="AF242">
        <v>29</v>
      </c>
      <c r="AG242">
        <f t="shared" si="54"/>
        <v>8.7743184775044628E-2</v>
      </c>
    </row>
    <row r="243" spans="1:33" x14ac:dyDescent="0.3">
      <c r="A243" s="19" t="s">
        <v>47</v>
      </c>
      <c r="B243" s="19" t="s">
        <v>55</v>
      </c>
      <c r="C243">
        <v>24</v>
      </c>
      <c r="D243" s="10">
        <v>8625.0703125</v>
      </c>
      <c r="E243" s="10">
        <v>22798.80078125</v>
      </c>
      <c r="F243">
        <v>610.9</v>
      </c>
      <c r="G243" s="11">
        <v>2.8</v>
      </c>
      <c r="H243" s="13">
        <f t="shared" si="47"/>
        <v>7.0828408101745538E-2</v>
      </c>
      <c r="I243" s="13">
        <f t="shared" si="48"/>
        <v>3.2463503467815931E-4</v>
      </c>
      <c r="J243">
        <v>82.66</v>
      </c>
      <c r="K243" s="23">
        <v>0.38</v>
      </c>
      <c r="L243" s="13">
        <f t="shared" si="49"/>
        <v>9.5836899880345182E-3</v>
      </c>
      <c r="M243" s="13">
        <f t="shared" si="50"/>
        <v>4.4057611849178766E-5</v>
      </c>
      <c r="N243">
        <v>218</v>
      </c>
      <c r="O243" s="11">
        <f t="shared" si="51"/>
        <v>2.5275156271370978E-2</v>
      </c>
      <c r="P243">
        <v>392.73</v>
      </c>
      <c r="Q243" s="12">
        <f t="shared" si="59"/>
        <v>0.64287117367817981</v>
      </c>
      <c r="R243">
        <v>4.68</v>
      </c>
      <c r="S243">
        <v>58.95</v>
      </c>
      <c r="T243" s="13">
        <f t="shared" si="55"/>
        <v>0.71316235180256482</v>
      </c>
      <c r="U243">
        <v>0.7</v>
      </c>
      <c r="V243">
        <v>84</v>
      </c>
      <c r="W243" s="20">
        <f t="shared" si="60"/>
        <v>0.38532110091743121</v>
      </c>
      <c r="X243">
        <v>2908.2</v>
      </c>
      <c r="Y243">
        <v>40.98</v>
      </c>
      <c r="Z243">
        <v>1333.16</v>
      </c>
      <c r="AA243">
        <v>18.78</v>
      </c>
      <c r="AB243">
        <f t="shared" si="52"/>
        <v>2.1822884269111151</v>
      </c>
      <c r="AC243">
        <f t="shared" si="53"/>
        <v>3.0741528891798989E-2</v>
      </c>
      <c r="AD243">
        <f t="shared" si="56"/>
        <v>3.5722514763645691E-3</v>
      </c>
      <c r="AE243">
        <f t="shared" si="57"/>
        <v>5.0321703866097543E-5</v>
      </c>
      <c r="AF243">
        <v>71</v>
      </c>
      <c r="AG243">
        <f t="shared" si="54"/>
        <v>0.1162219675888034</v>
      </c>
    </row>
    <row r="244" spans="1:33" x14ac:dyDescent="0.3">
      <c r="A244" s="19" t="s">
        <v>47</v>
      </c>
      <c r="B244" s="19" t="s">
        <v>55</v>
      </c>
      <c r="C244">
        <v>25</v>
      </c>
      <c r="D244" s="14">
        <v>8718.51</v>
      </c>
      <c r="E244" s="10">
        <v>22322.400390625</v>
      </c>
      <c r="F244">
        <v>406.8</v>
      </c>
      <c r="G244" s="11">
        <v>2.62</v>
      </c>
      <c r="H244" s="13">
        <f t="shared" si="47"/>
        <v>4.6659348902507426E-2</v>
      </c>
      <c r="I244" s="13">
        <f t="shared" si="48"/>
        <v>3.005100642196889E-4</v>
      </c>
      <c r="J244">
        <v>58.42</v>
      </c>
      <c r="K244" s="23">
        <v>0.38</v>
      </c>
      <c r="L244" s="13">
        <f t="shared" si="49"/>
        <v>6.7006862411123002E-3</v>
      </c>
      <c r="M244" s="13">
        <f t="shared" si="50"/>
        <v>4.3585429161634266E-5</v>
      </c>
      <c r="N244">
        <v>155</v>
      </c>
      <c r="O244" s="11">
        <f t="shared" si="51"/>
        <v>1.777826715803503E-2</v>
      </c>
      <c r="P244">
        <v>205.68</v>
      </c>
      <c r="Q244" s="12">
        <f t="shared" si="59"/>
        <v>0.50560471976401178</v>
      </c>
      <c r="R244">
        <v>4.1100000000000003</v>
      </c>
      <c r="S244">
        <v>29.88</v>
      </c>
      <c r="T244" s="13">
        <f t="shared" si="55"/>
        <v>0.51146867511126326</v>
      </c>
      <c r="U244">
        <v>0.8</v>
      </c>
      <c r="V244">
        <v>50</v>
      </c>
      <c r="W244" s="20">
        <f t="shared" si="60"/>
        <v>0.32258064516129031</v>
      </c>
      <c r="X244">
        <v>1231.92</v>
      </c>
      <c r="Y244">
        <v>22</v>
      </c>
      <c r="Z244">
        <v>410.9</v>
      </c>
      <c r="AA244">
        <v>7.34</v>
      </c>
      <c r="AB244">
        <f t="shared" si="52"/>
        <v>1.0100786627335299</v>
      </c>
      <c r="AC244">
        <f t="shared" si="53"/>
        <v>1.8043264503441493E-2</v>
      </c>
      <c r="AD244">
        <f t="shared" si="56"/>
        <v>2.4829858965917644E-3</v>
      </c>
      <c r="AE244">
        <f t="shared" si="57"/>
        <v>4.4354140863917138E-5</v>
      </c>
      <c r="AF244">
        <v>56</v>
      </c>
      <c r="AG244">
        <f t="shared" si="54"/>
        <v>0.1376597836774828</v>
      </c>
    </row>
    <row r="245" spans="1:33" x14ac:dyDescent="0.3">
      <c r="A245" s="19" t="s">
        <v>47</v>
      </c>
      <c r="B245" s="19" t="s">
        <v>55</v>
      </c>
      <c r="C245">
        <v>26</v>
      </c>
      <c r="D245" s="14">
        <v>10304.1</v>
      </c>
      <c r="E245" s="10">
        <v>18043.5</v>
      </c>
      <c r="F245">
        <v>3895.06</v>
      </c>
      <c r="G245" s="11">
        <v>2.4300000000000002</v>
      </c>
      <c r="H245" s="13">
        <f t="shared" si="47"/>
        <v>0.37801069477198396</v>
      </c>
      <c r="I245" s="13">
        <f t="shared" si="48"/>
        <v>2.3582845663376714E-4</v>
      </c>
      <c r="J245">
        <v>564.29</v>
      </c>
      <c r="K245" s="23">
        <v>0.35</v>
      </c>
      <c r="L245" s="13">
        <f t="shared" si="49"/>
        <v>5.4763637775254503E-2</v>
      </c>
      <c r="M245" s="13">
        <f t="shared" si="50"/>
        <v>3.3967061655069337E-5</v>
      </c>
      <c r="N245">
        <v>1601</v>
      </c>
      <c r="O245" s="11">
        <f t="shared" si="51"/>
        <v>0.15537504488504575</v>
      </c>
      <c r="P245">
        <v>1222.6600000000001</v>
      </c>
      <c r="Q245" s="12">
        <f t="shared" si="59"/>
        <v>0.3139001709858128</v>
      </c>
      <c r="R245">
        <v>16.98</v>
      </c>
      <c r="S245">
        <v>281</v>
      </c>
      <c r="T245" s="13">
        <f t="shared" si="55"/>
        <v>0.49797090148682416</v>
      </c>
      <c r="U245">
        <v>3.9</v>
      </c>
      <c r="V245">
        <v>72</v>
      </c>
      <c r="W245" s="20">
        <f t="shared" si="60"/>
        <v>4.4971892567145531E-2</v>
      </c>
      <c r="X245">
        <v>1091.6600000000001</v>
      </c>
      <c r="Y245">
        <v>23.23</v>
      </c>
      <c r="Z245">
        <v>356.81</v>
      </c>
      <c r="AA245">
        <v>7.59</v>
      </c>
      <c r="AB245">
        <f t="shared" si="52"/>
        <v>9.1605777574671504E-2</v>
      </c>
      <c r="AC245">
        <f t="shared" si="53"/>
        <v>1.9486221008148783E-3</v>
      </c>
      <c r="AD245">
        <f t="shared" si="56"/>
        <v>2.3518450954458086E-5</v>
      </c>
      <c r="AE245">
        <f t="shared" si="57"/>
        <v>5.0028038099923448E-7</v>
      </c>
      <c r="AF245">
        <v>47</v>
      </c>
      <c r="AG245">
        <f t="shared" si="54"/>
        <v>1.2066566368682382E-2</v>
      </c>
    </row>
    <row r="246" spans="1:33" x14ac:dyDescent="0.3">
      <c r="A246" s="19" t="s">
        <v>47</v>
      </c>
      <c r="B246" s="19" t="s">
        <v>55</v>
      </c>
      <c r="C246">
        <v>27</v>
      </c>
      <c r="D246" s="14">
        <v>5979.88</v>
      </c>
      <c r="E246" s="10">
        <v>15538.400390625</v>
      </c>
      <c r="F246">
        <v>601.02</v>
      </c>
      <c r="G246" s="11">
        <v>2.2599999999999998</v>
      </c>
      <c r="H246" s="13">
        <f t="shared" si="47"/>
        <v>0.10050703358595824</v>
      </c>
      <c r="I246" s="13">
        <f t="shared" si="48"/>
        <v>3.7793400536465611E-4</v>
      </c>
      <c r="J246">
        <v>80.41</v>
      </c>
      <c r="K246" s="23">
        <v>0.3</v>
      </c>
      <c r="L246" s="13">
        <f t="shared" si="49"/>
        <v>1.3446758128925663E-2</v>
      </c>
      <c r="M246" s="13">
        <f t="shared" si="50"/>
        <v>5.016823080061807E-5</v>
      </c>
      <c r="N246">
        <v>266</v>
      </c>
      <c r="O246" s="11">
        <f t="shared" si="51"/>
        <v>4.4482497976548026E-2</v>
      </c>
      <c r="P246">
        <v>236.59</v>
      </c>
      <c r="Q246" s="12">
        <f t="shared" si="59"/>
        <v>0.39364746597451</v>
      </c>
      <c r="R246">
        <v>12.45</v>
      </c>
      <c r="S246">
        <v>39.81</v>
      </c>
      <c r="T246" s="13">
        <f t="shared" si="55"/>
        <v>0.49508767566223111</v>
      </c>
      <c r="U246">
        <v>2.1</v>
      </c>
      <c r="V246">
        <v>19</v>
      </c>
      <c r="W246" s="20">
        <f t="shared" si="60"/>
        <v>7.1428571428571425E-2</v>
      </c>
      <c r="X246">
        <v>712.15</v>
      </c>
      <c r="Y246">
        <v>25.43</v>
      </c>
      <c r="Z246">
        <v>256.08999999999997</v>
      </c>
      <c r="AA246">
        <v>9.15</v>
      </c>
      <c r="AB246">
        <f t="shared" si="52"/>
        <v>0.42609230974010848</v>
      </c>
      <c r="AC246">
        <f t="shared" si="53"/>
        <v>1.5224118997703904E-2</v>
      </c>
      <c r="AD246">
        <f t="shared" si="56"/>
        <v>7.0894863688414442E-4</v>
      </c>
      <c r="AE246">
        <f t="shared" si="57"/>
        <v>2.5330469864070919E-5</v>
      </c>
      <c r="AF246">
        <v>28</v>
      </c>
      <c r="AG246">
        <f t="shared" si="54"/>
        <v>4.6587467971115772E-2</v>
      </c>
    </row>
    <row r="247" spans="1:33" x14ac:dyDescent="0.3">
      <c r="A247" s="19" t="s">
        <v>47</v>
      </c>
      <c r="B247" s="19" t="s">
        <v>55</v>
      </c>
      <c r="C247">
        <v>28</v>
      </c>
      <c r="D247" s="14">
        <v>6877.16</v>
      </c>
      <c r="E247" s="10">
        <v>19310</v>
      </c>
      <c r="F247">
        <v>348.4</v>
      </c>
      <c r="G247" s="11">
        <v>7.74</v>
      </c>
      <c r="H247" s="13">
        <f t="shared" si="47"/>
        <v>5.0660447045001132E-2</v>
      </c>
      <c r="I247" s="13">
        <f t="shared" si="48"/>
        <v>1.1254645813097268E-3</v>
      </c>
      <c r="J247">
        <v>56.49</v>
      </c>
      <c r="K247" s="23">
        <v>1.26</v>
      </c>
      <c r="L247" s="13">
        <f t="shared" si="49"/>
        <v>8.2141465372333935E-3</v>
      </c>
      <c r="M247" s="13">
        <f t="shared" si="50"/>
        <v>1.8321516439925785E-4</v>
      </c>
      <c r="N247">
        <v>45</v>
      </c>
      <c r="O247" s="11">
        <f t="shared" si="51"/>
        <v>6.5433987285449229E-3</v>
      </c>
      <c r="P247">
        <v>349.47</v>
      </c>
      <c r="Q247" s="12">
        <f t="shared" si="59"/>
        <v>1.0030711825487946</v>
      </c>
      <c r="R247">
        <v>7.77</v>
      </c>
      <c r="S247">
        <v>56.76</v>
      </c>
      <c r="T247" s="13">
        <f t="shared" si="55"/>
        <v>1.0047796070100903</v>
      </c>
      <c r="U247">
        <v>1.26</v>
      </c>
      <c r="V247">
        <v>45</v>
      </c>
      <c r="W247" s="20">
        <f t="shared" si="60"/>
        <v>1</v>
      </c>
      <c r="X247">
        <v>1513.38</v>
      </c>
      <c r="Y247">
        <v>29.1</v>
      </c>
      <c r="Z247">
        <v>560.27</v>
      </c>
      <c r="AA247">
        <v>10.77</v>
      </c>
      <c r="AB247">
        <f t="shared" si="52"/>
        <v>1.6081228473019518</v>
      </c>
      <c r="AC247">
        <f t="shared" si="53"/>
        <v>3.0912743972445467E-2</v>
      </c>
      <c r="AD247">
        <f t="shared" si="56"/>
        <v>4.6157372195808032E-3</v>
      </c>
      <c r="AE247">
        <f t="shared" si="57"/>
        <v>8.8727738152828554E-5</v>
      </c>
      <c r="AF247">
        <v>52</v>
      </c>
      <c r="AG247">
        <f t="shared" si="54"/>
        <v>0.1492537313432836</v>
      </c>
    </row>
    <row r="248" spans="1:33" x14ac:dyDescent="0.3">
      <c r="A248" s="19" t="s">
        <v>47</v>
      </c>
      <c r="B248" s="19" t="s">
        <v>55</v>
      </c>
      <c r="C248">
        <v>29</v>
      </c>
      <c r="D248" s="14">
        <v>7329.27</v>
      </c>
      <c r="E248" s="10">
        <v>19791.19921875</v>
      </c>
      <c r="F248">
        <v>854.6</v>
      </c>
      <c r="G248" s="11">
        <v>1.9</v>
      </c>
      <c r="H248" s="13">
        <f t="shared" si="47"/>
        <v>0.11660097117448258</v>
      </c>
      <c r="I248" s="13">
        <f t="shared" si="48"/>
        <v>2.5923454859760929E-4</v>
      </c>
      <c r="J248">
        <v>103.57</v>
      </c>
      <c r="K248" s="23">
        <v>0.23</v>
      </c>
      <c r="L248" s="13">
        <f t="shared" si="49"/>
        <v>1.4131011683291787E-2</v>
      </c>
      <c r="M248" s="13">
        <f t="shared" si="50"/>
        <v>3.1381024303921129E-5</v>
      </c>
      <c r="N248">
        <v>449</v>
      </c>
      <c r="O248" s="11">
        <f t="shared" si="51"/>
        <v>6.1261217010698199E-2</v>
      </c>
      <c r="P248">
        <v>398.75</v>
      </c>
      <c r="Q248" s="12">
        <f t="shared" si="59"/>
        <v>0.46659255792183474</v>
      </c>
      <c r="R248">
        <v>4.8600000000000003</v>
      </c>
      <c r="S248">
        <v>59.68</v>
      </c>
      <c r="T248" s="13">
        <f t="shared" si="55"/>
        <v>0.57622863763638121</v>
      </c>
      <c r="U248">
        <v>0.73</v>
      </c>
      <c r="V248">
        <v>82</v>
      </c>
      <c r="W248" s="20">
        <f t="shared" si="60"/>
        <v>0.18262806236080179</v>
      </c>
      <c r="X248">
        <v>1363.39</v>
      </c>
      <c r="Y248">
        <v>27.82</v>
      </c>
      <c r="Z248">
        <v>495.99</v>
      </c>
      <c r="AA248">
        <v>10.119999999999999</v>
      </c>
      <c r="AB248">
        <f t="shared" si="52"/>
        <v>0.5803767844605664</v>
      </c>
      <c r="AC248">
        <f t="shared" si="53"/>
        <v>1.1841797332085185E-2</v>
      </c>
      <c r="AD248">
        <f t="shared" si="56"/>
        <v>6.7912097409380569E-4</v>
      </c>
      <c r="AE248">
        <f t="shared" si="57"/>
        <v>1.3856537950017769E-5</v>
      </c>
      <c r="AF248">
        <v>49</v>
      </c>
      <c r="AG248">
        <f t="shared" si="54"/>
        <v>5.7336765738357123E-2</v>
      </c>
    </row>
    <row r="249" spans="1:33" x14ac:dyDescent="0.3">
      <c r="A249" s="19" t="s">
        <v>47</v>
      </c>
      <c r="B249" s="19" t="s">
        <v>55</v>
      </c>
      <c r="C249">
        <v>30</v>
      </c>
      <c r="D249" s="14">
        <v>7672.25</v>
      </c>
      <c r="E249" s="10">
        <v>16550.30078125</v>
      </c>
      <c r="F249">
        <v>877.03</v>
      </c>
      <c r="G249" s="11">
        <v>2.5499999999999998</v>
      </c>
      <c r="H249" s="13">
        <f t="shared" si="47"/>
        <v>0.11431196845775358</v>
      </c>
      <c r="I249" s="13">
        <f t="shared" si="48"/>
        <v>3.3236664602952193E-4</v>
      </c>
      <c r="J249">
        <v>126.37</v>
      </c>
      <c r="K249" s="23">
        <v>0.37</v>
      </c>
      <c r="L249" s="13">
        <f t="shared" si="49"/>
        <v>1.6471048258333607E-2</v>
      </c>
      <c r="M249" s="13">
        <f t="shared" si="50"/>
        <v>4.8225748639577698E-5</v>
      </c>
      <c r="N249">
        <v>344</v>
      </c>
      <c r="O249" s="11">
        <f t="shared" si="51"/>
        <v>4.4836912248688458E-2</v>
      </c>
      <c r="P249">
        <v>530.46</v>
      </c>
      <c r="Q249" s="12">
        <f t="shared" si="59"/>
        <v>0.60483677867347763</v>
      </c>
      <c r="R249">
        <v>5.7</v>
      </c>
      <c r="S249">
        <v>90.8</v>
      </c>
      <c r="T249" s="13">
        <f t="shared" si="55"/>
        <v>0.71852496636860008</v>
      </c>
      <c r="U249">
        <v>0.98</v>
      </c>
      <c r="V249">
        <v>93</v>
      </c>
      <c r="W249" s="20">
        <f t="shared" si="60"/>
        <v>0.27034883720930231</v>
      </c>
      <c r="X249">
        <v>1616.07</v>
      </c>
      <c r="Y249">
        <v>28.35</v>
      </c>
      <c r="Z249">
        <v>582.52</v>
      </c>
      <c r="AA249">
        <v>10.220000000000001</v>
      </c>
      <c r="AB249">
        <f t="shared" si="52"/>
        <v>0.66419620765538234</v>
      </c>
      <c r="AC249">
        <f t="shared" si="53"/>
        <v>1.1652965120919468E-2</v>
      </c>
      <c r="AD249">
        <f t="shared" si="56"/>
        <v>7.5732438759835172E-4</v>
      </c>
      <c r="AE249">
        <f t="shared" si="57"/>
        <v>1.3286848934380202E-5</v>
      </c>
      <c r="AF249">
        <v>57</v>
      </c>
      <c r="AG249">
        <f t="shared" si="54"/>
        <v>6.4992075527633031E-2</v>
      </c>
    </row>
    <row r="250" spans="1:33" x14ac:dyDescent="0.3">
      <c r="A250" s="19" t="s">
        <v>47</v>
      </c>
      <c r="B250" s="19" t="s">
        <v>55</v>
      </c>
      <c r="C250">
        <v>31</v>
      </c>
      <c r="D250" s="14">
        <v>9397.58</v>
      </c>
      <c r="E250" s="10">
        <v>26180.099609375</v>
      </c>
      <c r="F250">
        <v>1255.93</v>
      </c>
      <c r="G250" s="11">
        <v>2.1800000000000002</v>
      </c>
      <c r="H250" s="13">
        <f t="shared" si="47"/>
        <v>0.13364398068438896</v>
      </c>
      <c r="I250" s="13">
        <f t="shared" si="48"/>
        <v>2.319746147412419E-4</v>
      </c>
      <c r="J250">
        <v>153.76</v>
      </c>
      <c r="K250" s="23">
        <v>0.27</v>
      </c>
      <c r="L250" s="13">
        <f t="shared" si="49"/>
        <v>1.6361659065418969E-2</v>
      </c>
      <c r="M250" s="13">
        <f t="shared" si="50"/>
        <v>2.8730800908318952E-5</v>
      </c>
      <c r="N250">
        <v>575</v>
      </c>
      <c r="O250" s="11">
        <f t="shared" si="51"/>
        <v>6.1185964897345915E-2</v>
      </c>
      <c r="P250">
        <v>536.35</v>
      </c>
      <c r="Q250" s="12">
        <f t="shared" si="59"/>
        <v>0.42705405556042136</v>
      </c>
      <c r="R250">
        <v>4.7</v>
      </c>
      <c r="S250">
        <v>78.27</v>
      </c>
      <c r="T250" s="13">
        <f t="shared" si="55"/>
        <v>0.50904006243496358</v>
      </c>
      <c r="U250">
        <v>0.69</v>
      </c>
      <c r="V250">
        <v>114</v>
      </c>
      <c r="W250" s="20">
        <f t="shared" si="60"/>
        <v>0.19826086956521738</v>
      </c>
      <c r="X250">
        <v>1981.85</v>
      </c>
      <c r="Y250">
        <v>27.53</v>
      </c>
      <c r="Z250">
        <v>741.61</v>
      </c>
      <c r="AA250">
        <v>10.3</v>
      </c>
      <c r="AB250">
        <f t="shared" si="52"/>
        <v>0.59048673094838089</v>
      </c>
      <c r="AC250">
        <f t="shared" si="53"/>
        <v>8.2010940100164815E-3</v>
      </c>
      <c r="AD250">
        <f t="shared" si="56"/>
        <v>4.7015895069660004E-4</v>
      </c>
      <c r="AE250">
        <f t="shared" si="57"/>
        <v>6.529897374866817E-6</v>
      </c>
      <c r="AF250">
        <v>72</v>
      </c>
      <c r="AG250">
        <f t="shared" si="54"/>
        <v>5.7328035798173464E-2</v>
      </c>
    </row>
    <row r="251" spans="1:33" x14ac:dyDescent="0.3">
      <c r="A251" s="19" t="s">
        <v>47</v>
      </c>
      <c r="B251" s="19" t="s">
        <v>55</v>
      </c>
      <c r="C251">
        <v>32</v>
      </c>
      <c r="D251" s="14">
        <v>6894.57</v>
      </c>
      <c r="E251" s="10">
        <v>17344</v>
      </c>
      <c r="F251">
        <v>878.15</v>
      </c>
      <c r="G251" s="11">
        <v>2.23</v>
      </c>
      <c r="H251" s="13">
        <f t="shared" si="47"/>
        <v>0.12736834929516996</v>
      </c>
      <c r="I251" s="13">
        <f t="shared" si="48"/>
        <v>3.2344294132919093E-4</v>
      </c>
      <c r="J251">
        <v>124.51</v>
      </c>
      <c r="K251" s="23">
        <v>0.32</v>
      </c>
      <c r="L251" s="13">
        <f t="shared" si="49"/>
        <v>1.805913929367604E-2</v>
      </c>
      <c r="M251" s="13">
        <f t="shared" si="50"/>
        <v>4.6413336872350271E-5</v>
      </c>
      <c r="N251">
        <v>393</v>
      </c>
      <c r="O251" s="11">
        <f t="shared" si="51"/>
        <v>5.7001379346355179E-2</v>
      </c>
      <c r="P251">
        <v>441.33</v>
      </c>
      <c r="Q251" s="12">
        <f t="shared" si="59"/>
        <v>0.50256789842282068</v>
      </c>
      <c r="R251">
        <v>6.4</v>
      </c>
      <c r="S251">
        <v>80.459999999999994</v>
      </c>
      <c r="T251" s="13">
        <f t="shared" si="55"/>
        <v>0.64621315556983372</v>
      </c>
      <c r="U251">
        <v>1.17</v>
      </c>
      <c r="V251">
        <v>69</v>
      </c>
      <c r="W251" s="20">
        <f>V251/N251</f>
        <v>0.17557251908396945</v>
      </c>
      <c r="X251">
        <v>1552.61</v>
      </c>
      <c r="Y251">
        <v>34.5</v>
      </c>
      <c r="Z251">
        <v>602.07000000000005</v>
      </c>
      <c r="AA251">
        <v>13.38</v>
      </c>
      <c r="AB251">
        <f t="shared" si="52"/>
        <v>0.68561179752889601</v>
      </c>
      <c r="AC251">
        <f t="shared" si="53"/>
        <v>1.5236576894607983E-2</v>
      </c>
      <c r="AD251">
        <f t="shared" si="56"/>
        <v>7.807456556726027E-4</v>
      </c>
      <c r="AE251">
        <f t="shared" si="57"/>
        <v>1.7350767971995653E-5</v>
      </c>
      <c r="AF251">
        <v>45</v>
      </c>
      <c r="AG251">
        <f t="shared" si="54"/>
        <v>5.1244092694869896E-2</v>
      </c>
    </row>
    <row r="252" spans="1:33" x14ac:dyDescent="0.3">
      <c r="A252" s="13"/>
      <c r="B252" s="13"/>
      <c r="C252" s="13"/>
      <c r="Q252" s="12"/>
    </row>
    <row r="253" spans="1:33" x14ac:dyDescent="0.3">
      <c r="A253" s="13"/>
      <c r="B253" s="13"/>
      <c r="C253" s="13"/>
      <c r="Q253" s="12"/>
    </row>
    <row r="254" spans="1:33" x14ac:dyDescent="0.3">
      <c r="A254" s="13"/>
      <c r="B254" s="13"/>
      <c r="C254" s="13"/>
    </row>
    <row r="255" spans="1:33" x14ac:dyDescent="0.3">
      <c r="A255" s="13"/>
      <c r="B255" s="13"/>
      <c r="C255" s="13"/>
    </row>
    <row r="256" spans="1:33" x14ac:dyDescent="0.3">
      <c r="A256" s="13"/>
      <c r="B256" s="13"/>
      <c r="C256" s="13"/>
    </row>
    <row r="257" spans="1:3" x14ac:dyDescent="0.3">
      <c r="A257" s="13"/>
      <c r="B257" s="13"/>
      <c r="C257" s="13"/>
    </row>
    <row r="258" spans="1:3" x14ac:dyDescent="0.3">
      <c r="A258" s="13"/>
      <c r="B258" s="13"/>
      <c r="C258" s="13"/>
    </row>
    <row r="259" spans="1:3" x14ac:dyDescent="0.3">
      <c r="A259" s="13"/>
      <c r="B259" s="13"/>
      <c r="C259" s="13"/>
    </row>
    <row r="260" spans="1:3" x14ac:dyDescent="0.3">
      <c r="A260" s="13"/>
      <c r="B260" s="13"/>
      <c r="C260" s="13"/>
    </row>
    <row r="261" spans="1:3" x14ac:dyDescent="0.3">
      <c r="A261" s="13"/>
      <c r="B261" s="13"/>
      <c r="C261" s="13"/>
    </row>
    <row r="262" spans="1:3" x14ac:dyDescent="0.3">
      <c r="A262" s="13"/>
      <c r="B262" s="13"/>
      <c r="C262" s="13"/>
    </row>
    <row r="263" spans="1:3" x14ac:dyDescent="0.3">
      <c r="A263" s="13"/>
      <c r="B263" s="13"/>
      <c r="C263" s="13"/>
    </row>
    <row r="264" spans="1:3" x14ac:dyDescent="0.3">
      <c r="A264" s="13"/>
      <c r="B264" s="13"/>
      <c r="C264" s="13"/>
    </row>
    <row r="265" spans="1:3" x14ac:dyDescent="0.3">
      <c r="C265" s="9"/>
    </row>
    <row r="266" spans="1:3" x14ac:dyDescent="0.3">
      <c r="C266" s="9"/>
    </row>
    <row r="267" spans="1:3" x14ac:dyDescent="0.3">
      <c r="C267" s="9"/>
    </row>
  </sheetData>
  <conditionalFormatting sqref="X1:X1048576">
    <cfRule type="cellIs" dxfId="11" priority="5" operator="equal">
      <formula>0</formula>
    </cfRule>
  </conditionalFormatting>
  <conditionalFormatting sqref="Y1:Y1048576">
    <cfRule type="cellIs" dxfId="10" priority="4" operator="equal">
      <formula>0</formula>
    </cfRule>
  </conditionalFormatting>
  <conditionalFormatting sqref="AB1:AB1048576">
    <cfRule type="cellIs" dxfId="9" priority="3" operator="equal">
      <formula>0</formula>
    </cfRule>
  </conditionalFormatting>
  <conditionalFormatting sqref="AC1:AC1048576">
    <cfRule type="cellIs" dxfId="8" priority="2" operator="equal">
      <formula>0</formula>
    </cfRule>
  </conditionalFormatting>
  <conditionalFormatting sqref="AF1:AF1048576">
    <cfRule type="cellIs" dxfId="7" priority="1" operator="equal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workbookViewId="0">
      <selection sqref="A1:G1048576"/>
    </sheetView>
  </sheetViews>
  <sheetFormatPr defaultColWidth="11.19921875" defaultRowHeight="15.6" x14ac:dyDescent="0.3"/>
  <cols>
    <col min="1" max="1" width="12.5" style="52" bestFit="1" customWidth="1"/>
    <col min="2" max="2" width="8.5" bestFit="1" customWidth="1"/>
    <col min="3" max="3" width="5.69921875" bestFit="1" customWidth="1"/>
    <col min="4" max="4" width="30.19921875" bestFit="1" customWidth="1"/>
    <col min="5" max="5" width="32.69921875" bestFit="1" customWidth="1"/>
    <col min="6" max="6" width="20.69921875" bestFit="1" customWidth="1"/>
    <col min="7" max="7" width="32.69921875" bestFit="1" customWidth="1"/>
    <col min="8" max="8" width="8.19921875" style="13" bestFit="1" customWidth="1"/>
  </cols>
  <sheetData>
    <row r="1" spans="1:8" x14ac:dyDescent="0.3">
      <c r="A1" s="50" t="s">
        <v>61</v>
      </c>
      <c r="B1" s="40" t="s">
        <v>1</v>
      </c>
      <c r="C1" s="41" t="s">
        <v>2</v>
      </c>
      <c r="D1" s="42" t="s">
        <v>6</v>
      </c>
      <c r="E1" s="43" t="s">
        <v>10</v>
      </c>
      <c r="F1" s="44" t="s">
        <v>14</v>
      </c>
      <c r="G1" s="45" t="s">
        <v>22</v>
      </c>
      <c r="H1" s="47"/>
    </row>
    <row r="2" spans="1:8" x14ac:dyDescent="0.3">
      <c r="A2" s="51" t="s">
        <v>59</v>
      </c>
      <c r="B2" s="46" t="s">
        <v>34</v>
      </c>
      <c r="C2" s="34">
        <v>1</v>
      </c>
      <c r="D2" s="46">
        <v>1.82</v>
      </c>
      <c r="E2" s="46">
        <v>0.18</v>
      </c>
      <c r="F2" s="46">
        <v>4.5710669999999998E-3</v>
      </c>
      <c r="G2" s="46">
        <v>0.61538461499999997</v>
      </c>
      <c r="H2" s="48"/>
    </row>
    <row r="3" spans="1:8" x14ac:dyDescent="0.3">
      <c r="A3" s="51" t="s">
        <v>59</v>
      </c>
      <c r="B3" s="46" t="s">
        <v>34</v>
      </c>
      <c r="C3" s="34">
        <v>2</v>
      </c>
      <c r="D3" s="46">
        <v>1.79</v>
      </c>
      <c r="E3" s="46">
        <v>0.17</v>
      </c>
      <c r="F3" s="46">
        <v>2.9359999999999998E-4</v>
      </c>
      <c r="G3" s="46">
        <v>0.66666666699999999</v>
      </c>
      <c r="H3" s="48"/>
    </row>
    <row r="4" spans="1:8" x14ac:dyDescent="0.3">
      <c r="A4" s="51" t="s">
        <v>60</v>
      </c>
      <c r="B4" s="46" t="s">
        <v>34</v>
      </c>
      <c r="C4" s="34">
        <v>3</v>
      </c>
      <c r="D4" s="46">
        <v>1.8</v>
      </c>
      <c r="E4" s="46">
        <v>0.2</v>
      </c>
      <c r="F4" s="46">
        <v>4.2202009999999998E-3</v>
      </c>
      <c r="G4" s="46">
        <v>0.96296296299999995</v>
      </c>
      <c r="H4" s="49"/>
    </row>
    <row r="5" spans="1:8" x14ac:dyDescent="0.3">
      <c r="A5" s="51" t="s">
        <v>60</v>
      </c>
      <c r="B5" s="46" t="s">
        <v>34</v>
      </c>
      <c r="C5" s="34">
        <v>4</v>
      </c>
      <c r="D5" s="46">
        <v>1.22</v>
      </c>
      <c r="E5" s="46">
        <v>0.13</v>
      </c>
      <c r="F5" s="46">
        <v>2.6285828000000001E-2</v>
      </c>
      <c r="G5" s="46">
        <v>0.48125000000000001</v>
      </c>
      <c r="H5" s="49"/>
    </row>
    <row r="6" spans="1:8" x14ac:dyDescent="0.3">
      <c r="A6" s="51" t="s">
        <v>59</v>
      </c>
      <c r="B6" s="46" t="s">
        <v>34</v>
      </c>
      <c r="C6" s="34">
        <v>5</v>
      </c>
      <c r="D6" s="46">
        <v>1.59</v>
      </c>
      <c r="E6" s="46">
        <v>0.15</v>
      </c>
      <c r="F6" s="46">
        <v>2.217924E-3</v>
      </c>
      <c r="G6" s="46">
        <v>0.05</v>
      </c>
      <c r="H6" s="48"/>
    </row>
    <row r="7" spans="1:8" x14ac:dyDescent="0.3">
      <c r="A7" s="51" t="s">
        <v>60</v>
      </c>
      <c r="B7" s="46" t="s">
        <v>34</v>
      </c>
      <c r="C7" s="34">
        <v>6</v>
      </c>
      <c r="D7" s="46">
        <v>2.59</v>
      </c>
      <c r="E7" s="46">
        <v>0.3</v>
      </c>
      <c r="F7" s="46">
        <v>1.8950631999999999E-2</v>
      </c>
      <c r="G7" s="46">
        <v>5.4644809000000003E-2</v>
      </c>
      <c r="H7" s="49"/>
    </row>
    <row r="8" spans="1:8" x14ac:dyDescent="0.3">
      <c r="A8" s="51" t="s">
        <v>60</v>
      </c>
      <c r="B8" s="46" t="s">
        <v>34</v>
      </c>
      <c r="C8" s="34">
        <v>7</v>
      </c>
      <c r="D8" s="46">
        <v>3.06</v>
      </c>
      <c r="E8" s="46">
        <v>0.54</v>
      </c>
      <c r="F8" s="46">
        <v>3.3963292999999999E-2</v>
      </c>
      <c r="G8" s="46">
        <v>0.147208122</v>
      </c>
      <c r="H8" s="49"/>
    </row>
    <row r="9" spans="1:8" x14ac:dyDescent="0.3">
      <c r="A9" s="51" t="s">
        <v>59</v>
      </c>
      <c r="B9" s="46" t="s">
        <v>34</v>
      </c>
      <c r="C9" s="34">
        <v>8</v>
      </c>
      <c r="D9" s="46">
        <v>2.78</v>
      </c>
      <c r="E9" s="46">
        <v>0.34</v>
      </c>
      <c r="F9" s="46">
        <v>5.9553673000000001E-2</v>
      </c>
      <c r="G9" s="46">
        <v>4.3478260999999997E-2</v>
      </c>
      <c r="H9" s="48"/>
    </row>
    <row r="10" spans="1:8" x14ac:dyDescent="0.3">
      <c r="A10" s="51" t="s">
        <v>60</v>
      </c>
      <c r="B10" s="46" t="s">
        <v>34</v>
      </c>
      <c r="C10" s="34">
        <v>9</v>
      </c>
      <c r="D10" s="46">
        <v>1.87</v>
      </c>
      <c r="E10" s="46">
        <v>0.24</v>
      </c>
      <c r="F10" s="46">
        <v>3.3614375000000002E-2</v>
      </c>
      <c r="G10" s="46">
        <v>0.32191780800000003</v>
      </c>
      <c r="H10" s="49"/>
    </row>
    <row r="11" spans="1:8" x14ac:dyDescent="0.3">
      <c r="A11" s="51" t="s">
        <v>60</v>
      </c>
      <c r="B11" s="46" t="s">
        <v>34</v>
      </c>
      <c r="C11" s="34">
        <v>10</v>
      </c>
      <c r="D11" s="46">
        <v>2.02</v>
      </c>
      <c r="E11" s="46">
        <v>0.25</v>
      </c>
      <c r="F11" s="46">
        <v>2.4264536999999999E-2</v>
      </c>
      <c r="G11" s="46">
        <v>0.12834224599999999</v>
      </c>
      <c r="H11" s="49"/>
    </row>
    <row r="12" spans="1:8" x14ac:dyDescent="0.3">
      <c r="A12" s="51" t="s">
        <v>59</v>
      </c>
      <c r="B12" s="46" t="s">
        <v>34</v>
      </c>
      <c r="C12" s="34">
        <v>11</v>
      </c>
      <c r="D12" s="46">
        <v>1.77</v>
      </c>
      <c r="E12" s="46">
        <v>0.2</v>
      </c>
      <c r="F12" s="46">
        <v>4.8139189999999998E-3</v>
      </c>
      <c r="G12" s="46">
        <v>0.38095238100000001</v>
      </c>
      <c r="H12" s="48"/>
    </row>
    <row r="13" spans="1:8" x14ac:dyDescent="0.3">
      <c r="A13" s="51" t="s">
        <v>59</v>
      </c>
      <c r="B13" s="46" t="s">
        <v>34</v>
      </c>
      <c r="C13" s="34">
        <v>12</v>
      </c>
      <c r="D13" s="46">
        <v>1.66</v>
      </c>
      <c r="E13" s="46">
        <v>0.2</v>
      </c>
      <c r="F13" s="46">
        <v>1.1942622E-2</v>
      </c>
      <c r="G13" s="46">
        <v>0.30337078699999998</v>
      </c>
      <c r="H13" s="48"/>
    </row>
    <row r="14" spans="1:8" x14ac:dyDescent="0.3">
      <c r="A14" s="51" t="s">
        <v>59</v>
      </c>
      <c r="B14" s="46" t="s">
        <v>34</v>
      </c>
      <c r="C14" s="34" t="s">
        <v>35</v>
      </c>
      <c r="D14" s="46">
        <v>0.66</v>
      </c>
      <c r="E14" s="46">
        <v>0.04</v>
      </c>
      <c r="F14" s="46">
        <v>1.9593099999999999E-4</v>
      </c>
      <c r="G14" s="46">
        <v>0</v>
      </c>
      <c r="H14" s="48"/>
    </row>
    <row r="15" spans="1:8" x14ac:dyDescent="0.3">
      <c r="A15" s="51" t="s">
        <v>60</v>
      </c>
      <c r="B15" s="46" t="s">
        <v>34</v>
      </c>
      <c r="C15" s="34" t="s">
        <v>36</v>
      </c>
      <c r="D15" s="46">
        <v>0.71</v>
      </c>
      <c r="E15" s="46">
        <v>0.05</v>
      </c>
      <c r="F15" s="46">
        <v>6.9207399999999999E-4</v>
      </c>
      <c r="G15" s="46">
        <v>0</v>
      </c>
      <c r="H15" s="49"/>
    </row>
    <row r="16" spans="1:8" x14ac:dyDescent="0.3">
      <c r="A16" s="51" t="s">
        <v>59</v>
      </c>
      <c r="B16" s="46" t="s">
        <v>34</v>
      </c>
      <c r="C16" s="34">
        <v>14</v>
      </c>
      <c r="D16" s="46">
        <v>1.5</v>
      </c>
      <c r="E16" s="46">
        <v>0.16</v>
      </c>
      <c r="F16" s="46">
        <v>1.6381765999999999E-2</v>
      </c>
      <c r="G16" s="46">
        <v>0.17391304299999999</v>
      </c>
      <c r="H16" s="48"/>
    </row>
    <row r="17" spans="1:8" x14ac:dyDescent="0.3">
      <c r="A17" s="51" t="s">
        <v>59</v>
      </c>
      <c r="B17" s="46" t="s">
        <v>34</v>
      </c>
      <c r="C17" s="34">
        <v>15</v>
      </c>
      <c r="D17" s="46">
        <v>1.35</v>
      </c>
      <c r="E17" s="46">
        <v>0.13</v>
      </c>
      <c r="F17" s="46">
        <v>2.9707399999999998E-4</v>
      </c>
      <c r="G17" s="46">
        <v>0.16666666699999999</v>
      </c>
      <c r="H17" s="48"/>
    </row>
    <row r="18" spans="1:8" x14ac:dyDescent="0.3">
      <c r="A18" s="51" t="s">
        <v>60</v>
      </c>
      <c r="B18" s="46" t="s">
        <v>34</v>
      </c>
      <c r="C18" s="34">
        <v>16</v>
      </c>
      <c r="D18" s="46">
        <v>1.61</v>
      </c>
      <c r="E18" s="46">
        <v>0.2</v>
      </c>
      <c r="F18" s="46">
        <v>1.8388161E-2</v>
      </c>
      <c r="G18" s="46">
        <v>0.22727272700000001</v>
      </c>
      <c r="H18" s="49"/>
    </row>
    <row r="19" spans="1:8" x14ac:dyDescent="0.3">
      <c r="A19" s="51" t="s">
        <v>59</v>
      </c>
      <c r="B19" s="46" t="s">
        <v>34</v>
      </c>
      <c r="C19" s="34">
        <v>17</v>
      </c>
      <c r="D19" s="46">
        <v>1.77</v>
      </c>
      <c r="E19" s="46">
        <v>0.2</v>
      </c>
      <c r="F19" s="46">
        <v>5.4302329999999996E-3</v>
      </c>
      <c r="G19" s="46">
        <v>0.45833333300000001</v>
      </c>
      <c r="H19" s="48"/>
    </row>
    <row r="20" spans="1:8" x14ac:dyDescent="0.3">
      <c r="A20" s="51" t="s">
        <v>59</v>
      </c>
      <c r="B20" s="46" t="s">
        <v>34</v>
      </c>
      <c r="C20" s="34">
        <v>18</v>
      </c>
      <c r="D20" s="46">
        <v>4.22</v>
      </c>
      <c r="E20" s="46">
        <v>0.49</v>
      </c>
      <c r="F20" s="46">
        <v>4.0618799999999998E-4</v>
      </c>
      <c r="G20" s="46">
        <v>1</v>
      </c>
      <c r="H20" s="48"/>
    </row>
    <row r="21" spans="1:8" x14ac:dyDescent="0.3">
      <c r="A21" s="51" t="s">
        <v>60</v>
      </c>
      <c r="B21" s="46" t="s">
        <v>34</v>
      </c>
      <c r="C21" s="34">
        <v>20</v>
      </c>
      <c r="D21" s="46">
        <v>3.65</v>
      </c>
      <c r="E21" s="46">
        <v>0.56999999999999995</v>
      </c>
      <c r="F21" s="46">
        <v>3.3607583000000003E-2</v>
      </c>
      <c r="G21" s="46">
        <v>4.5454544999999999E-2</v>
      </c>
      <c r="H21" s="49"/>
    </row>
    <row r="22" spans="1:8" x14ac:dyDescent="0.3">
      <c r="A22" s="51" t="s">
        <v>59</v>
      </c>
      <c r="B22" s="46" t="s">
        <v>34</v>
      </c>
      <c r="C22" s="34">
        <v>21</v>
      </c>
      <c r="D22" s="46">
        <v>1.97</v>
      </c>
      <c r="E22" s="46">
        <v>0.21</v>
      </c>
      <c r="F22" s="46">
        <v>6.7075030000000001E-3</v>
      </c>
      <c r="G22" s="46">
        <v>5.8823528999999999E-2</v>
      </c>
      <c r="H22" s="48"/>
    </row>
    <row r="23" spans="1:8" x14ac:dyDescent="0.3">
      <c r="A23" s="51" t="s">
        <v>60</v>
      </c>
      <c r="B23" s="46" t="s">
        <v>34</v>
      </c>
      <c r="C23" s="34">
        <v>22</v>
      </c>
      <c r="D23" s="46">
        <v>1.48</v>
      </c>
      <c r="E23" s="46">
        <v>0.15</v>
      </c>
      <c r="F23" s="46">
        <v>2.6103563999999999E-2</v>
      </c>
      <c r="G23" s="46">
        <v>0.19597989900000001</v>
      </c>
      <c r="H23" s="49"/>
    </row>
    <row r="24" spans="1:8" x14ac:dyDescent="0.3">
      <c r="A24" s="51" t="s">
        <v>60</v>
      </c>
      <c r="B24" s="46" t="s">
        <v>34</v>
      </c>
      <c r="C24" s="34">
        <v>23</v>
      </c>
      <c r="D24" s="46">
        <v>1.76</v>
      </c>
      <c r="E24" s="46">
        <v>0.15</v>
      </c>
      <c r="F24" s="46">
        <v>8.3983599999999995E-4</v>
      </c>
      <c r="G24" s="46">
        <v>0.83333333300000001</v>
      </c>
      <c r="H24" s="49"/>
    </row>
    <row r="25" spans="1:8" x14ac:dyDescent="0.3">
      <c r="A25" s="51" t="s">
        <v>60</v>
      </c>
      <c r="B25" s="46" t="s">
        <v>34</v>
      </c>
      <c r="C25" s="34">
        <v>24</v>
      </c>
      <c r="D25" s="46">
        <v>3.15</v>
      </c>
      <c r="E25" s="46">
        <v>0.42</v>
      </c>
      <c r="F25" s="46">
        <v>1.4689275E-2</v>
      </c>
      <c r="G25" s="46">
        <v>0.18279569900000001</v>
      </c>
      <c r="H25" s="49"/>
    </row>
    <row r="26" spans="1:8" x14ac:dyDescent="0.3">
      <c r="A26" s="51" t="s">
        <v>59</v>
      </c>
      <c r="B26" s="46" t="s">
        <v>34</v>
      </c>
      <c r="C26" s="34">
        <v>25</v>
      </c>
      <c r="D26" s="46">
        <v>2.3199999999999998</v>
      </c>
      <c r="E26" s="46">
        <v>0.23</v>
      </c>
      <c r="F26" s="46">
        <v>3.7395570000000001E-3</v>
      </c>
      <c r="G26" s="46">
        <v>0.517241379</v>
      </c>
      <c r="H26" s="48"/>
    </row>
    <row r="27" spans="1:8" x14ac:dyDescent="0.3">
      <c r="A27" s="51" t="s">
        <v>59</v>
      </c>
      <c r="B27" s="46" t="s">
        <v>34</v>
      </c>
      <c r="C27" s="34">
        <v>26</v>
      </c>
      <c r="D27" s="46">
        <v>2.68</v>
      </c>
      <c r="E27" s="46">
        <v>0.39</v>
      </c>
      <c r="F27" s="46">
        <v>1.9627589000000001E-2</v>
      </c>
      <c r="G27" s="46">
        <v>0.248366013</v>
      </c>
      <c r="H27" s="48"/>
    </row>
    <row r="28" spans="1:8" x14ac:dyDescent="0.3">
      <c r="A28" s="51" t="s">
        <v>60</v>
      </c>
      <c r="B28" s="46" t="s">
        <v>34</v>
      </c>
      <c r="C28" s="34">
        <v>27</v>
      </c>
      <c r="D28" s="46">
        <v>2.0499999999999998</v>
      </c>
      <c r="E28" s="46">
        <v>0.24</v>
      </c>
      <c r="F28" s="46">
        <v>1.765265E-3</v>
      </c>
      <c r="G28" s="46">
        <v>0.63636363600000001</v>
      </c>
      <c r="H28" s="49"/>
    </row>
    <row r="29" spans="1:8" x14ac:dyDescent="0.3">
      <c r="A29" s="51" t="s">
        <v>59</v>
      </c>
      <c r="B29" s="46" t="s">
        <v>34</v>
      </c>
      <c r="C29" s="34">
        <v>28</v>
      </c>
      <c r="D29" s="46">
        <v>1.62</v>
      </c>
      <c r="E29" s="46">
        <v>0.16</v>
      </c>
      <c r="F29" s="46">
        <v>9.5401000000000004E-4</v>
      </c>
      <c r="G29" s="46">
        <v>0</v>
      </c>
      <c r="H29" s="48"/>
    </row>
    <row r="30" spans="1:8" x14ac:dyDescent="0.3">
      <c r="A30" s="51" t="s">
        <v>59</v>
      </c>
      <c r="B30" s="46" t="s">
        <v>34</v>
      </c>
      <c r="C30" s="34">
        <v>29</v>
      </c>
      <c r="D30" s="46">
        <v>1.74</v>
      </c>
      <c r="E30" s="46">
        <v>0.2</v>
      </c>
      <c r="F30" s="46">
        <v>3.3928947000000001E-2</v>
      </c>
      <c r="G30" s="46">
        <v>8.9552239000000006E-2</v>
      </c>
      <c r="H30" s="48"/>
    </row>
    <row r="31" spans="1:8" x14ac:dyDescent="0.3">
      <c r="A31" s="51" t="s">
        <v>59</v>
      </c>
      <c r="B31" s="46" t="s">
        <v>34</v>
      </c>
      <c r="C31" s="34">
        <v>30</v>
      </c>
      <c r="D31" s="46">
        <v>1.55</v>
      </c>
      <c r="E31" s="46">
        <v>0.14000000000000001</v>
      </c>
      <c r="F31" s="46">
        <v>1.1901737000000001E-2</v>
      </c>
      <c r="G31" s="46">
        <v>0.26126126100000002</v>
      </c>
      <c r="H31" s="48"/>
    </row>
    <row r="32" spans="1:8" x14ac:dyDescent="0.3">
      <c r="A32" s="51" t="s">
        <v>59</v>
      </c>
      <c r="B32" s="46" t="s">
        <v>34</v>
      </c>
      <c r="C32" s="34">
        <v>31</v>
      </c>
      <c r="D32" s="46">
        <v>2.44</v>
      </c>
      <c r="E32" s="46">
        <v>0.28000000000000003</v>
      </c>
      <c r="F32" s="46">
        <v>4.2612407999999997E-2</v>
      </c>
      <c r="G32" s="46">
        <v>6.2937063000000001E-2</v>
      </c>
      <c r="H32" s="48"/>
    </row>
    <row r="33" spans="1:8" x14ac:dyDescent="0.3">
      <c r="A33" s="51" t="s">
        <v>60</v>
      </c>
      <c r="B33" s="46" t="s">
        <v>37</v>
      </c>
      <c r="C33" s="34">
        <v>1</v>
      </c>
      <c r="D33" s="46">
        <v>5.77</v>
      </c>
      <c r="E33" s="46">
        <v>0.79</v>
      </c>
      <c r="F33" s="46">
        <v>5.3940045999999998E-2</v>
      </c>
      <c r="G33" s="46">
        <v>6.3106796000000007E-2</v>
      </c>
      <c r="H33" s="49"/>
    </row>
    <row r="34" spans="1:8" x14ac:dyDescent="0.3">
      <c r="A34" s="51" t="s">
        <v>60</v>
      </c>
      <c r="B34" s="46" t="s">
        <v>37</v>
      </c>
      <c r="C34" s="34">
        <v>2</v>
      </c>
      <c r="D34" s="46">
        <v>2.04</v>
      </c>
      <c r="E34" s="46">
        <v>0.21</v>
      </c>
      <c r="F34" s="46">
        <v>2.8579880000000001E-3</v>
      </c>
      <c r="G34" s="46">
        <v>0.10344827600000001</v>
      </c>
      <c r="H34" s="49"/>
    </row>
    <row r="35" spans="1:8" x14ac:dyDescent="0.3">
      <c r="A35" s="51" t="s">
        <v>59</v>
      </c>
      <c r="B35" s="46" t="s">
        <v>37</v>
      </c>
      <c r="C35" s="34">
        <v>4</v>
      </c>
      <c r="D35" s="46">
        <v>2.91</v>
      </c>
      <c r="E35" s="46">
        <v>0.33</v>
      </c>
      <c r="F35" s="46">
        <v>9.3069940000000007E-3</v>
      </c>
      <c r="G35" s="46">
        <v>0.27450980400000002</v>
      </c>
      <c r="H35" s="48"/>
    </row>
    <row r="36" spans="1:8" x14ac:dyDescent="0.3">
      <c r="A36" s="51" t="s">
        <v>59</v>
      </c>
      <c r="B36" s="46" t="s">
        <v>37</v>
      </c>
      <c r="C36" s="34">
        <v>5</v>
      </c>
      <c r="D36" s="46">
        <v>2.27</v>
      </c>
      <c r="E36" s="46">
        <v>0.27</v>
      </c>
      <c r="F36" s="46">
        <v>1.7937398E-2</v>
      </c>
      <c r="G36" s="46">
        <v>4.4444444E-2</v>
      </c>
      <c r="H36" s="48"/>
    </row>
    <row r="37" spans="1:8" x14ac:dyDescent="0.3">
      <c r="A37" s="51" t="s">
        <v>59</v>
      </c>
      <c r="B37" s="46" t="s">
        <v>37</v>
      </c>
      <c r="C37" s="34">
        <v>6</v>
      </c>
      <c r="D37" s="46">
        <v>1.95</v>
      </c>
      <c r="E37" s="46">
        <v>0.21</v>
      </c>
      <c r="F37" s="46">
        <v>7.0973249999999998E-3</v>
      </c>
      <c r="G37" s="46">
        <v>0.31578947400000001</v>
      </c>
      <c r="H37" s="48"/>
    </row>
    <row r="38" spans="1:8" x14ac:dyDescent="0.3">
      <c r="A38" s="51" t="s">
        <v>59</v>
      </c>
      <c r="B38" s="46" t="s">
        <v>37</v>
      </c>
      <c r="C38" s="34">
        <v>7</v>
      </c>
      <c r="D38" s="46">
        <v>4.47</v>
      </c>
      <c r="E38" s="46">
        <v>0.75</v>
      </c>
      <c r="F38" s="46">
        <v>4.0650311000000001E-2</v>
      </c>
      <c r="G38" s="46">
        <v>3.4883720999999999E-2</v>
      </c>
      <c r="H38" s="48"/>
    </row>
    <row r="39" spans="1:8" x14ac:dyDescent="0.3">
      <c r="A39" s="51" t="s">
        <v>60</v>
      </c>
      <c r="B39" s="46" t="s">
        <v>37</v>
      </c>
      <c r="C39" s="34">
        <v>8</v>
      </c>
      <c r="D39" s="46">
        <v>0.95</v>
      </c>
      <c r="E39" s="46">
        <v>0.05</v>
      </c>
      <c r="F39" s="46">
        <v>2.4479200000000002E-4</v>
      </c>
      <c r="G39" s="46">
        <v>0</v>
      </c>
      <c r="H39" s="49"/>
    </row>
    <row r="40" spans="1:8" x14ac:dyDescent="0.3">
      <c r="A40" s="51" t="s">
        <v>60</v>
      </c>
      <c r="B40" s="46" t="s">
        <v>37</v>
      </c>
      <c r="C40" s="34">
        <v>10</v>
      </c>
      <c r="D40" s="46">
        <v>2.33</v>
      </c>
      <c r="E40" s="46">
        <v>0.21</v>
      </c>
      <c r="F40" s="46">
        <v>5.8465199999999996E-4</v>
      </c>
      <c r="G40" s="46">
        <v>0.25</v>
      </c>
      <c r="H40" s="49"/>
    </row>
    <row r="41" spans="1:8" x14ac:dyDescent="0.3">
      <c r="A41" s="51" t="s">
        <v>60</v>
      </c>
      <c r="B41" s="46" t="s">
        <v>37</v>
      </c>
      <c r="C41" s="34">
        <v>11</v>
      </c>
      <c r="D41" s="46">
        <v>2.67</v>
      </c>
      <c r="E41" s="46">
        <v>0.37</v>
      </c>
      <c r="F41" s="46">
        <v>1.3465466000000001E-2</v>
      </c>
      <c r="G41" s="46">
        <v>1</v>
      </c>
      <c r="H41" s="49"/>
    </row>
    <row r="42" spans="1:8" x14ac:dyDescent="0.3">
      <c r="A42" s="51" t="s">
        <v>59</v>
      </c>
      <c r="B42" s="46" t="s">
        <v>37</v>
      </c>
      <c r="C42" s="34">
        <v>12</v>
      </c>
      <c r="D42" s="46">
        <v>3.22</v>
      </c>
      <c r="E42" s="46">
        <v>0.46</v>
      </c>
      <c r="F42" s="46">
        <v>4.2582782E-2</v>
      </c>
      <c r="G42" s="46">
        <v>0.157258065</v>
      </c>
      <c r="H42" s="48"/>
    </row>
    <row r="43" spans="1:8" x14ac:dyDescent="0.3">
      <c r="A43" s="51" t="s">
        <v>59</v>
      </c>
      <c r="B43" s="46" t="s">
        <v>37</v>
      </c>
      <c r="C43" s="34">
        <v>13</v>
      </c>
      <c r="D43" s="46">
        <v>2.35</v>
      </c>
      <c r="E43" s="46">
        <v>0.27</v>
      </c>
      <c r="F43" s="46">
        <v>4.761024E-3</v>
      </c>
      <c r="G43" s="46">
        <v>0.69230769199999997</v>
      </c>
      <c r="H43" s="48"/>
    </row>
    <row r="44" spans="1:8" x14ac:dyDescent="0.3">
      <c r="A44" s="51" t="s">
        <v>59</v>
      </c>
      <c r="B44" s="46" t="s">
        <v>37</v>
      </c>
      <c r="C44" s="34">
        <v>14</v>
      </c>
      <c r="D44" s="46">
        <v>5.86</v>
      </c>
      <c r="E44" s="46">
        <v>0.97</v>
      </c>
      <c r="F44" s="46">
        <v>6.5089930000000002E-3</v>
      </c>
      <c r="G44" s="46">
        <v>0.57999999999999996</v>
      </c>
      <c r="H44" s="48"/>
    </row>
    <row r="45" spans="1:8" x14ac:dyDescent="0.3">
      <c r="A45" s="51" t="s">
        <v>59</v>
      </c>
      <c r="B45" s="46" t="s">
        <v>37</v>
      </c>
      <c r="C45" s="34">
        <v>16</v>
      </c>
      <c r="D45" s="46">
        <v>3.63</v>
      </c>
      <c r="E45" s="46">
        <v>0.46</v>
      </c>
      <c r="F45" s="46">
        <v>4.361111E-3</v>
      </c>
      <c r="G45" s="46">
        <v>0.19354838699999999</v>
      </c>
      <c r="H45" s="48"/>
    </row>
    <row r="46" spans="1:8" x14ac:dyDescent="0.3">
      <c r="A46" s="51" t="s">
        <v>59</v>
      </c>
      <c r="B46" s="46" t="s">
        <v>37</v>
      </c>
      <c r="C46" s="34">
        <v>17</v>
      </c>
      <c r="D46" s="46">
        <v>2.35</v>
      </c>
      <c r="E46" s="46">
        <v>0.25</v>
      </c>
      <c r="F46" s="46">
        <v>1.9771739999999999E-3</v>
      </c>
      <c r="G46" s="46">
        <v>0.33333333300000001</v>
      </c>
      <c r="H46" s="48"/>
    </row>
    <row r="47" spans="1:8" x14ac:dyDescent="0.3">
      <c r="A47" s="51" t="s">
        <v>59</v>
      </c>
      <c r="B47" s="46" t="s">
        <v>37</v>
      </c>
      <c r="C47" s="34">
        <v>18</v>
      </c>
      <c r="D47" s="46">
        <v>4.55</v>
      </c>
      <c r="E47" s="46">
        <v>0.55000000000000004</v>
      </c>
      <c r="F47" s="46">
        <v>1.8135730999999999E-2</v>
      </c>
      <c r="G47" s="46">
        <v>6.9767441999999999E-2</v>
      </c>
      <c r="H47" s="48"/>
    </row>
    <row r="48" spans="1:8" x14ac:dyDescent="0.3">
      <c r="A48" s="51" t="s">
        <v>60</v>
      </c>
      <c r="B48" s="46" t="s">
        <v>37</v>
      </c>
      <c r="C48" s="34">
        <v>22</v>
      </c>
      <c r="D48" s="46">
        <v>1.7</v>
      </c>
      <c r="E48" s="46">
        <v>0.18</v>
      </c>
      <c r="F48" s="46">
        <v>2.98833E-3</v>
      </c>
      <c r="G48" s="46">
        <v>0.3125</v>
      </c>
      <c r="H48" s="49"/>
    </row>
    <row r="49" spans="1:8" x14ac:dyDescent="0.3">
      <c r="A49" s="51" t="s">
        <v>59</v>
      </c>
      <c r="B49" s="46" t="s">
        <v>37</v>
      </c>
      <c r="C49" s="34">
        <v>23</v>
      </c>
      <c r="D49" s="46">
        <v>3.21</v>
      </c>
      <c r="E49" s="46">
        <v>0.45</v>
      </c>
      <c r="F49" s="46">
        <v>9.1964009999999999E-3</v>
      </c>
      <c r="G49" s="46">
        <v>0.222222222</v>
      </c>
      <c r="H49" s="48"/>
    </row>
    <row r="50" spans="1:8" x14ac:dyDescent="0.3">
      <c r="A50" s="51" t="s">
        <v>59</v>
      </c>
      <c r="B50" s="46" t="s">
        <v>37</v>
      </c>
      <c r="C50" s="34">
        <v>24</v>
      </c>
      <c r="D50" s="46">
        <v>1.77</v>
      </c>
      <c r="E50" s="46">
        <v>0.17</v>
      </c>
      <c r="F50" s="46">
        <v>3.1955059999999999E-3</v>
      </c>
      <c r="G50" s="46">
        <v>0.15789473700000001</v>
      </c>
      <c r="H50" s="48"/>
    </row>
    <row r="51" spans="1:8" x14ac:dyDescent="0.3">
      <c r="A51" s="51" t="s">
        <v>59</v>
      </c>
      <c r="B51" s="46" t="s">
        <v>37</v>
      </c>
      <c r="C51" s="34">
        <v>25</v>
      </c>
      <c r="D51" s="46">
        <v>4.68</v>
      </c>
      <c r="E51" s="46">
        <v>0.65</v>
      </c>
      <c r="F51" s="46">
        <v>1.1943209999999999E-3</v>
      </c>
      <c r="G51" s="46">
        <v>0.71428571399999996</v>
      </c>
      <c r="H51" s="48"/>
    </row>
    <row r="52" spans="1:8" x14ac:dyDescent="0.3">
      <c r="A52" s="51" t="s">
        <v>60</v>
      </c>
      <c r="B52" s="46" t="s">
        <v>38</v>
      </c>
      <c r="C52" s="34">
        <v>2</v>
      </c>
      <c r="D52" s="46">
        <v>2.2400000000000002</v>
      </c>
      <c r="E52" s="46">
        <v>0.22</v>
      </c>
      <c r="F52" s="46">
        <v>1.103454E-3</v>
      </c>
      <c r="G52" s="46">
        <v>0.18181818199999999</v>
      </c>
      <c r="H52" s="49"/>
    </row>
    <row r="53" spans="1:8" x14ac:dyDescent="0.3">
      <c r="A53" s="51" t="s">
        <v>59</v>
      </c>
      <c r="B53" s="46" t="s">
        <v>38</v>
      </c>
      <c r="C53" s="34">
        <v>4</v>
      </c>
      <c r="D53" s="46">
        <v>2.98</v>
      </c>
      <c r="E53" s="46">
        <v>0.38</v>
      </c>
      <c r="F53" s="46">
        <v>1.3366057000000001E-2</v>
      </c>
      <c r="G53" s="46">
        <v>0.115942029</v>
      </c>
      <c r="H53" s="48"/>
    </row>
    <row r="54" spans="1:8" x14ac:dyDescent="0.3">
      <c r="A54" s="51" t="s">
        <v>59</v>
      </c>
      <c r="B54" s="46" t="s">
        <v>38</v>
      </c>
      <c r="C54" s="34">
        <v>5</v>
      </c>
      <c r="D54" s="46">
        <v>2.41</v>
      </c>
      <c r="E54" s="46">
        <v>0.28000000000000003</v>
      </c>
      <c r="F54" s="46">
        <v>5.5805239999999999E-3</v>
      </c>
      <c r="G54" s="46">
        <v>3.5714285999999998E-2</v>
      </c>
      <c r="H54" s="48"/>
    </row>
    <row r="55" spans="1:8" x14ac:dyDescent="0.3">
      <c r="A55" s="51" t="s">
        <v>59</v>
      </c>
      <c r="B55" s="46" t="s">
        <v>38</v>
      </c>
      <c r="C55" s="34">
        <v>6</v>
      </c>
      <c r="D55" s="46">
        <v>2.02</v>
      </c>
      <c r="E55" s="46">
        <v>0.25</v>
      </c>
      <c r="F55" s="46">
        <v>7.0110789999999999E-3</v>
      </c>
      <c r="G55" s="46">
        <v>0.23255814</v>
      </c>
      <c r="H55" s="48"/>
    </row>
    <row r="56" spans="1:8" x14ac:dyDescent="0.3">
      <c r="A56" s="51" t="s">
        <v>60</v>
      </c>
      <c r="B56" s="46" t="s">
        <v>38</v>
      </c>
      <c r="C56" s="34" t="s">
        <v>39</v>
      </c>
      <c r="D56" s="46">
        <v>2.33</v>
      </c>
      <c r="E56" s="46">
        <v>0.32</v>
      </c>
      <c r="F56" s="46">
        <v>4.110392E-3</v>
      </c>
      <c r="G56" s="46">
        <v>0.30769230800000003</v>
      </c>
      <c r="H56" s="49"/>
    </row>
    <row r="57" spans="1:8" x14ac:dyDescent="0.3">
      <c r="A57" s="51" t="s">
        <v>59</v>
      </c>
      <c r="B57" s="46" t="s">
        <v>38</v>
      </c>
      <c r="C57" s="34" t="s">
        <v>40</v>
      </c>
      <c r="D57" s="46">
        <v>1.51</v>
      </c>
      <c r="E57" s="46">
        <v>0.14000000000000001</v>
      </c>
      <c r="F57" s="46">
        <v>2.0896819999999998E-3</v>
      </c>
      <c r="G57" s="46">
        <v>0.33333333300000001</v>
      </c>
      <c r="H57" s="48"/>
    </row>
    <row r="58" spans="1:8" x14ac:dyDescent="0.3">
      <c r="A58" s="51" t="s">
        <v>59</v>
      </c>
      <c r="B58" s="46" t="s">
        <v>38</v>
      </c>
      <c r="C58" s="34" t="s">
        <v>41</v>
      </c>
      <c r="D58" s="46">
        <v>3.68</v>
      </c>
      <c r="E58" s="46">
        <v>0.45</v>
      </c>
      <c r="F58" s="46">
        <v>3.0139659999999999E-3</v>
      </c>
      <c r="G58" s="46">
        <v>0.375</v>
      </c>
      <c r="H58" s="48"/>
    </row>
    <row r="59" spans="1:8" x14ac:dyDescent="0.3">
      <c r="A59" s="51" t="s">
        <v>59</v>
      </c>
      <c r="B59" s="46" t="s">
        <v>38</v>
      </c>
      <c r="C59" s="34" t="s">
        <v>42</v>
      </c>
      <c r="D59" s="46">
        <v>3.22</v>
      </c>
      <c r="E59" s="46">
        <v>0.4</v>
      </c>
      <c r="F59" s="46">
        <v>4.8936530000000004E-3</v>
      </c>
      <c r="G59" s="46">
        <v>0.366666667</v>
      </c>
      <c r="H59" s="48"/>
    </row>
    <row r="60" spans="1:8" x14ac:dyDescent="0.3">
      <c r="A60" s="51" t="s">
        <v>59</v>
      </c>
      <c r="B60" s="46" t="s">
        <v>38</v>
      </c>
      <c r="C60" s="34">
        <v>13</v>
      </c>
      <c r="D60" s="46">
        <v>1.62</v>
      </c>
      <c r="E60" s="46">
        <v>0.15</v>
      </c>
      <c r="F60" s="46">
        <v>2.6214430000000002E-3</v>
      </c>
      <c r="G60" s="46">
        <v>0</v>
      </c>
      <c r="H60" s="48"/>
    </row>
    <row r="61" spans="1:8" x14ac:dyDescent="0.3">
      <c r="A61" s="51" t="s">
        <v>59</v>
      </c>
      <c r="B61" s="46" t="s">
        <v>38</v>
      </c>
      <c r="C61" s="34">
        <v>14</v>
      </c>
      <c r="D61" s="46">
        <v>5.72</v>
      </c>
      <c r="E61" s="46">
        <v>0.95</v>
      </c>
      <c r="F61" s="46">
        <v>6.1535000000000001E-3</v>
      </c>
      <c r="G61" s="46">
        <v>0.127659574</v>
      </c>
      <c r="H61" s="48"/>
    </row>
    <row r="62" spans="1:8" x14ac:dyDescent="0.3">
      <c r="A62" s="51" t="s">
        <v>59</v>
      </c>
      <c r="B62" s="46" t="s">
        <v>38</v>
      </c>
      <c r="C62" s="34">
        <v>16</v>
      </c>
      <c r="D62" s="46">
        <v>3.38</v>
      </c>
      <c r="E62" s="46">
        <v>0.38</v>
      </c>
      <c r="F62" s="46">
        <v>3.060887E-3</v>
      </c>
      <c r="G62" s="46">
        <v>4.5454544999999999E-2</v>
      </c>
      <c r="H62" s="48"/>
    </row>
    <row r="63" spans="1:8" x14ac:dyDescent="0.3">
      <c r="A63" s="51" t="s">
        <v>59</v>
      </c>
      <c r="B63" s="46" t="s">
        <v>38</v>
      </c>
      <c r="C63" s="34">
        <v>17</v>
      </c>
      <c r="D63" s="46">
        <v>2.27</v>
      </c>
      <c r="E63" s="46">
        <v>0.26</v>
      </c>
      <c r="F63" s="46">
        <v>9.9164000000000001E-4</v>
      </c>
      <c r="G63" s="46">
        <v>0.16666666699999999</v>
      </c>
      <c r="H63" s="48"/>
    </row>
    <row r="64" spans="1:8" x14ac:dyDescent="0.3">
      <c r="A64" s="51" t="s">
        <v>59</v>
      </c>
      <c r="B64" s="46" t="s">
        <v>38</v>
      </c>
      <c r="C64" s="34">
        <v>18</v>
      </c>
      <c r="D64" s="46">
        <v>2.6</v>
      </c>
      <c r="E64" s="46">
        <v>0.27</v>
      </c>
      <c r="F64" s="46">
        <v>1.0173857E-2</v>
      </c>
      <c r="G64" s="46">
        <v>2.2727272999999999E-2</v>
      </c>
      <c r="H64" s="48"/>
    </row>
    <row r="65" spans="1:8" x14ac:dyDescent="0.3">
      <c r="A65" s="51" t="s">
        <v>60</v>
      </c>
      <c r="B65" s="46" t="s">
        <v>38</v>
      </c>
      <c r="C65" s="34">
        <v>22</v>
      </c>
      <c r="D65" s="46">
        <v>1.72</v>
      </c>
      <c r="E65" s="46">
        <v>0.18</v>
      </c>
      <c r="F65" s="46">
        <v>3.4417940000000002E-3</v>
      </c>
      <c r="G65" s="46">
        <v>0.27777777799999998</v>
      </c>
      <c r="H65" s="49"/>
    </row>
    <row r="66" spans="1:8" x14ac:dyDescent="0.3">
      <c r="A66" s="51" t="s">
        <v>59</v>
      </c>
      <c r="B66" s="46" t="s">
        <v>38</v>
      </c>
      <c r="C66" s="34">
        <v>23</v>
      </c>
      <c r="D66" s="46">
        <v>1.0596300359999999</v>
      </c>
      <c r="E66" s="46">
        <v>6.8222701999999996E-2</v>
      </c>
      <c r="F66" s="46">
        <v>1.2256300000000001E-4</v>
      </c>
      <c r="G66" s="46">
        <v>0</v>
      </c>
      <c r="H66" s="48"/>
    </row>
    <row r="67" spans="1:8" x14ac:dyDescent="0.3">
      <c r="A67" s="51" t="s">
        <v>59</v>
      </c>
      <c r="B67" s="46" t="s">
        <v>38</v>
      </c>
      <c r="C67" s="34">
        <v>24</v>
      </c>
      <c r="D67" s="46">
        <v>1.61</v>
      </c>
      <c r="E67" s="46">
        <v>0.14000000000000001</v>
      </c>
      <c r="F67" s="46">
        <v>2.009266E-3</v>
      </c>
      <c r="G67" s="46">
        <v>0.16666666699999999</v>
      </c>
      <c r="H67" s="48"/>
    </row>
    <row r="68" spans="1:8" x14ac:dyDescent="0.3">
      <c r="A68" s="51" t="s">
        <v>59</v>
      </c>
      <c r="B68" s="46" t="s">
        <v>38</v>
      </c>
      <c r="C68" s="34">
        <v>25</v>
      </c>
      <c r="D68" s="46">
        <v>4.78</v>
      </c>
      <c r="E68" s="46">
        <v>0.6</v>
      </c>
      <c r="F68" s="46">
        <v>5.7915199999999999E-4</v>
      </c>
      <c r="G68" s="46">
        <v>0.66666666699999999</v>
      </c>
      <c r="H68" s="48"/>
    </row>
    <row r="69" spans="1:8" x14ac:dyDescent="0.3">
      <c r="A69" s="51" t="s">
        <v>59</v>
      </c>
      <c r="B69" s="46" t="s">
        <v>43</v>
      </c>
      <c r="C69" s="34">
        <v>3</v>
      </c>
      <c r="D69" s="46">
        <v>3.24</v>
      </c>
      <c r="E69" s="46">
        <v>0.46</v>
      </c>
      <c r="F69" s="46">
        <v>8.6495902999999999E-2</v>
      </c>
      <c r="G69" s="46">
        <v>0.10106382999999999</v>
      </c>
      <c r="H69" s="48"/>
    </row>
    <row r="70" spans="1:8" x14ac:dyDescent="0.3">
      <c r="A70" s="51" t="s">
        <v>60</v>
      </c>
      <c r="B70" s="46" t="s">
        <v>43</v>
      </c>
      <c r="C70" s="34">
        <v>4</v>
      </c>
      <c r="D70" s="46">
        <v>5.03</v>
      </c>
      <c r="E70" s="46">
        <v>1.03</v>
      </c>
      <c r="F70" s="46">
        <v>6.8118414000000002E-2</v>
      </c>
      <c r="G70" s="46">
        <v>7.0911721999999996E-2</v>
      </c>
      <c r="H70" s="49"/>
    </row>
    <row r="71" spans="1:8" x14ac:dyDescent="0.3">
      <c r="A71" s="51" t="s">
        <v>59</v>
      </c>
      <c r="B71" s="46" t="s">
        <v>43</v>
      </c>
      <c r="C71" s="34">
        <v>5</v>
      </c>
      <c r="D71" s="46">
        <v>3.86</v>
      </c>
      <c r="E71" s="46">
        <v>0.56999999999999995</v>
      </c>
      <c r="F71" s="46">
        <v>0.14047892300000001</v>
      </c>
      <c r="G71" s="46">
        <v>6.2266501000000002E-2</v>
      </c>
      <c r="H71" s="48"/>
    </row>
    <row r="72" spans="1:8" x14ac:dyDescent="0.3">
      <c r="A72" s="51" t="s">
        <v>59</v>
      </c>
      <c r="B72" s="46" t="s">
        <v>43</v>
      </c>
      <c r="C72" s="34">
        <v>6</v>
      </c>
      <c r="D72" s="46">
        <v>1.82</v>
      </c>
      <c r="E72" s="46">
        <v>0.19</v>
      </c>
      <c r="F72" s="46">
        <v>1.3440657999999999E-2</v>
      </c>
      <c r="G72" s="46">
        <v>0.24</v>
      </c>
      <c r="H72" s="48"/>
    </row>
    <row r="73" spans="1:8" x14ac:dyDescent="0.3">
      <c r="A73" s="51" t="s">
        <v>60</v>
      </c>
      <c r="B73" s="46" t="s">
        <v>43</v>
      </c>
      <c r="C73" s="34">
        <v>7</v>
      </c>
      <c r="D73" s="46">
        <v>9.23</v>
      </c>
      <c r="E73" s="46">
        <v>1.82</v>
      </c>
      <c r="F73" s="46">
        <v>9.9822112000000005E-2</v>
      </c>
      <c r="G73" s="46">
        <v>2.7245207E-2</v>
      </c>
      <c r="H73" s="49"/>
    </row>
    <row r="74" spans="1:8" x14ac:dyDescent="0.3">
      <c r="A74" s="51" t="s">
        <v>59</v>
      </c>
      <c r="B74" s="46" t="s">
        <v>43</v>
      </c>
      <c r="C74" s="34">
        <v>8</v>
      </c>
      <c r="D74" s="46">
        <v>5.59</v>
      </c>
      <c r="E74" s="46">
        <v>0.82</v>
      </c>
      <c r="F74" s="46">
        <v>0.167060708</v>
      </c>
      <c r="G74" s="46">
        <v>5.2447550000000003E-3</v>
      </c>
      <c r="H74" s="48"/>
    </row>
    <row r="75" spans="1:8" x14ac:dyDescent="0.3">
      <c r="A75" s="51" t="s">
        <v>59</v>
      </c>
      <c r="B75" s="46" t="s">
        <v>43</v>
      </c>
      <c r="C75" s="34">
        <v>9</v>
      </c>
      <c r="D75" s="46">
        <v>4.9800000000000004</v>
      </c>
      <c r="E75" s="46">
        <v>0.68</v>
      </c>
      <c r="F75" s="46">
        <v>5.4023999999999999E-4</v>
      </c>
      <c r="G75" s="46">
        <v>0.4</v>
      </c>
      <c r="H75" s="48"/>
    </row>
    <row r="76" spans="1:8" x14ac:dyDescent="0.3">
      <c r="A76" s="51" t="s">
        <v>59</v>
      </c>
      <c r="B76" s="46" t="s">
        <v>43</v>
      </c>
      <c r="C76" s="34">
        <v>10</v>
      </c>
      <c r="D76" s="46">
        <v>3.49</v>
      </c>
      <c r="E76" s="46">
        <v>0.52</v>
      </c>
      <c r="F76" s="46">
        <v>5.3677104000000003E-2</v>
      </c>
      <c r="G76" s="46">
        <v>0.14522821599999999</v>
      </c>
      <c r="H76" s="48"/>
    </row>
    <row r="77" spans="1:8" x14ac:dyDescent="0.3">
      <c r="A77" s="51" t="s">
        <v>59</v>
      </c>
      <c r="B77" s="46" t="s">
        <v>43</v>
      </c>
      <c r="C77" s="34">
        <v>12</v>
      </c>
      <c r="D77" s="46">
        <v>3.2</v>
      </c>
      <c r="E77" s="46">
        <v>0.46</v>
      </c>
      <c r="F77" s="46">
        <v>0.135347935</v>
      </c>
      <c r="G77" s="46">
        <v>1.6025641E-2</v>
      </c>
      <c r="H77" s="48"/>
    </row>
    <row r="78" spans="1:8" x14ac:dyDescent="0.3">
      <c r="A78" s="51" t="s">
        <v>60</v>
      </c>
      <c r="B78" s="46" t="s">
        <v>43</v>
      </c>
      <c r="C78" s="34">
        <v>13</v>
      </c>
      <c r="D78" s="46">
        <v>1.41</v>
      </c>
      <c r="E78" s="46">
        <v>0.14000000000000001</v>
      </c>
      <c r="F78" s="46">
        <v>1.256769E-3</v>
      </c>
      <c r="G78" s="46">
        <v>0.44444444399999999</v>
      </c>
      <c r="H78" s="49"/>
    </row>
    <row r="79" spans="1:8" x14ac:dyDescent="0.3">
      <c r="A79" s="51" t="s">
        <v>59</v>
      </c>
      <c r="B79" s="46" t="s">
        <v>43</v>
      </c>
      <c r="C79" s="34">
        <v>14</v>
      </c>
      <c r="D79" s="46">
        <v>3.17</v>
      </c>
      <c r="E79" s="46">
        <v>0.43</v>
      </c>
      <c r="F79" s="46">
        <v>1.7976802E-2</v>
      </c>
      <c r="G79" s="46">
        <v>0.22463768100000001</v>
      </c>
      <c r="H79" s="48"/>
    </row>
    <row r="80" spans="1:8" x14ac:dyDescent="0.3">
      <c r="A80" s="51" t="s">
        <v>59</v>
      </c>
      <c r="B80" s="46" t="s">
        <v>43</v>
      </c>
      <c r="C80" s="34">
        <v>15</v>
      </c>
      <c r="D80" s="46">
        <v>2.36</v>
      </c>
      <c r="E80" s="46">
        <v>0.25</v>
      </c>
      <c r="F80" s="46">
        <v>1.602352E-3</v>
      </c>
      <c r="G80" s="46">
        <v>0.58333333300000001</v>
      </c>
      <c r="H80" s="48"/>
    </row>
    <row r="81" spans="1:8" x14ac:dyDescent="0.3">
      <c r="A81" s="51" t="s">
        <v>59</v>
      </c>
      <c r="B81" s="46" t="s">
        <v>43</v>
      </c>
      <c r="C81" s="34">
        <v>16</v>
      </c>
      <c r="D81" s="46">
        <v>5.0999999999999996</v>
      </c>
      <c r="E81" s="46">
        <v>0.94</v>
      </c>
      <c r="F81" s="46">
        <v>0.13148632499999999</v>
      </c>
      <c r="G81" s="46">
        <v>3.6585366000000001E-2</v>
      </c>
      <c r="H81" s="48"/>
    </row>
    <row r="82" spans="1:8" x14ac:dyDescent="0.3">
      <c r="A82" s="51" t="s">
        <v>59</v>
      </c>
      <c r="B82" s="46" t="s">
        <v>43</v>
      </c>
      <c r="C82" s="34">
        <v>20</v>
      </c>
      <c r="D82" s="46">
        <v>5.2</v>
      </c>
      <c r="E82" s="46">
        <v>0.95</v>
      </c>
      <c r="F82" s="46">
        <v>2.4875674E-2</v>
      </c>
      <c r="G82" s="46">
        <v>0.15767634899999999</v>
      </c>
      <c r="H82" s="48"/>
    </row>
    <row r="83" spans="1:8" x14ac:dyDescent="0.3">
      <c r="A83" s="51" t="s">
        <v>59</v>
      </c>
      <c r="B83" s="46" t="s">
        <v>43</v>
      </c>
      <c r="C83" s="34">
        <v>21</v>
      </c>
      <c r="D83" s="46">
        <v>2.97</v>
      </c>
      <c r="E83" s="46">
        <v>0.43</v>
      </c>
      <c r="F83" s="46">
        <v>9.9579109999999998E-3</v>
      </c>
      <c r="G83" s="46">
        <v>0.29577464799999997</v>
      </c>
      <c r="H83" s="48"/>
    </row>
    <row r="84" spans="1:8" x14ac:dyDescent="0.3">
      <c r="A84" s="51" t="s">
        <v>60</v>
      </c>
      <c r="B84" s="46" t="s">
        <v>43</v>
      </c>
      <c r="C84" s="34">
        <v>22</v>
      </c>
      <c r="D84" s="46">
        <v>5.2</v>
      </c>
      <c r="E84" s="46">
        <v>0.86</v>
      </c>
      <c r="F84" s="46">
        <v>1.8926889999999999E-3</v>
      </c>
      <c r="G84" s="46">
        <v>0.66666666699999999</v>
      </c>
      <c r="H84" s="49"/>
    </row>
    <row r="85" spans="1:8" x14ac:dyDescent="0.3">
      <c r="A85" s="51" t="s">
        <v>60</v>
      </c>
      <c r="B85" s="46" t="s">
        <v>43</v>
      </c>
      <c r="C85" s="34">
        <v>23</v>
      </c>
      <c r="D85" s="46">
        <v>7.66</v>
      </c>
      <c r="E85" s="46">
        <v>1.47</v>
      </c>
      <c r="F85" s="46">
        <v>6.6078731000000002E-2</v>
      </c>
      <c r="G85" s="46">
        <v>3.2299741999999999E-2</v>
      </c>
      <c r="H85" s="49"/>
    </row>
    <row r="86" spans="1:8" x14ac:dyDescent="0.3">
      <c r="A86" s="51" t="s">
        <v>59</v>
      </c>
      <c r="B86" s="46" t="s">
        <v>43</v>
      </c>
      <c r="C86" s="34">
        <v>24</v>
      </c>
      <c r="D86" s="46">
        <v>5.84</v>
      </c>
      <c r="E86" s="46">
        <v>1.06</v>
      </c>
      <c r="F86" s="46">
        <v>0.125187458</v>
      </c>
      <c r="G86" s="46">
        <v>2.9259897E-2</v>
      </c>
      <c r="H86" s="48"/>
    </row>
    <row r="87" spans="1:8" x14ac:dyDescent="0.3">
      <c r="A87" s="51" t="s">
        <v>60</v>
      </c>
      <c r="B87" s="46" t="s">
        <v>44</v>
      </c>
      <c r="C87" s="34">
        <v>1</v>
      </c>
      <c r="D87" s="46">
        <v>5.32</v>
      </c>
      <c r="E87" s="46">
        <v>1.1299999999999999</v>
      </c>
      <c r="F87" s="46">
        <v>4.9060121999999998E-2</v>
      </c>
      <c r="G87" s="46">
        <v>5.8732611999999997E-2</v>
      </c>
      <c r="H87" s="49"/>
    </row>
    <row r="88" spans="1:8" x14ac:dyDescent="0.3">
      <c r="A88" s="51" t="s">
        <v>60</v>
      </c>
      <c r="B88" s="46" t="s">
        <v>44</v>
      </c>
      <c r="C88" s="34">
        <v>2</v>
      </c>
      <c r="D88" s="46">
        <v>14.21</v>
      </c>
      <c r="E88" s="46">
        <v>2.2599999999999998</v>
      </c>
      <c r="F88" s="46">
        <v>3.7255621000000003E-2</v>
      </c>
      <c r="G88" s="46">
        <v>9.7493036000000005E-2</v>
      </c>
      <c r="H88" s="49"/>
    </row>
    <row r="89" spans="1:8" x14ac:dyDescent="0.3">
      <c r="A89" s="51" t="s">
        <v>60</v>
      </c>
      <c r="B89" s="46" t="s">
        <v>44</v>
      </c>
      <c r="C89" s="34">
        <v>3</v>
      </c>
      <c r="D89" s="46">
        <v>4</v>
      </c>
      <c r="E89" s="46">
        <v>0.83</v>
      </c>
      <c r="F89" s="46">
        <v>2.9534301999999998E-2</v>
      </c>
      <c r="G89" s="46">
        <v>7.2100312999999999E-2</v>
      </c>
      <c r="H89" s="49"/>
    </row>
    <row r="90" spans="1:8" x14ac:dyDescent="0.3">
      <c r="A90" s="51" t="s">
        <v>59</v>
      </c>
      <c r="B90" s="46" t="s">
        <v>44</v>
      </c>
      <c r="C90" s="34">
        <v>6</v>
      </c>
      <c r="D90" s="46">
        <v>4.4000000000000004</v>
      </c>
      <c r="E90" s="46">
        <v>0.67</v>
      </c>
      <c r="F90" s="46">
        <v>6.2314488000000001E-2</v>
      </c>
      <c r="G90" s="46">
        <v>8.9795918000000002E-2</v>
      </c>
      <c r="H90" s="48"/>
    </row>
    <row r="91" spans="1:8" x14ac:dyDescent="0.3">
      <c r="A91" s="51" t="s">
        <v>59</v>
      </c>
      <c r="B91" s="46" t="s">
        <v>44</v>
      </c>
      <c r="C91" s="34" t="s">
        <v>45</v>
      </c>
      <c r="D91" s="46">
        <v>2.73</v>
      </c>
      <c r="E91" s="46">
        <v>0.36</v>
      </c>
      <c r="F91" s="46">
        <v>6.5797258999999997E-2</v>
      </c>
      <c r="G91" s="46">
        <v>8.2733813000000003E-2</v>
      </c>
      <c r="H91" s="48"/>
    </row>
    <row r="92" spans="1:8" x14ac:dyDescent="0.3">
      <c r="A92" s="51" t="s">
        <v>60</v>
      </c>
      <c r="B92" s="46" t="s">
        <v>44</v>
      </c>
      <c r="C92" s="34" t="s">
        <v>46</v>
      </c>
      <c r="D92" s="46">
        <v>3.36</v>
      </c>
      <c r="E92" s="46">
        <v>0.54</v>
      </c>
      <c r="F92" s="46">
        <v>6.3359846999999997E-2</v>
      </c>
      <c r="G92" s="46">
        <v>9.8976109000000007E-2</v>
      </c>
      <c r="H92" s="49"/>
    </row>
    <row r="93" spans="1:8" x14ac:dyDescent="0.3">
      <c r="A93" s="51" t="s">
        <v>59</v>
      </c>
      <c r="B93" s="46" t="s">
        <v>44</v>
      </c>
      <c r="C93" s="34">
        <v>8</v>
      </c>
      <c r="D93" s="46">
        <v>3.71</v>
      </c>
      <c r="E93" s="46">
        <v>0.65</v>
      </c>
      <c r="F93" s="46">
        <v>5.8210904000000001E-2</v>
      </c>
      <c r="G93" s="46">
        <v>7.2538859999999997E-2</v>
      </c>
      <c r="H93" s="48"/>
    </row>
    <row r="94" spans="1:8" x14ac:dyDescent="0.3">
      <c r="A94" s="51" t="s">
        <v>59</v>
      </c>
      <c r="B94" s="46" t="s">
        <v>44</v>
      </c>
      <c r="C94" s="34">
        <v>9</v>
      </c>
      <c r="D94" s="46">
        <v>3.14</v>
      </c>
      <c r="E94" s="46">
        <v>0.52</v>
      </c>
      <c r="F94" s="46">
        <v>0.11330282</v>
      </c>
      <c r="G94" s="46">
        <v>4.1103299000000003E-2</v>
      </c>
      <c r="H94" s="48"/>
    </row>
    <row r="95" spans="1:8" x14ac:dyDescent="0.3">
      <c r="A95" s="51" t="s">
        <v>59</v>
      </c>
      <c r="B95" s="46" t="s">
        <v>44</v>
      </c>
      <c r="C95" s="34">
        <v>10</v>
      </c>
      <c r="D95" s="46">
        <v>2.46</v>
      </c>
      <c r="E95" s="46">
        <v>0.32</v>
      </c>
      <c r="F95" s="46">
        <v>4.3419247000000001E-2</v>
      </c>
      <c r="G95" s="46">
        <v>0.225225225</v>
      </c>
      <c r="H95" s="48"/>
    </row>
    <row r="96" spans="1:8" x14ac:dyDescent="0.3">
      <c r="A96" s="51" t="s">
        <v>59</v>
      </c>
      <c r="B96" s="46" t="s">
        <v>44</v>
      </c>
      <c r="C96" s="34">
        <v>11</v>
      </c>
      <c r="D96" s="46">
        <v>3.22</v>
      </c>
      <c r="E96" s="46">
        <v>0.5</v>
      </c>
      <c r="F96" s="46">
        <v>2.3245589000000001E-2</v>
      </c>
      <c r="G96" s="46">
        <v>0.24528301899999999</v>
      </c>
      <c r="H96" s="48"/>
    </row>
    <row r="97" spans="1:8" x14ac:dyDescent="0.3">
      <c r="A97" s="51" t="s">
        <v>60</v>
      </c>
      <c r="B97" s="46" t="s">
        <v>44</v>
      </c>
      <c r="C97" s="34">
        <v>12</v>
      </c>
      <c r="D97" s="46">
        <v>5.31</v>
      </c>
      <c r="E97" s="46">
        <v>1.02</v>
      </c>
      <c r="F97" s="46">
        <v>2.9750398000000001E-2</v>
      </c>
      <c r="G97" s="46">
        <v>9.7560975999999994E-2</v>
      </c>
      <c r="H97" s="49"/>
    </row>
    <row r="98" spans="1:8" x14ac:dyDescent="0.3">
      <c r="A98" s="51" t="s">
        <v>59</v>
      </c>
      <c r="B98" s="46" t="s">
        <v>44</v>
      </c>
      <c r="C98" s="34">
        <v>13</v>
      </c>
      <c r="D98" s="46">
        <v>5.0999999999999996</v>
      </c>
      <c r="E98" s="46">
        <v>1.03</v>
      </c>
      <c r="F98" s="46">
        <v>2.2285111E-2</v>
      </c>
      <c r="G98" s="46">
        <v>0.10619468999999999</v>
      </c>
      <c r="H98" s="48"/>
    </row>
    <row r="99" spans="1:8" x14ac:dyDescent="0.3">
      <c r="A99" s="51" t="s">
        <v>59</v>
      </c>
      <c r="B99" s="46" t="s">
        <v>44</v>
      </c>
      <c r="C99" s="34">
        <v>14</v>
      </c>
      <c r="D99" s="46">
        <v>4.09</v>
      </c>
      <c r="E99" s="46">
        <v>0.62</v>
      </c>
      <c r="F99" s="46">
        <v>3.1019150999999998E-2</v>
      </c>
      <c r="G99" s="46">
        <v>8.1481480999999994E-2</v>
      </c>
      <c r="H99" s="48"/>
    </row>
    <row r="100" spans="1:8" x14ac:dyDescent="0.3">
      <c r="A100" s="51" t="s">
        <v>59</v>
      </c>
      <c r="B100" s="46" t="s">
        <v>44</v>
      </c>
      <c r="C100" s="34">
        <v>15</v>
      </c>
      <c r="D100" s="46">
        <v>2.83</v>
      </c>
      <c r="E100" s="46">
        <v>0.37</v>
      </c>
      <c r="F100" s="46">
        <v>5.4678289999999996E-3</v>
      </c>
      <c r="G100" s="46">
        <v>0.24137931000000001</v>
      </c>
      <c r="H100" s="48"/>
    </row>
    <row r="101" spans="1:8" x14ac:dyDescent="0.3">
      <c r="A101" s="51" t="s">
        <v>59</v>
      </c>
      <c r="B101" s="46" t="s">
        <v>44</v>
      </c>
      <c r="C101" s="34">
        <v>16</v>
      </c>
      <c r="D101" s="46">
        <v>4.83</v>
      </c>
      <c r="E101" s="46">
        <v>0.83</v>
      </c>
      <c r="F101" s="46">
        <v>4.5140368E-2</v>
      </c>
      <c r="G101" s="46">
        <v>6.7669172999999999E-2</v>
      </c>
      <c r="H101" s="48"/>
    </row>
    <row r="102" spans="1:8" x14ac:dyDescent="0.3">
      <c r="A102" s="51" t="s">
        <v>60</v>
      </c>
      <c r="B102" s="46" t="s">
        <v>44</v>
      </c>
      <c r="C102" s="34">
        <v>17</v>
      </c>
      <c r="D102" s="46">
        <v>4.0199999999999996</v>
      </c>
      <c r="E102" s="46">
        <v>0.65</v>
      </c>
      <c r="F102" s="46">
        <v>4.0506420000000001E-2</v>
      </c>
      <c r="G102" s="46">
        <v>9.5665172000000007E-2</v>
      </c>
      <c r="H102" s="49"/>
    </row>
    <row r="103" spans="1:8" x14ac:dyDescent="0.3">
      <c r="A103" s="51" t="s">
        <v>60</v>
      </c>
      <c r="B103" s="46" t="s">
        <v>44</v>
      </c>
      <c r="C103" s="34">
        <v>18</v>
      </c>
      <c r="D103" s="46">
        <v>4.8099999999999996</v>
      </c>
      <c r="E103" s="46">
        <v>0.79</v>
      </c>
      <c r="F103" s="46">
        <v>2.1390557000000001E-2</v>
      </c>
      <c r="G103" s="46">
        <v>0.28000000000000003</v>
      </c>
      <c r="H103" s="49"/>
    </row>
    <row r="104" spans="1:8" x14ac:dyDescent="0.3">
      <c r="A104" s="51" t="s">
        <v>59</v>
      </c>
      <c r="B104" s="46" t="s">
        <v>48</v>
      </c>
      <c r="C104" s="34">
        <v>1</v>
      </c>
      <c r="D104" s="46">
        <v>2.75</v>
      </c>
      <c r="E104" s="46">
        <v>0.51</v>
      </c>
      <c r="F104" s="46">
        <v>7.6542874999999996E-2</v>
      </c>
      <c r="G104" s="46">
        <v>5.4020101000000001E-2</v>
      </c>
      <c r="H104" s="48"/>
    </row>
    <row r="105" spans="1:8" x14ac:dyDescent="0.3">
      <c r="A105" s="51" t="s">
        <v>60</v>
      </c>
      <c r="B105" s="46" t="s">
        <v>48</v>
      </c>
      <c r="C105" s="34">
        <v>2</v>
      </c>
      <c r="D105" s="46">
        <v>3.18</v>
      </c>
      <c r="E105" s="46">
        <v>0.43</v>
      </c>
      <c r="F105" s="46">
        <v>4.8448709999999999E-2</v>
      </c>
      <c r="G105" s="46">
        <v>3.1468531000000001E-2</v>
      </c>
      <c r="H105" s="49"/>
    </row>
    <row r="106" spans="1:8" x14ac:dyDescent="0.3">
      <c r="A106" s="51" t="s">
        <v>59</v>
      </c>
      <c r="B106" s="46" t="s">
        <v>48</v>
      </c>
      <c r="C106" s="34">
        <v>3</v>
      </c>
      <c r="D106" s="46">
        <v>4.2300000000000004</v>
      </c>
      <c r="E106" s="46">
        <v>0.86</v>
      </c>
      <c r="F106" s="46">
        <v>7.6094319999999993E-2</v>
      </c>
      <c r="G106" s="46">
        <v>5.8536585000000002E-2</v>
      </c>
      <c r="H106" s="48"/>
    </row>
    <row r="107" spans="1:8" x14ac:dyDescent="0.3">
      <c r="A107" s="51" t="s">
        <v>60</v>
      </c>
      <c r="B107" s="46" t="s">
        <v>48</v>
      </c>
      <c r="C107" s="34">
        <v>4</v>
      </c>
      <c r="D107" s="46">
        <v>3.3</v>
      </c>
      <c r="E107" s="46">
        <v>0.55000000000000004</v>
      </c>
      <c r="F107" s="46">
        <v>4.2443272999999997E-2</v>
      </c>
      <c r="G107" s="46">
        <v>9.9547511000000005E-2</v>
      </c>
      <c r="H107" s="49"/>
    </row>
    <row r="108" spans="1:8" x14ac:dyDescent="0.3">
      <c r="A108" s="51" t="s">
        <v>60</v>
      </c>
      <c r="B108" s="46" t="s">
        <v>48</v>
      </c>
      <c r="C108" s="34">
        <v>5</v>
      </c>
      <c r="D108" s="46">
        <v>2.31</v>
      </c>
      <c r="E108" s="46">
        <v>0.28000000000000003</v>
      </c>
      <c r="F108" s="46">
        <v>3.079136E-2</v>
      </c>
      <c r="G108" s="46">
        <v>4.1095890000000003E-2</v>
      </c>
      <c r="H108" s="49"/>
    </row>
    <row r="109" spans="1:8" x14ac:dyDescent="0.3">
      <c r="A109" s="51" t="s">
        <v>59</v>
      </c>
      <c r="B109" s="46" t="s">
        <v>48</v>
      </c>
      <c r="C109" s="34">
        <v>6</v>
      </c>
      <c r="D109" s="46">
        <v>3.44</v>
      </c>
      <c r="E109" s="46">
        <v>0.47</v>
      </c>
      <c r="F109" s="46">
        <v>7.305326E-3</v>
      </c>
      <c r="G109" s="46">
        <v>0.452380952</v>
      </c>
      <c r="H109" s="48"/>
    </row>
    <row r="110" spans="1:8" x14ac:dyDescent="0.3">
      <c r="A110" s="51" t="s">
        <v>60</v>
      </c>
      <c r="B110" s="46" t="s">
        <v>48</v>
      </c>
      <c r="C110" s="34">
        <v>7</v>
      </c>
      <c r="D110" s="46">
        <v>2.85</v>
      </c>
      <c r="E110" s="46">
        <v>0.34</v>
      </c>
      <c r="F110" s="46">
        <v>3.0549969999999998E-3</v>
      </c>
      <c r="G110" s="46">
        <v>0.43478260899999999</v>
      </c>
      <c r="H110" s="49"/>
    </row>
    <row r="111" spans="1:8" x14ac:dyDescent="0.3">
      <c r="A111" s="51" t="s">
        <v>60</v>
      </c>
      <c r="B111" s="46" t="s">
        <v>48</v>
      </c>
      <c r="C111" s="34">
        <v>8</v>
      </c>
      <c r="D111" s="46">
        <v>2.66</v>
      </c>
      <c r="E111" s="46">
        <v>0.35</v>
      </c>
      <c r="F111" s="46">
        <v>9.4621070000000009E-3</v>
      </c>
      <c r="G111" s="46">
        <v>0.382352941</v>
      </c>
      <c r="H111" s="49"/>
    </row>
    <row r="112" spans="1:8" x14ac:dyDescent="0.3">
      <c r="A112" s="51" t="s">
        <v>60</v>
      </c>
      <c r="B112" s="46" t="s">
        <v>48</v>
      </c>
      <c r="C112" s="34">
        <v>9</v>
      </c>
      <c r="D112" s="46">
        <v>4.12</v>
      </c>
      <c r="E112" s="46">
        <v>0.73</v>
      </c>
      <c r="F112" s="46">
        <v>1.9281313000000001E-2</v>
      </c>
      <c r="G112" s="46">
        <v>0.13095238100000001</v>
      </c>
      <c r="H112" s="49"/>
    </row>
    <row r="113" spans="1:8" x14ac:dyDescent="0.3">
      <c r="A113" s="51" t="s">
        <v>60</v>
      </c>
      <c r="B113" s="46" t="s">
        <v>48</v>
      </c>
      <c r="C113" s="34">
        <v>11</v>
      </c>
      <c r="D113" s="46">
        <v>3.41</v>
      </c>
      <c r="E113" s="46">
        <v>0.51</v>
      </c>
      <c r="F113" s="46">
        <v>1.1226775E-2</v>
      </c>
      <c r="G113" s="46">
        <v>0.178010471</v>
      </c>
      <c r="H113" s="49"/>
    </row>
    <row r="114" spans="1:8" x14ac:dyDescent="0.3">
      <c r="A114" s="51" t="s">
        <v>60</v>
      </c>
      <c r="B114" s="46" t="s">
        <v>48</v>
      </c>
      <c r="C114" s="34">
        <v>12</v>
      </c>
      <c r="D114" s="46">
        <v>3.21</v>
      </c>
      <c r="E114" s="46">
        <v>0.47</v>
      </c>
      <c r="F114" s="46">
        <v>3.5144359E-2</v>
      </c>
      <c r="G114" s="46">
        <v>8.6614173000000003E-2</v>
      </c>
      <c r="H114" s="49"/>
    </row>
    <row r="115" spans="1:8" x14ac:dyDescent="0.3">
      <c r="A115" s="51" t="s">
        <v>59</v>
      </c>
      <c r="B115" s="46" t="s">
        <v>48</v>
      </c>
      <c r="C115" s="34">
        <v>13</v>
      </c>
      <c r="D115" s="46">
        <v>3.13</v>
      </c>
      <c r="E115" s="46">
        <v>0.56000000000000005</v>
      </c>
      <c r="F115" s="46">
        <v>8.8385854999999999E-2</v>
      </c>
      <c r="G115" s="46">
        <v>6.4824654999999995E-2</v>
      </c>
      <c r="H115" s="48"/>
    </row>
    <row r="116" spans="1:8" x14ac:dyDescent="0.3">
      <c r="A116" s="51" t="s">
        <v>60</v>
      </c>
      <c r="B116" s="46" t="s">
        <v>48</v>
      </c>
      <c r="C116" s="34">
        <v>14</v>
      </c>
      <c r="D116" s="46">
        <v>6.69</v>
      </c>
      <c r="E116" s="46">
        <v>1.84</v>
      </c>
      <c r="F116" s="46">
        <v>1.4345479999999999E-3</v>
      </c>
      <c r="G116" s="46">
        <v>0.28571428599999998</v>
      </c>
      <c r="H116" s="49"/>
    </row>
    <row r="117" spans="1:8" x14ac:dyDescent="0.3">
      <c r="A117" s="51" t="s">
        <v>59</v>
      </c>
      <c r="B117" s="46" t="s">
        <v>49</v>
      </c>
      <c r="C117" s="34">
        <v>2</v>
      </c>
      <c r="D117" s="46">
        <v>0.9</v>
      </c>
      <c r="E117" s="46">
        <v>0.08</v>
      </c>
      <c r="F117" s="46">
        <v>2.0397029999999999E-3</v>
      </c>
      <c r="G117" s="46">
        <v>0</v>
      </c>
      <c r="H117" s="48"/>
    </row>
    <row r="118" spans="1:8" x14ac:dyDescent="0.3">
      <c r="A118" s="51" t="s">
        <v>59</v>
      </c>
      <c r="B118" s="46" t="s">
        <v>49</v>
      </c>
      <c r="C118" s="34">
        <v>6</v>
      </c>
      <c r="D118" s="46">
        <v>2.11</v>
      </c>
      <c r="E118" s="46">
        <v>0.2</v>
      </c>
      <c r="F118" s="46">
        <v>0.110102637</v>
      </c>
      <c r="G118" s="46">
        <v>4.2608696000000001E-2</v>
      </c>
      <c r="H118" s="48"/>
    </row>
    <row r="119" spans="1:8" x14ac:dyDescent="0.3">
      <c r="A119" s="51" t="s">
        <v>60</v>
      </c>
      <c r="B119" s="46" t="s">
        <v>49</v>
      </c>
      <c r="C119" s="34">
        <v>7</v>
      </c>
      <c r="D119" s="46">
        <v>2.41</v>
      </c>
      <c r="E119" s="46">
        <v>0.28999999999999998</v>
      </c>
      <c r="F119" s="46">
        <v>1.161898E-3</v>
      </c>
      <c r="G119" s="46">
        <v>0</v>
      </c>
      <c r="H119" s="49"/>
    </row>
    <row r="120" spans="1:8" x14ac:dyDescent="0.3">
      <c r="A120" s="51" t="s">
        <v>59</v>
      </c>
      <c r="B120" s="46" t="s">
        <v>49</v>
      </c>
      <c r="C120" s="34">
        <v>9</v>
      </c>
      <c r="D120" s="46">
        <v>2.34</v>
      </c>
      <c r="E120" s="46">
        <v>0.23</v>
      </c>
      <c r="F120" s="46">
        <v>0.104676435</v>
      </c>
      <c r="G120" s="46">
        <v>3.649635E-3</v>
      </c>
      <c r="H120" s="48"/>
    </row>
    <row r="121" spans="1:8" x14ac:dyDescent="0.3">
      <c r="A121" s="51" t="s">
        <v>59</v>
      </c>
      <c r="B121" s="46" t="s">
        <v>49</v>
      </c>
      <c r="C121" s="34">
        <v>11</v>
      </c>
      <c r="D121" s="46">
        <v>1.87</v>
      </c>
      <c r="E121" s="46">
        <v>0.22</v>
      </c>
      <c r="F121" s="46">
        <v>1.2472637E-2</v>
      </c>
      <c r="G121" s="46">
        <v>0.178571429</v>
      </c>
      <c r="H121" s="48"/>
    </row>
    <row r="122" spans="1:8" x14ac:dyDescent="0.3">
      <c r="A122" s="51" t="s">
        <v>59</v>
      </c>
      <c r="B122" s="46" t="s">
        <v>49</v>
      </c>
      <c r="C122" s="34">
        <v>12</v>
      </c>
      <c r="D122" s="46">
        <v>3.05</v>
      </c>
      <c r="E122" s="46">
        <v>0.33</v>
      </c>
      <c r="F122" s="46">
        <v>1.3553875E-2</v>
      </c>
      <c r="G122" s="46">
        <v>9.6385542000000005E-2</v>
      </c>
      <c r="H122" s="48"/>
    </row>
    <row r="123" spans="1:8" x14ac:dyDescent="0.3">
      <c r="A123" s="51" t="s">
        <v>59</v>
      </c>
      <c r="B123" s="46" t="s">
        <v>49</v>
      </c>
      <c r="C123" s="34">
        <v>13</v>
      </c>
      <c r="D123" s="46">
        <v>2.41</v>
      </c>
      <c r="E123" s="46">
        <v>0.24</v>
      </c>
      <c r="F123" s="46">
        <v>2.7177920000000001E-2</v>
      </c>
      <c r="G123" s="46">
        <v>6.7796609999999993E-2</v>
      </c>
      <c r="H123" s="48"/>
    </row>
    <row r="124" spans="1:8" x14ac:dyDescent="0.3">
      <c r="A124" s="51" t="s">
        <v>59</v>
      </c>
      <c r="B124" s="46" t="s">
        <v>49</v>
      </c>
      <c r="C124" s="34">
        <v>14</v>
      </c>
      <c r="D124" s="46">
        <v>2.77</v>
      </c>
      <c r="E124" s="46">
        <v>0.33</v>
      </c>
      <c r="F124" s="46">
        <v>1.2648774999999999E-2</v>
      </c>
      <c r="G124" s="46">
        <v>0.123287671</v>
      </c>
      <c r="H124" s="48"/>
    </row>
    <row r="125" spans="1:8" x14ac:dyDescent="0.3">
      <c r="A125" s="51" t="s">
        <v>59</v>
      </c>
      <c r="B125" s="46" t="s">
        <v>49</v>
      </c>
      <c r="C125" s="34">
        <v>15</v>
      </c>
      <c r="D125" s="46">
        <v>1.69</v>
      </c>
      <c r="E125" s="46">
        <v>0.15</v>
      </c>
      <c r="F125" s="46">
        <v>2.1866403999999999E-2</v>
      </c>
      <c r="G125" s="46">
        <v>6.4516129000000005E-2</v>
      </c>
      <c r="H125" s="48"/>
    </row>
    <row r="126" spans="1:8" x14ac:dyDescent="0.3">
      <c r="A126" s="51" t="s">
        <v>59</v>
      </c>
      <c r="B126" s="46" t="s">
        <v>49</v>
      </c>
      <c r="C126" s="34">
        <v>16</v>
      </c>
      <c r="D126" s="46">
        <v>3.43</v>
      </c>
      <c r="E126" s="46">
        <v>0.44</v>
      </c>
      <c r="F126" s="46">
        <v>9.3727177999999994E-2</v>
      </c>
      <c r="G126" s="46">
        <v>1.0309278E-2</v>
      </c>
      <c r="H126" s="48"/>
    </row>
    <row r="127" spans="1:8" x14ac:dyDescent="0.3">
      <c r="A127" s="51" t="s">
        <v>59</v>
      </c>
      <c r="B127" s="46" t="s">
        <v>49</v>
      </c>
      <c r="C127" s="34">
        <v>17</v>
      </c>
      <c r="D127" s="46">
        <v>2.27</v>
      </c>
      <c r="E127" s="46">
        <v>0.24</v>
      </c>
      <c r="F127" s="46">
        <v>0.24402062899999999</v>
      </c>
      <c r="G127" s="46">
        <v>1.4184397E-2</v>
      </c>
      <c r="H127" s="48"/>
    </row>
    <row r="128" spans="1:8" x14ac:dyDescent="0.3">
      <c r="A128" s="51" t="s">
        <v>59</v>
      </c>
      <c r="B128" s="46" t="s">
        <v>49</v>
      </c>
      <c r="C128" s="34">
        <v>18</v>
      </c>
      <c r="D128" s="46">
        <v>1.69</v>
      </c>
      <c r="E128" s="46">
        <v>0.15</v>
      </c>
      <c r="F128" s="46">
        <v>1.4103849E-2</v>
      </c>
      <c r="G128" s="46">
        <v>0.19736842099999999</v>
      </c>
      <c r="H128" s="48"/>
    </row>
    <row r="129" spans="1:8" x14ac:dyDescent="0.3">
      <c r="A129" s="51" t="s">
        <v>59</v>
      </c>
      <c r="B129" s="46" t="s">
        <v>49</v>
      </c>
      <c r="C129" s="34">
        <v>19</v>
      </c>
      <c r="D129" s="46">
        <v>2.17</v>
      </c>
      <c r="E129" s="46">
        <v>0.26</v>
      </c>
      <c r="F129" s="46">
        <v>6.866709E-2</v>
      </c>
      <c r="G129" s="46">
        <v>7.2625698000000002E-2</v>
      </c>
      <c r="H129" s="48"/>
    </row>
    <row r="130" spans="1:8" x14ac:dyDescent="0.3">
      <c r="A130" s="51" t="s">
        <v>59</v>
      </c>
      <c r="B130" s="46" t="s">
        <v>49</v>
      </c>
      <c r="C130" s="34">
        <v>20</v>
      </c>
      <c r="D130" s="46">
        <v>3.01</v>
      </c>
      <c r="E130" s="46">
        <v>0.38</v>
      </c>
      <c r="F130" s="46">
        <v>6.2882371000000006E-2</v>
      </c>
      <c r="G130" s="46">
        <v>2.6041667000000001E-2</v>
      </c>
      <c r="H130" s="48"/>
    </row>
    <row r="131" spans="1:8" x14ac:dyDescent="0.3">
      <c r="A131" s="51" t="s">
        <v>59</v>
      </c>
      <c r="B131" s="46" t="s">
        <v>49</v>
      </c>
      <c r="C131" s="34">
        <v>21</v>
      </c>
      <c r="D131" s="46">
        <v>2.4</v>
      </c>
      <c r="E131" s="46">
        <v>0.27</v>
      </c>
      <c r="F131" s="46">
        <v>5.582966E-3</v>
      </c>
      <c r="G131" s="46">
        <v>6.25E-2</v>
      </c>
      <c r="H131" s="48"/>
    </row>
    <row r="132" spans="1:8" x14ac:dyDescent="0.3">
      <c r="A132" s="51" t="s">
        <v>60</v>
      </c>
      <c r="B132" s="46" t="s">
        <v>49</v>
      </c>
      <c r="C132" s="34">
        <v>22</v>
      </c>
      <c r="D132" s="46">
        <v>1.72</v>
      </c>
      <c r="E132" s="46">
        <v>0.16</v>
      </c>
      <c r="F132" s="46">
        <v>3.6053320000000002E-3</v>
      </c>
      <c r="G132" s="46">
        <v>0.18181818199999999</v>
      </c>
      <c r="H132" s="49"/>
    </row>
    <row r="133" spans="1:8" x14ac:dyDescent="0.3">
      <c r="A133" s="51" t="s">
        <v>59</v>
      </c>
      <c r="B133" s="46" t="s">
        <v>49</v>
      </c>
      <c r="C133" s="34">
        <v>23</v>
      </c>
      <c r="D133" s="46">
        <v>2.31</v>
      </c>
      <c r="E133" s="46">
        <v>0.2</v>
      </c>
      <c r="F133" s="46">
        <v>2.0398780000000002E-3</v>
      </c>
      <c r="G133" s="46">
        <v>0.133333333</v>
      </c>
      <c r="H133" s="48"/>
    </row>
    <row r="134" spans="1:8" x14ac:dyDescent="0.3">
      <c r="A134" s="51" t="s">
        <v>59</v>
      </c>
      <c r="B134" s="46" t="s">
        <v>49</v>
      </c>
      <c r="C134" s="34">
        <v>24</v>
      </c>
      <c r="D134" s="46">
        <v>3.34</v>
      </c>
      <c r="E134" s="46">
        <v>0.48</v>
      </c>
      <c r="F134" s="46">
        <v>8.0043107000000002E-2</v>
      </c>
      <c r="G134" s="46">
        <v>5.0880625999999998E-2</v>
      </c>
      <c r="H134" s="48"/>
    </row>
    <row r="135" spans="1:8" x14ac:dyDescent="0.3">
      <c r="A135" s="51" t="s">
        <v>60</v>
      </c>
      <c r="B135" s="46" t="s">
        <v>49</v>
      </c>
      <c r="C135" s="34">
        <v>25</v>
      </c>
      <c r="D135" s="46">
        <v>3.75</v>
      </c>
      <c r="E135" s="46">
        <v>0.5</v>
      </c>
      <c r="F135" s="46">
        <v>4.2091555000000003E-2</v>
      </c>
      <c r="G135" s="46">
        <v>7.1197411000000002E-2</v>
      </c>
      <c r="H135" s="49"/>
    </row>
    <row r="136" spans="1:8" x14ac:dyDescent="0.3">
      <c r="A136" s="51" t="s">
        <v>60</v>
      </c>
      <c r="B136" s="46" t="s">
        <v>49</v>
      </c>
      <c r="C136" s="34">
        <v>26</v>
      </c>
      <c r="D136" s="46">
        <v>3.71</v>
      </c>
      <c r="E136" s="46">
        <v>0.51</v>
      </c>
      <c r="F136" s="46">
        <v>2.8689447999999999E-2</v>
      </c>
      <c r="G136" s="46">
        <v>0.10204081600000001</v>
      </c>
      <c r="H136" s="49"/>
    </row>
    <row r="137" spans="1:8" x14ac:dyDescent="0.3">
      <c r="A137" s="51" t="s">
        <v>59</v>
      </c>
      <c r="B137" s="46" t="s">
        <v>49</v>
      </c>
      <c r="C137" s="34">
        <v>27</v>
      </c>
      <c r="D137" s="46">
        <v>3.66</v>
      </c>
      <c r="E137" s="46">
        <v>0.47</v>
      </c>
      <c r="F137" s="46">
        <v>3.7255498999999997E-2</v>
      </c>
      <c r="G137" s="46">
        <v>0.108374384</v>
      </c>
      <c r="H137" s="48"/>
    </row>
    <row r="138" spans="1:8" x14ac:dyDescent="0.3">
      <c r="A138" s="51" t="s">
        <v>59</v>
      </c>
      <c r="B138" s="46" t="s">
        <v>49</v>
      </c>
      <c r="C138" s="34">
        <v>28</v>
      </c>
      <c r="D138" s="46">
        <v>1.53</v>
      </c>
      <c r="E138" s="46">
        <v>0.13</v>
      </c>
      <c r="F138" s="46">
        <v>2.2806599999999999E-3</v>
      </c>
      <c r="G138" s="46">
        <v>0.31578947400000001</v>
      </c>
      <c r="H138" s="48"/>
    </row>
    <row r="139" spans="1:8" x14ac:dyDescent="0.3">
      <c r="A139" s="51" t="s">
        <v>59</v>
      </c>
      <c r="B139" s="46" t="s">
        <v>49</v>
      </c>
      <c r="C139" s="34">
        <v>29</v>
      </c>
      <c r="D139" s="46">
        <v>2.96</v>
      </c>
      <c r="E139" s="46">
        <v>0.32</v>
      </c>
      <c r="F139" s="46">
        <v>5.9438963999999997E-2</v>
      </c>
      <c r="G139" s="46">
        <v>4.3165467999999999E-2</v>
      </c>
      <c r="H139" s="48"/>
    </row>
    <row r="140" spans="1:8" x14ac:dyDescent="0.3">
      <c r="A140" s="51" t="s">
        <v>59</v>
      </c>
      <c r="B140" s="46" t="s">
        <v>49</v>
      </c>
      <c r="C140" s="34">
        <v>30</v>
      </c>
      <c r="D140" s="46">
        <v>1.55</v>
      </c>
      <c r="E140" s="46">
        <v>0.15</v>
      </c>
      <c r="F140" s="46">
        <v>5.8569767000000002E-2</v>
      </c>
      <c r="G140" s="46">
        <v>0.108187135</v>
      </c>
      <c r="H140" s="48"/>
    </row>
    <row r="141" spans="1:8" x14ac:dyDescent="0.3">
      <c r="A141" s="51" t="s">
        <v>59</v>
      </c>
      <c r="B141" s="46" t="s">
        <v>50</v>
      </c>
      <c r="C141" s="34">
        <v>1</v>
      </c>
      <c r="D141" s="46">
        <v>3.66</v>
      </c>
      <c r="E141" s="46">
        <v>0.54</v>
      </c>
      <c r="F141" s="46">
        <v>2.0949077E-2</v>
      </c>
      <c r="G141" s="46">
        <v>0.26</v>
      </c>
      <c r="H141" s="48"/>
    </row>
    <row r="142" spans="1:8" x14ac:dyDescent="0.3">
      <c r="A142" s="51" t="s">
        <v>59</v>
      </c>
      <c r="B142" s="46" t="s">
        <v>50</v>
      </c>
      <c r="C142" s="34">
        <v>2</v>
      </c>
      <c r="D142" s="46">
        <v>2.96</v>
      </c>
      <c r="E142" s="46">
        <v>0.44</v>
      </c>
      <c r="F142" s="46">
        <v>2.1356005000000001E-2</v>
      </c>
      <c r="G142" s="46">
        <v>0.20952381</v>
      </c>
      <c r="H142" s="48"/>
    </row>
    <row r="143" spans="1:8" x14ac:dyDescent="0.3">
      <c r="A143" s="51" t="s">
        <v>59</v>
      </c>
      <c r="B143" s="46" t="s">
        <v>50</v>
      </c>
      <c r="C143" s="34" t="s">
        <v>51</v>
      </c>
      <c r="D143" s="46">
        <v>3.24</v>
      </c>
      <c r="E143" s="46">
        <v>0.46</v>
      </c>
      <c r="F143" s="46">
        <v>2.2716430999999999E-2</v>
      </c>
      <c r="G143" s="46">
        <v>0.45</v>
      </c>
      <c r="H143" s="48"/>
    </row>
    <row r="144" spans="1:8" x14ac:dyDescent="0.3">
      <c r="A144" s="51" t="s">
        <v>59</v>
      </c>
      <c r="B144" s="46" t="s">
        <v>50</v>
      </c>
      <c r="C144" s="34" t="s">
        <v>52</v>
      </c>
      <c r="D144" s="46">
        <v>3.54</v>
      </c>
      <c r="E144" s="46">
        <v>0.56999999999999995</v>
      </c>
      <c r="F144" s="46">
        <v>3.9359637000000003E-2</v>
      </c>
      <c r="G144" s="46">
        <v>0.15770609299999999</v>
      </c>
      <c r="H144" s="48"/>
    </row>
    <row r="145" spans="1:8" x14ac:dyDescent="0.3">
      <c r="A145" s="51" t="s">
        <v>59</v>
      </c>
      <c r="B145" s="46" t="s">
        <v>50</v>
      </c>
      <c r="C145" s="34">
        <v>4</v>
      </c>
      <c r="D145" s="46">
        <v>3.06</v>
      </c>
      <c r="E145" s="46">
        <v>0.41</v>
      </c>
      <c r="F145" s="46">
        <v>2.3823257E-2</v>
      </c>
      <c r="G145" s="46">
        <v>0.42763157899999998</v>
      </c>
      <c r="H145" s="48"/>
    </row>
    <row r="146" spans="1:8" x14ac:dyDescent="0.3">
      <c r="A146" s="51" t="s">
        <v>60</v>
      </c>
      <c r="B146" s="46" t="s">
        <v>50</v>
      </c>
      <c r="C146" s="34">
        <v>5</v>
      </c>
      <c r="D146" s="46">
        <v>3.3</v>
      </c>
      <c r="E146" s="46">
        <v>0.57999999999999996</v>
      </c>
      <c r="F146" s="46">
        <v>2.4652231E-2</v>
      </c>
      <c r="G146" s="46">
        <v>0.15677966099999999</v>
      </c>
      <c r="H146" s="49"/>
    </row>
    <row r="147" spans="1:8" x14ac:dyDescent="0.3">
      <c r="A147" s="51" t="s">
        <v>59</v>
      </c>
      <c r="B147" s="46" t="s">
        <v>50</v>
      </c>
      <c r="C147" s="34">
        <v>6</v>
      </c>
      <c r="D147" s="46">
        <v>2.7</v>
      </c>
      <c r="E147" s="46">
        <v>0.37</v>
      </c>
      <c r="F147" s="46">
        <v>2.5550599E-2</v>
      </c>
      <c r="G147" s="46">
        <v>0.22368421099999999</v>
      </c>
      <c r="H147" s="48"/>
    </row>
    <row r="148" spans="1:8" x14ac:dyDescent="0.3">
      <c r="A148" s="51" t="s">
        <v>59</v>
      </c>
      <c r="B148" s="46" t="s">
        <v>50</v>
      </c>
      <c r="C148" s="34">
        <v>7</v>
      </c>
      <c r="D148" s="46">
        <v>4.0599999999999996</v>
      </c>
      <c r="E148" s="46">
        <v>0.64</v>
      </c>
      <c r="F148" s="46">
        <v>1.8519028E-2</v>
      </c>
      <c r="G148" s="46">
        <v>0.25</v>
      </c>
      <c r="H148" s="48"/>
    </row>
    <row r="149" spans="1:8" x14ac:dyDescent="0.3">
      <c r="A149" s="51" t="s">
        <v>60</v>
      </c>
      <c r="B149" s="46" t="s">
        <v>50</v>
      </c>
      <c r="C149" s="34">
        <v>8</v>
      </c>
      <c r="D149" s="46">
        <v>3.59</v>
      </c>
      <c r="E149" s="46">
        <v>0.56999999999999995</v>
      </c>
      <c r="F149" s="46">
        <v>7.4262260000000002E-3</v>
      </c>
      <c r="G149" s="46">
        <v>0.16447368400000001</v>
      </c>
      <c r="H149" s="49"/>
    </row>
    <row r="150" spans="1:8" x14ac:dyDescent="0.3">
      <c r="A150" s="51" t="s">
        <v>59</v>
      </c>
      <c r="B150" s="46" t="s">
        <v>50</v>
      </c>
      <c r="C150" s="34">
        <v>9</v>
      </c>
      <c r="D150" s="46">
        <v>3.9</v>
      </c>
      <c r="E150" s="46">
        <v>0.55000000000000004</v>
      </c>
      <c r="F150" s="46">
        <v>1.6594584999999999E-2</v>
      </c>
      <c r="G150" s="46">
        <v>0.39378238300000001</v>
      </c>
      <c r="H150" s="48"/>
    </row>
    <row r="151" spans="1:8" x14ac:dyDescent="0.3">
      <c r="A151" s="51" t="s">
        <v>59</v>
      </c>
      <c r="B151" s="46" t="s">
        <v>50</v>
      </c>
      <c r="C151" s="34">
        <v>10</v>
      </c>
      <c r="D151" s="46">
        <v>3.69</v>
      </c>
      <c r="E151" s="46">
        <v>0.65</v>
      </c>
      <c r="F151" s="46">
        <v>1.8531209E-2</v>
      </c>
      <c r="G151" s="46">
        <v>0.11320754700000001</v>
      </c>
      <c r="H151" s="48"/>
    </row>
    <row r="152" spans="1:8" x14ac:dyDescent="0.3">
      <c r="A152" s="51" t="s">
        <v>59</v>
      </c>
      <c r="B152" s="46" t="s">
        <v>50</v>
      </c>
      <c r="C152" s="34">
        <v>11</v>
      </c>
      <c r="D152" s="46">
        <v>2.9</v>
      </c>
      <c r="E152" s="46">
        <v>0.48</v>
      </c>
      <c r="F152" s="46">
        <v>5.2886440999999999E-2</v>
      </c>
      <c r="G152" s="46">
        <v>8.3164299999999997E-2</v>
      </c>
      <c r="H152" s="48"/>
    </row>
    <row r="153" spans="1:8" x14ac:dyDescent="0.3">
      <c r="A153" s="51" t="s">
        <v>59</v>
      </c>
      <c r="B153" s="46" t="s">
        <v>50</v>
      </c>
      <c r="C153" s="34">
        <v>12</v>
      </c>
      <c r="D153" s="46">
        <v>3.85</v>
      </c>
      <c r="E153" s="46">
        <v>0.63</v>
      </c>
      <c r="F153" s="46">
        <v>3.5280939999999997E-2</v>
      </c>
      <c r="G153" s="46">
        <v>0.13636363600000001</v>
      </c>
      <c r="H153" s="48"/>
    </row>
    <row r="154" spans="1:8" x14ac:dyDescent="0.3">
      <c r="A154" s="51" t="s">
        <v>59</v>
      </c>
      <c r="B154" s="46" t="s">
        <v>50</v>
      </c>
      <c r="C154" s="34">
        <v>13</v>
      </c>
      <c r="D154" s="46">
        <v>3.84</v>
      </c>
      <c r="E154" s="46">
        <v>0.72</v>
      </c>
      <c r="F154" s="46">
        <v>5.1226712000000001E-2</v>
      </c>
      <c r="G154" s="46">
        <v>4.6954315000000003E-2</v>
      </c>
      <c r="H154" s="48"/>
    </row>
    <row r="155" spans="1:8" x14ac:dyDescent="0.3">
      <c r="A155" s="51" t="s">
        <v>59</v>
      </c>
      <c r="B155" s="46" t="s">
        <v>50</v>
      </c>
      <c r="C155" s="34">
        <v>14</v>
      </c>
      <c r="D155" s="46">
        <v>3.23</v>
      </c>
      <c r="E155" s="46">
        <v>0.54</v>
      </c>
      <c r="F155" s="46">
        <v>6.6073690000000004E-2</v>
      </c>
      <c r="G155" s="46">
        <v>5.3830228000000001E-2</v>
      </c>
      <c r="H155" s="48"/>
    </row>
    <row r="156" spans="1:8" x14ac:dyDescent="0.3">
      <c r="A156" s="51" t="s">
        <v>59</v>
      </c>
      <c r="B156" s="46" t="s">
        <v>50</v>
      </c>
      <c r="C156" s="34">
        <v>15</v>
      </c>
      <c r="D156" s="46">
        <v>3.81</v>
      </c>
      <c r="E156" s="46">
        <v>0.51</v>
      </c>
      <c r="F156" s="46">
        <v>5.8815789999999996E-3</v>
      </c>
      <c r="G156" s="46">
        <v>0.5</v>
      </c>
      <c r="H156" s="48"/>
    </row>
    <row r="157" spans="1:8" x14ac:dyDescent="0.3">
      <c r="A157" s="51" t="s">
        <v>59</v>
      </c>
      <c r="B157" s="46" t="s">
        <v>50</v>
      </c>
      <c r="C157" s="34">
        <v>16</v>
      </c>
      <c r="D157" s="46">
        <v>2.2400000000000002</v>
      </c>
      <c r="E157" s="46">
        <v>0.3</v>
      </c>
      <c r="F157" s="46">
        <v>6.9385219999999997E-2</v>
      </c>
      <c r="G157" s="46">
        <v>0.16533864500000001</v>
      </c>
      <c r="H157" s="48"/>
    </row>
    <row r="158" spans="1:8" x14ac:dyDescent="0.3">
      <c r="A158" s="51" t="s">
        <v>59</v>
      </c>
      <c r="B158" s="46" t="s">
        <v>50</v>
      </c>
      <c r="C158" s="34">
        <v>17</v>
      </c>
      <c r="D158" s="46">
        <v>2.5099999999999998</v>
      </c>
      <c r="E158" s="46">
        <v>0.37</v>
      </c>
      <c r="F158" s="46">
        <v>2.5062851000000001E-2</v>
      </c>
      <c r="G158" s="46">
        <v>0.209876543</v>
      </c>
      <c r="H158" s="48"/>
    </row>
    <row r="159" spans="1:8" x14ac:dyDescent="0.3">
      <c r="A159" s="51" t="s">
        <v>59</v>
      </c>
      <c r="B159" s="46" t="s">
        <v>50</v>
      </c>
      <c r="C159" s="34">
        <v>18</v>
      </c>
      <c r="D159" s="46">
        <v>2.95</v>
      </c>
      <c r="E159" s="46">
        <v>0.41</v>
      </c>
      <c r="F159" s="46">
        <v>1.8139781000000001E-2</v>
      </c>
      <c r="G159" s="46">
        <v>0.127118644</v>
      </c>
      <c r="H159" s="48"/>
    </row>
    <row r="160" spans="1:8" x14ac:dyDescent="0.3">
      <c r="A160" s="51" t="s">
        <v>59</v>
      </c>
      <c r="B160" s="46" t="s">
        <v>50</v>
      </c>
      <c r="C160" s="34">
        <v>19</v>
      </c>
      <c r="D160" s="46">
        <v>2.52</v>
      </c>
      <c r="E160" s="46">
        <v>0.4</v>
      </c>
      <c r="F160" s="46">
        <v>7.2176764000000004E-2</v>
      </c>
      <c r="G160" s="46">
        <v>0.107551487</v>
      </c>
      <c r="H160" s="48"/>
    </row>
    <row r="161" spans="1:8" x14ac:dyDescent="0.3">
      <c r="A161" s="51" t="s">
        <v>59</v>
      </c>
      <c r="B161" s="46" t="s">
        <v>50</v>
      </c>
      <c r="C161" s="34">
        <v>20</v>
      </c>
      <c r="D161" s="46">
        <v>2.2000000000000002</v>
      </c>
      <c r="E161" s="46">
        <v>0.28000000000000003</v>
      </c>
      <c r="F161" s="46">
        <v>3.4733281999999997E-2</v>
      </c>
      <c r="G161" s="46">
        <v>0.104803493</v>
      </c>
      <c r="H161" s="48"/>
    </row>
    <row r="162" spans="1:8" x14ac:dyDescent="0.3">
      <c r="A162" s="51" t="s">
        <v>59</v>
      </c>
      <c r="B162" s="46" t="s">
        <v>50</v>
      </c>
      <c r="C162" s="34">
        <v>21</v>
      </c>
      <c r="D162" s="46">
        <v>3.43</v>
      </c>
      <c r="E162" s="46">
        <v>0.4</v>
      </c>
      <c r="F162" s="46">
        <v>7.0282929999999997E-3</v>
      </c>
      <c r="G162" s="46">
        <v>0.67647058800000004</v>
      </c>
      <c r="H162" s="48"/>
    </row>
    <row r="163" spans="1:8" x14ac:dyDescent="0.3">
      <c r="A163" s="51" t="s">
        <v>59</v>
      </c>
      <c r="B163" s="46" t="s">
        <v>50</v>
      </c>
      <c r="C163" s="34">
        <v>22</v>
      </c>
      <c r="D163" s="46">
        <v>2.72</v>
      </c>
      <c r="E163" s="46">
        <v>0.37</v>
      </c>
      <c r="F163" s="46">
        <v>2.5406377000000001E-2</v>
      </c>
      <c r="G163" s="46">
        <v>0.30049261100000002</v>
      </c>
      <c r="H163" s="48"/>
    </row>
    <row r="164" spans="1:8" x14ac:dyDescent="0.3">
      <c r="A164" s="51" t="s">
        <v>59</v>
      </c>
      <c r="B164" s="46" t="s">
        <v>50</v>
      </c>
      <c r="C164" s="34">
        <v>23</v>
      </c>
      <c r="D164" s="46">
        <v>3.63</v>
      </c>
      <c r="E164" s="46">
        <v>0.63</v>
      </c>
      <c r="F164" s="46">
        <v>5.4602914000000002E-2</v>
      </c>
      <c r="G164" s="46">
        <v>4.9303323000000003E-2</v>
      </c>
      <c r="H164" s="48"/>
    </row>
    <row r="165" spans="1:8" x14ac:dyDescent="0.3">
      <c r="A165" s="51" t="s">
        <v>59</v>
      </c>
      <c r="B165" s="46" t="s">
        <v>50</v>
      </c>
      <c r="C165" s="34">
        <v>24</v>
      </c>
      <c r="D165" s="46">
        <v>1.99</v>
      </c>
      <c r="E165" s="46">
        <v>0.24</v>
      </c>
      <c r="F165" s="46">
        <v>4.0795963999999997E-2</v>
      </c>
      <c r="G165" s="46">
        <v>7.9617833999999998E-2</v>
      </c>
      <c r="H165" s="48"/>
    </row>
    <row r="166" spans="1:8" x14ac:dyDescent="0.3">
      <c r="A166" s="51" t="s">
        <v>59</v>
      </c>
      <c r="B166" s="46" t="s">
        <v>50</v>
      </c>
      <c r="C166" s="34">
        <v>25</v>
      </c>
      <c r="D166" s="46">
        <v>3.38</v>
      </c>
      <c r="E166" s="46">
        <v>0.47</v>
      </c>
      <c r="F166" s="46">
        <v>1.7366171999999999E-2</v>
      </c>
      <c r="G166" s="46">
        <v>0.36428571399999998</v>
      </c>
      <c r="H166" s="48"/>
    </row>
    <row r="167" spans="1:8" x14ac:dyDescent="0.3">
      <c r="A167" s="51" t="s">
        <v>59</v>
      </c>
      <c r="B167" s="46" t="s">
        <v>53</v>
      </c>
      <c r="C167" s="34">
        <v>1</v>
      </c>
      <c r="D167" s="46">
        <v>2.5299999999999998</v>
      </c>
      <c r="E167" s="46">
        <v>0.36</v>
      </c>
      <c r="F167" s="46">
        <v>7.6575461999999997E-2</v>
      </c>
      <c r="G167" s="46">
        <v>7.1428570999999996E-2</v>
      </c>
      <c r="H167" s="48"/>
    </row>
    <row r="168" spans="1:8" x14ac:dyDescent="0.3">
      <c r="A168" s="51" t="s">
        <v>60</v>
      </c>
      <c r="B168" s="46" t="s">
        <v>53</v>
      </c>
      <c r="C168" s="34">
        <v>2</v>
      </c>
      <c r="D168" s="46">
        <v>3.24</v>
      </c>
      <c r="E168" s="46">
        <v>0.59</v>
      </c>
      <c r="F168" s="46">
        <v>0.102115807</v>
      </c>
      <c r="G168" s="46">
        <v>4.0391677000000001E-2</v>
      </c>
      <c r="H168" s="49"/>
    </row>
    <row r="169" spans="1:8" x14ac:dyDescent="0.3">
      <c r="A169" s="51" t="s">
        <v>59</v>
      </c>
      <c r="B169" s="46" t="s">
        <v>53</v>
      </c>
      <c r="C169" s="34">
        <v>3</v>
      </c>
      <c r="D169" s="46">
        <v>2.44</v>
      </c>
      <c r="E169" s="46">
        <v>0.39</v>
      </c>
      <c r="F169" s="46">
        <v>0.12176297799999999</v>
      </c>
      <c r="G169" s="46">
        <v>3.5897435999999998E-2</v>
      </c>
      <c r="H169" s="48"/>
    </row>
    <row r="170" spans="1:8" x14ac:dyDescent="0.3">
      <c r="A170" s="51" t="s">
        <v>59</v>
      </c>
      <c r="B170" s="46" t="s">
        <v>53</v>
      </c>
      <c r="C170" s="34">
        <v>4</v>
      </c>
      <c r="D170" s="46">
        <v>2.63</v>
      </c>
      <c r="E170" s="46">
        <v>0.37</v>
      </c>
      <c r="F170" s="46">
        <v>2.2364276999999998E-2</v>
      </c>
      <c r="G170" s="46">
        <v>0.27272727299999999</v>
      </c>
      <c r="H170" s="48"/>
    </row>
    <row r="171" spans="1:8" x14ac:dyDescent="0.3">
      <c r="A171" s="51" t="s">
        <v>60</v>
      </c>
      <c r="B171" s="46" t="s">
        <v>53</v>
      </c>
      <c r="C171" s="34">
        <v>5</v>
      </c>
      <c r="D171" s="46">
        <v>3.52</v>
      </c>
      <c r="E171" s="46">
        <v>0.54</v>
      </c>
      <c r="F171" s="46">
        <v>0.104375152</v>
      </c>
      <c r="G171" s="46">
        <v>4.8387096999999997E-2</v>
      </c>
      <c r="H171" s="49"/>
    </row>
    <row r="172" spans="1:8" x14ac:dyDescent="0.3">
      <c r="A172" s="51" t="s">
        <v>60</v>
      </c>
      <c r="B172" s="46" t="s">
        <v>53</v>
      </c>
      <c r="C172" s="34">
        <v>6</v>
      </c>
      <c r="D172" s="46">
        <v>2.67</v>
      </c>
      <c r="E172" s="46">
        <v>0.37</v>
      </c>
      <c r="F172" s="46">
        <v>9.1356798000000003E-2</v>
      </c>
      <c r="G172" s="46">
        <v>3.6597428000000001E-2</v>
      </c>
      <c r="H172" s="49"/>
    </row>
    <row r="173" spans="1:8" x14ac:dyDescent="0.3">
      <c r="A173" s="51" t="s">
        <v>59</v>
      </c>
      <c r="B173" s="46" t="s">
        <v>53</v>
      </c>
      <c r="C173" s="34">
        <v>7</v>
      </c>
      <c r="D173" s="46">
        <v>3.44</v>
      </c>
      <c r="E173" s="46">
        <v>0.55000000000000004</v>
      </c>
      <c r="F173" s="46">
        <v>7.2855814000000005E-2</v>
      </c>
      <c r="G173" s="46">
        <v>5.0193050000000003E-2</v>
      </c>
      <c r="H173" s="48"/>
    </row>
    <row r="174" spans="1:8" x14ac:dyDescent="0.3">
      <c r="A174" s="51" t="s">
        <v>60</v>
      </c>
      <c r="B174" s="46" t="s">
        <v>53</v>
      </c>
      <c r="C174" s="34">
        <v>8</v>
      </c>
      <c r="D174" s="46">
        <v>1.9</v>
      </c>
      <c r="E174" s="46">
        <v>0.24</v>
      </c>
      <c r="F174" s="46">
        <v>9.4958119999999993E-2</v>
      </c>
      <c r="G174" s="46">
        <v>6.2006763999999999E-2</v>
      </c>
      <c r="H174" s="49"/>
    </row>
    <row r="175" spans="1:8" x14ac:dyDescent="0.3">
      <c r="A175" s="51" t="s">
        <v>60</v>
      </c>
      <c r="B175" s="46" t="s">
        <v>53</v>
      </c>
      <c r="C175" s="34">
        <v>9</v>
      </c>
      <c r="D175" s="46">
        <v>3.5</v>
      </c>
      <c r="E175" s="46">
        <v>0.62</v>
      </c>
      <c r="F175" s="46">
        <v>2.6529878999999999E-2</v>
      </c>
      <c r="G175" s="46">
        <v>6.1576354999999999E-2</v>
      </c>
      <c r="H175" s="49"/>
    </row>
    <row r="176" spans="1:8" x14ac:dyDescent="0.3">
      <c r="A176" s="51" t="s">
        <v>59</v>
      </c>
      <c r="B176" s="46" t="s">
        <v>53</v>
      </c>
      <c r="C176" s="34">
        <v>10</v>
      </c>
      <c r="D176" s="46">
        <v>3.21</v>
      </c>
      <c r="E176" s="46">
        <v>0.49</v>
      </c>
      <c r="F176" s="46">
        <v>3.0336927E-2</v>
      </c>
      <c r="G176" s="46">
        <v>6.5843621000000005E-2</v>
      </c>
      <c r="H176" s="48"/>
    </row>
    <row r="177" spans="1:8" x14ac:dyDescent="0.3">
      <c r="A177" s="51" t="s">
        <v>59</v>
      </c>
      <c r="B177" s="46" t="s">
        <v>53</v>
      </c>
      <c r="C177" s="34">
        <v>11</v>
      </c>
      <c r="D177" s="46">
        <v>2.42</v>
      </c>
      <c r="E177" s="46">
        <v>0.37</v>
      </c>
      <c r="F177" s="46">
        <v>3.3637536000000003E-2</v>
      </c>
      <c r="G177" s="46">
        <v>3.6931817999999998E-2</v>
      </c>
      <c r="H177" s="48"/>
    </row>
    <row r="178" spans="1:8" x14ac:dyDescent="0.3">
      <c r="A178" s="51" t="s">
        <v>60</v>
      </c>
      <c r="B178" s="46" t="s">
        <v>53</v>
      </c>
      <c r="C178" s="34">
        <v>12</v>
      </c>
      <c r="D178" s="46">
        <v>2.48</v>
      </c>
      <c r="E178" s="46">
        <v>0.33</v>
      </c>
      <c r="F178" s="46">
        <v>8.9334410000000003E-2</v>
      </c>
      <c r="G178" s="46">
        <v>1.3565891E-2</v>
      </c>
      <c r="H178" s="49"/>
    </row>
    <row r="179" spans="1:8" x14ac:dyDescent="0.3">
      <c r="A179" s="51" t="s">
        <v>59</v>
      </c>
      <c r="B179" s="46" t="s">
        <v>53</v>
      </c>
      <c r="C179" s="34">
        <v>13</v>
      </c>
      <c r="D179" s="46">
        <v>2.4300000000000002</v>
      </c>
      <c r="E179" s="46">
        <v>0.35</v>
      </c>
      <c r="F179" s="46">
        <v>8.5242973E-2</v>
      </c>
      <c r="G179" s="46">
        <v>3.2640950000000002E-2</v>
      </c>
      <c r="H179" s="48"/>
    </row>
    <row r="180" spans="1:8" x14ac:dyDescent="0.3">
      <c r="A180" s="51" t="s">
        <v>60</v>
      </c>
      <c r="B180" s="46" t="s">
        <v>53</v>
      </c>
      <c r="C180" s="34">
        <v>14</v>
      </c>
      <c r="D180" s="46">
        <v>2.67</v>
      </c>
      <c r="E180" s="46">
        <v>0.38</v>
      </c>
      <c r="F180" s="46">
        <v>0.101856989</v>
      </c>
      <c r="G180" s="46">
        <v>3.7373736999999997E-2</v>
      </c>
      <c r="H180" s="49"/>
    </row>
    <row r="181" spans="1:8" x14ac:dyDescent="0.3">
      <c r="A181" s="51" t="s">
        <v>59</v>
      </c>
      <c r="B181" s="46" t="s">
        <v>53</v>
      </c>
      <c r="C181" s="34">
        <v>15</v>
      </c>
      <c r="D181" s="46">
        <v>2.46</v>
      </c>
      <c r="E181" s="46">
        <v>0.36</v>
      </c>
      <c r="F181" s="46">
        <v>8.8086137999999994E-2</v>
      </c>
      <c r="G181" s="46">
        <v>2.5048170000000002E-2</v>
      </c>
      <c r="H181" s="48"/>
    </row>
    <row r="182" spans="1:8" x14ac:dyDescent="0.3">
      <c r="A182" s="51" t="s">
        <v>60</v>
      </c>
      <c r="B182" s="46" t="s">
        <v>53</v>
      </c>
      <c r="C182" s="34">
        <v>16</v>
      </c>
      <c r="D182" s="46">
        <v>2.83</v>
      </c>
      <c r="E182" s="46">
        <v>0.45</v>
      </c>
      <c r="F182" s="46">
        <v>3.8952206000000003E-2</v>
      </c>
      <c r="G182" s="46">
        <v>4.5855379000000002E-2</v>
      </c>
      <c r="H182" s="49"/>
    </row>
    <row r="183" spans="1:8" x14ac:dyDescent="0.3">
      <c r="A183" s="51" t="s">
        <v>59</v>
      </c>
      <c r="B183" s="46" t="s">
        <v>53</v>
      </c>
      <c r="C183" s="34">
        <v>17</v>
      </c>
      <c r="D183" s="46">
        <v>2.67</v>
      </c>
      <c r="E183" s="46">
        <v>0.45</v>
      </c>
      <c r="F183" s="46">
        <v>0.14972909700000001</v>
      </c>
      <c r="G183" s="46">
        <v>1.7132551999999999E-2</v>
      </c>
      <c r="H183" s="48"/>
    </row>
    <row r="184" spans="1:8" x14ac:dyDescent="0.3">
      <c r="A184" s="51" t="s">
        <v>59</v>
      </c>
      <c r="B184" s="46" t="s">
        <v>53</v>
      </c>
      <c r="C184" s="34">
        <v>18</v>
      </c>
      <c r="D184" s="46">
        <v>2.4300000000000002</v>
      </c>
      <c r="E184" s="46">
        <v>0.35</v>
      </c>
      <c r="F184" s="46">
        <v>4.2204208999999999E-2</v>
      </c>
      <c r="G184" s="46">
        <v>0.143968872</v>
      </c>
      <c r="H184" s="48"/>
    </row>
    <row r="185" spans="1:8" x14ac:dyDescent="0.3">
      <c r="A185" s="51" t="s">
        <v>59</v>
      </c>
      <c r="B185" s="46" t="s">
        <v>53</v>
      </c>
      <c r="C185" s="34">
        <v>19</v>
      </c>
      <c r="D185" s="46">
        <v>3.47</v>
      </c>
      <c r="E185" s="46">
        <v>0.54</v>
      </c>
      <c r="F185" s="46">
        <v>2.0234025999999999E-2</v>
      </c>
      <c r="G185" s="46">
        <v>8.5106382999999994E-2</v>
      </c>
      <c r="H185" s="48"/>
    </row>
    <row r="186" spans="1:8" x14ac:dyDescent="0.3">
      <c r="A186" s="51" t="s">
        <v>59</v>
      </c>
      <c r="B186" s="46" t="s">
        <v>53</v>
      </c>
      <c r="C186" s="34">
        <v>20</v>
      </c>
      <c r="D186" s="46">
        <v>2.84</v>
      </c>
      <c r="E186" s="46">
        <v>0.45</v>
      </c>
      <c r="F186" s="46">
        <v>3.8870967999999999E-2</v>
      </c>
      <c r="G186" s="46">
        <v>6.7605633999999998E-2</v>
      </c>
      <c r="H186" s="48"/>
    </row>
    <row r="187" spans="1:8" x14ac:dyDescent="0.3">
      <c r="A187" s="51" t="s">
        <v>60</v>
      </c>
      <c r="B187" s="46" t="s">
        <v>53</v>
      </c>
      <c r="C187" s="34">
        <v>21</v>
      </c>
      <c r="D187" s="46">
        <v>3.48</v>
      </c>
      <c r="E187" s="46">
        <v>0.49</v>
      </c>
      <c r="F187" s="46">
        <v>1.3599158E-2</v>
      </c>
      <c r="G187" s="46">
        <v>0.10344827600000001</v>
      </c>
      <c r="H187" s="49"/>
    </row>
    <row r="188" spans="1:8" x14ac:dyDescent="0.3">
      <c r="A188" s="51" t="s">
        <v>59</v>
      </c>
      <c r="B188" s="46" t="s">
        <v>53</v>
      </c>
      <c r="C188" s="34">
        <v>22</v>
      </c>
      <c r="D188" s="46">
        <v>2.58</v>
      </c>
      <c r="E188" s="46">
        <v>0.4</v>
      </c>
      <c r="F188" s="46">
        <v>5.4071622E-2</v>
      </c>
      <c r="G188" s="46">
        <v>4.1894353000000002E-2</v>
      </c>
      <c r="H188" s="48"/>
    </row>
    <row r="189" spans="1:8" x14ac:dyDescent="0.3">
      <c r="A189" s="51" t="s">
        <v>59</v>
      </c>
      <c r="B189" s="46" t="s">
        <v>53</v>
      </c>
      <c r="C189" s="34">
        <v>23</v>
      </c>
      <c r="D189" s="46">
        <v>2.68</v>
      </c>
      <c r="E189" s="46">
        <v>0.39</v>
      </c>
      <c r="F189" s="46">
        <v>4.8593729000000002E-2</v>
      </c>
      <c r="G189" s="46">
        <v>4.1189930999999999E-2</v>
      </c>
      <c r="H189" s="48"/>
    </row>
    <row r="190" spans="1:8" x14ac:dyDescent="0.3">
      <c r="A190" s="51" t="s">
        <v>59</v>
      </c>
      <c r="B190" s="46" t="s">
        <v>53</v>
      </c>
      <c r="C190" s="34">
        <v>24</v>
      </c>
      <c r="D190" s="46">
        <v>4</v>
      </c>
      <c r="E190" s="46">
        <v>0.73</v>
      </c>
      <c r="F190" s="46">
        <v>7.8304156E-2</v>
      </c>
      <c r="G190" s="46">
        <v>4.5238094999999999E-2</v>
      </c>
      <c r="H190" s="48"/>
    </row>
    <row r="191" spans="1:8" x14ac:dyDescent="0.3">
      <c r="A191" s="51" t="s">
        <v>59</v>
      </c>
      <c r="B191" s="46" t="s">
        <v>53</v>
      </c>
      <c r="C191" s="34">
        <v>25</v>
      </c>
      <c r="D191" s="46">
        <v>4.08</v>
      </c>
      <c r="E191" s="46">
        <v>0.75</v>
      </c>
      <c r="F191" s="46">
        <v>3.6998352999999998E-2</v>
      </c>
      <c r="G191" s="46">
        <v>4.8672566E-2</v>
      </c>
      <c r="H191" s="48"/>
    </row>
    <row r="192" spans="1:8" x14ac:dyDescent="0.3">
      <c r="A192" s="51" t="s">
        <v>59</v>
      </c>
      <c r="B192" s="46" t="s">
        <v>53</v>
      </c>
      <c r="C192" s="34">
        <v>26</v>
      </c>
      <c r="D192" s="46">
        <v>5.19</v>
      </c>
      <c r="E192" s="46">
        <v>0.9</v>
      </c>
      <c r="F192" s="46">
        <v>1.5401628000000001E-2</v>
      </c>
      <c r="G192" s="46">
        <v>0.03</v>
      </c>
      <c r="H192" s="48"/>
    </row>
    <row r="193" spans="1:8" x14ac:dyDescent="0.3">
      <c r="A193" s="51" t="s">
        <v>60</v>
      </c>
      <c r="B193" s="46" t="s">
        <v>53</v>
      </c>
      <c r="C193" s="34">
        <v>27</v>
      </c>
      <c r="D193" s="46">
        <v>3.94</v>
      </c>
      <c r="E193" s="46">
        <v>0.66</v>
      </c>
      <c r="F193" s="46">
        <v>3.1460950000000001E-2</v>
      </c>
      <c r="G193" s="46">
        <v>6.1538462000000002E-2</v>
      </c>
      <c r="H193" s="49"/>
    </row>
    <row r="194" spans="1:8" x14ac:dyDescent="0.3">
      <c r="A194" s="51" t="s">
        <v>60</v>
      </c>
      <c r="B194" s="46" t="s">
        <v>53</v>
      </c>
      <c r="C194" s="34">
        <v>28</v>
      </c>
      <c r="D194" s="46">
        <v>3.08</v>
      </c>
      <c r="E194" s="46">
        <v>0.47</v>
      </c>
      <c r="F194" s="46">
        <v>2.9840451E-2</v>
      </c>
      <c r="G194" s="46">
        <v>9.2964824000000001E-2</v>
      </c>
      <c r="H194" s="49"/>
    </row>
    <row r="195" spans="1:8" x14ac:dyDescent="0.3">
      <c r="A195" s="51" t="s">
        <v>59</v>
      </c>
      <c r="B195" s="46" t="s">
        <v>54</v>
      </c>
      <c r="C195" s="34">
        <v>1</v>
      </c>
      <c r="D195" s="46">
        <v>4</v>
      </c>
      <c r="E195" s="46">
        <v>0.81</v>
      </c>
      <c r="F195" s="46">
        <v>1.7593746E-2</v>
      </c>
      <c r="G195" s="46">
        <v>0.116197183</v>
      </c>
      <c r="H195" s="48"/>
    </row>
    <row r="196" spans="1:8" x14ac:dyDescent="0.3">
      <c r="A196" s="51" t="s">
        <v>59</v>
      </c>
      <c r="B196" s="46" t="s">
        <v>54</v>
      </c>
      <c r="C196" s="34">
        <v>2</v>
      </c>
      <c r="D196" s="46">
        <v>2.11</v>
      </c>
      <c r="E196" s="46">
        <v>0.28000000000000003</v>
      </c>
      <c r="F196" s="46">
        <v>7.7137435000000004E-2</v>
      </c>
      <c r="G196" s="46">
        <v>0.11622275999999999</v>
      </c>
      <c r="H196" s="48"/>
    </row>
    <row r="197" spans="1:8" x14ac:dyDescent="0.3">
      <c r="A197" s="51" t="s">
        <v>59</v>
      </c>
      <c r="B197" s="46" t="s">
        <v>54</v>
      </c>
      <c r="C197" s="34">
        <v>3</v>
      </c>
      <c r="D197" s="46">
        <v>1.99</v>
      </c>
      <c r="E197" s="46">
        <v>0.23</v>
      </c>
      <c r="F197" s="46">
        <v>0.119351903</v>
      </c>
      <c r="G197" s="46">
        <v>5.7633973999999998E-2</v>
      </c>
      <c r="H197" s="48"/>
    </row>
    <row r="198" spans="1:8" x14ac:dyDescent="0.3">
      <c r="A198" s="51" t="s">
        <v>59</v>
      </c>
      <c r="B198" s="46" t="s">
        <v>54</v>
      </c>
      <c r="C198" s="34">
        <v>4</v>
      </c>
      <c r="D198" s="46">
        <v>2.56</v>
      </c>
      <c r="E198" s="46">
        <v>0.4</v>
      </c>
      <c r="F198" s="46">
        <v>6.9992974999999999E-2</v>
      </c>
      <c r="G198" s="46">
        <v>4.3564355999999999E-2</v>
      </c>
      <c r="H198" s="48"/>
    </row>
    <row r="199" spans="1:8" x14ac:dyDescent="0.3">
      <c r="A199" s="51" t="s">
        <v>59</v>
      </c>
      <c r="B199" s="46" t="s">
        <v>54</v>
      </c>
      <c r="C199" s="34">
        <v>5</v>
      </c>
      <c r="D199" s="46">
        <v>3.39</v>
      </c>
      <c r="E199" s="46">
        <v>0.52</v>
      </c>
      <c r="F199" s="46">
        <v>1.238117E-3</v>
      </c>
      <c r="G199" s="46">
        <v>9.0909090999999997E-2</v>
      </c>
      <c r="H199" s="48"/>
    </row>
    <row r="200" spans="1:8" x14ac:dyDescent="0.3">
      <c r="A200" s="51" t="s">
        <v>59</v>
      </c>
      <c r="B200" s="46" t="s">
        <v>54</v>
      </c>
      <c r="C200" s="34">
        <v>6</v>
      </c>
      <c r="D200" s="46">
        <v>2.59</v>
      </c>
      <c r="E200" s="46">
        <v>0.46</v>
      </c>
      <c r="F200" s="46">
        <v>9.9039204000000006E-2</v>
      </c>
      <c r="G200" s="46">
        <v>4.2274051999999999E-2</v>
      </c>
      <c r="H200" s="48"/>
    </row>
    <row r="201" spans="1:8" x14ac:dyDescent="0.3">
      <c r="A201" s="51" t="s">
        <v>59</v>
      </c>
      <c r="B201" s="46" t="s">
        <v>54</v>
      </c>
      <c r="C201" s="34">
        <v>7</v>
      </c>
      <c r="D201" s="46">
        <v>3.87</v>
      </c>
      <c r="E201" s="46">
        <v>0.74</v>
      </c>
      <c r="F201" s="46">
        <v>3.7431376000000002E-2</v>
      </c>
      <c r="G201" s="46">
        <v>4.3209877000000001E-2</v>
      </c>
      <c r="H201" s="48"/>
    </row>
    <row r="202" spans="1:8" x14ac:dyDescent="0.3">
      <c r="A202" s="51" t="s">
        <v>59</v>
      </c>
      <c r="B202" s="46" t="s">
        <v>54</v>
      </c>
      <c r="C202" s="34">
        <v>8</v>
      </c>
      <c r="D202" s="46">
        <v>3.16</v>
      </c>
      <c r="E202" s="46">
        <v>0.5</v>
      </c>
      <c r="F202" s="46">
        <v>4.1778678E-2</v>
      </c>
      <c r="G202" s="46">
        <v>4.8746518000000003E-2</v>
      </c>
      <c r="H202" s="48"/>
    </row>
    <row r="203" spans="1:8" x14ac:dyDescent="0.3">
      <c r="A203" s="51" t="s">
        <v>60</v>
      </c>
      <c r="B203" s="46" t="s">
        <v>54</v>
      </c>
      <c r="C203" s="34">
        <v>9</v>
      </c>
      <c r="D203" s="46">
        <v>2.4500000000000002</v>
      </c>
      <c r="E203" s="46">
        <v>0.4</v>
      </c>
      <c r="F203" s="46">
        <v>4.6233341999999997E-2</v>
      </c>
      <c r="G203" s="46">
        <v>5.1649927999999998E-2</v>
      </c>
      <c r="H203" s="49"/>
    </row>
    <row r="204" spans="1:8" x14ac:dyDescent="0.3">
      <c r="A204" s="51" t="s">
        <v>60</v>
      </c>
      <c r="B204" s="46" t="s">
        <v>54</v>
      </c>
      <c r="C204" s="34">
        <v>10</v>
      </c>
      <c r="D204" s="46">
        <v>2.82</v>
      </c>
      <c r="E204" s="46">
        <v>0.45</v>
      </c>
      <c r="F204" s="46">
        <v>3.0562519E-2</v>
      </c>
      <c r="G204" s="46">
        <v>0.119815668</v>
      </c>
      <c r="H204" s="49"/>
    </row>
    <row r="205" spans="1:8" x14ac:dyDescent="0.3">
      <c r="A205" s="51" t="s">
        <v>60</v>
      </c>
      <c r="B205" s="46" t="s">
        <v>54</v>
      </c>
      <c r="C205" s="34">
        <v>11</v>
      </c>
      <c r="D205" s="46">
        <v>1.8</v>
      </c>
      <c r="E205" s="46">
        <v>0.21</v>
      </c>
      <c r="F205" s="46">
        <v>8.1892590000000008E-3</v>
      </c>
      <c r="G205" s="46">
        <v>0.22058823499999999</v>
      </c>
      <c r="H205" s="49"/>
    </row>
    <row r="206" spans="1:8" x14ac:dyDescent="0.3">
      <c r="A206" s="51" t="s">
        <v>59</v>
      </c>
      <c r="B206" s="46" t="s">
        <v>54</v>
      </c>
      <c r="C206" s="34">
        <v>12</v>
      </c>
      <c r="D206" s="46">
        <v>3.99</v>
      </c>
      <c r="E206" s="46">
        <v>0.78</v>
      </c>
      <c r="F206" s="46">
        <v>2.7773753000000002E-2</v>
      </c>
      <c r="G206" s="46">
        <v>0.16205533599999999</v>
      </c>
      <c r="H206" s="48"/>
    </row>
    <row r="207" spans="1:8" x14ac:dyDescent="0.3">
      <c r="A207" s="51" t="s">
        <v>59</v>
      </c>
      <c r="B207" s="46" t="s">
        <v>54</v>
      </c>
      <c r="C207" s="34">
        <v>13</v>
      </c>
      <c r="D207" s="46">
        <v>2.56</v>
      </c>
      <c r="E207" s="46">
        <v>0.31</v>
      </c>
      <c r="F207" s="46">
        <v>1.3009712E-2</v>
      </c>
      <c r="G207" s="46">
        <v>0.59782608699999995</v>
      </c>
      <c r="H207" s="48"/>
    </row>
    <row r="208" spans="1:8" x14ac:dyDescent="0.3">
      <c r="A208" s="51" t="s">
        <v>59</v>
      </c>
      <c r="B208" s="46" t="s">
        <v>54</v>
      </c>
      <c r="C208" s="34">
        <v>14</v>
      </c>
      <c r="D208" s="46">
        <v>2.61</v>
      </c>
      <c r="E208" s="46">
        <v>0.39</v>
      </c>
      <c r="F208" s="46">
        <v>4.4323853000000003E-2</v>
      </c>
      <c r="G208" s="46">
        <v>0.211764706</v>
      </c>
      <c r="H208" s="48"/>
    </row>
    <row r="209" spans="1:8" x14ac:dyDescent="0.3">
      <c r="A209" s="51" t="s">
        <v>59</v>
      </c>
      <c r="B209" s="46" t="s">
        <v>54</v>
      </c>
      <c r="C209" s="34">
        <v>15</v>
      </c>
      <c r="D209" s="46">
        <v>2.21</v>
      </c>
      <c r="E209" s="46">
        <v>0.31</v>
      </c>
      <c r="F209" s="46">
        <v>3.7519083000000002E-2</v>
      </c>
      <c r="G209" s="46">
        <v>0.13793103400000001</v>
      </c>
      <c r="H209" s="48"/>
    </row>
    <row r="210" spans="1:8" x14ac:dyDescent="0.3">
      <c r="A210" s="51" t="s">
        <v>60</v>
      </c>
      <c r="B210" s="46" t="s">
        <v>54</v>
      </c>
      <c r="C210" s="34">
        <v>16</v>
      </c>
      <c r="D210" s="46">
        <v>3.74</v>
      </c>
      <c r="E210" s="46">
        <v>0.73</v>
      </c>
      <c r="F210" s="46">
        <v>6.1932494999999997E-2</v>
      </c>
      <c r="G210" s="46">
        <v>4.3243243000000001E-2</v>
      </c>
      <c r="H210" s="49"/>
    </row>
    <row r="211" spans="1:8" x14ac:dyDescent="0.3">
      <c r="A211" s="51" t="s">
        <v>59</v>
      </c>
      <c r="B211" s="46" t="s">
        <v>54</v>
      </c>
      <c r="C211" s="34">
        <v>17</v>
      </c>
      <c r="D211" s="46">
        <v>2.12</v>
      </c>
      <c r="E211" s="46">
        <v>0.27</v>
      </c>
      <c r="F211" s="46">
        <v>0.16748228800000001</v>
      </c>
      <c r="G211" s="46">
        <v>4.2490119E-2</v>
      </c>
      <c r="H211" s="48"/>
    </row>
    <row r="212" spans="1:8" x14ac:dyDescent="0.3">
      <c r="A212" s="51" t="s">
        <v>59</v>
      </c>
      <c r="B212" s="46" t="s">
        <v>54</v>
      </c>
      <c r="C212" s="34">
        <v>18</v>
      </c>
      <c r="D212" s="46">
        <v>1.71</v>
      </c>
      <c r="E212" s="46">
        <v>0.15</v>
      </c>
      <c r="F212" s="46">
        <v>4.215552E-3</v>
      </c>
      <c r="G212" s="46">
        <v>0.46875</v>
      </c>
      <c r="H212" s="48"/>
    </row>
    <row r="213" spans="1:8" x14ac:dyDescent="0.3">
      <c r="A213" s="51" t="s">
        <v>59</v>
      </c>
      <c r="B213" s="46" t="s">
        <v>54</v>
      </c>
      <c r="C213" s="34">
        <v>19</v>
      </c>
      <c r="D213" s="46">
        <v>2.25</v>
      </c>
      <c r="E213" s="46">
        <v>0.28000000000000003</v>
      </c>
      <c r="F213" s="46">
        <v>7.3022841000000005E-2</v>
      </c>
      <c r="G213" s="46">
        <v>5.5028463E-2</v>
      </c>
      <c r="H213" s="48"/>
    </row>
    <row r="214" spans="1:8" x14ac:dyDescent="0.3">
      <c r="A214" s="51" t="s">
        <v>59</v>
      </c>
      <c r="B214" s="46" t="s">
        <v>54</v>
      </c>
      <c r="C214" s="34">
        <v>20</v>
      </c>
      <c r="D214" s="46">
        <v>5.36</v>
      </c>
      <c r="E214" s="46">
        <v>1.06</v>
      </c>
      <c r="F214" s="46">
        <v>1.3480539999999999E-2</v>
      </c>
      <c r="G214" s="46">
        <v>0.123076923</v>
      </c>
      <c r="H214" s="48"/>
    </row>
    <row r="215" spans="1:8" x14ac:dyDescent="0.3">
      <c r="A215" s="51" t="s">
        <v>59</v>
      </c>
      <c r="B215" s="46" t="s">
        <v>54</v>
      </c>
      <c r="C215" s="34">
        <v>21</v>
      </c>
      <c r="D215" s="46">
        <v>2.5299999999999998</v>
      </c>
      <c r="E215" s="46">
        <v>0.35</v>
      </c>
      <c r="F215" s="46">
        <v>0.101065433</v>
      </c>
      <c r="G215" s="46">
        <v>8.4033612999999993E-2</v>
      </c>
      <c r="H215" s="48"/>
    </row>
    <row r="216" spans="1:8" x14ac:dyDescent="0.3">
      <c r="A216" s="51" t="s">
        <v>60</v>
      </c>
      <c r="B216" s="46" t="s">
        <v>54</v>
      </c>
      <c r="C216" s="34">
        <v>22</v>
      </c>
      <c r="D216" s="46">
        <v>2.2599999999999998</v>
      </c>
      <c r="E216" s="46">
        <v>0.27</v>
      </c>
      <c r="F216" s="46">
        <v>2.1398898E-2</v>
      </c>
      <c r="G216" s="46">
        <v>0.18562874300000001</v>
      </c>
      <c r="H216" s="49"/>
    </row>
    <row r="217" spans="1:8" x14ac:dyDescent="0.3">
      <c r="A217" s="51" t="s">
        <v>60</v>
      </c>
      <c r="B217" s="46" t="s">
        <v>54</v>
      </c>
      <c r="C217" s="34">
        <v>23</v>
      </c>
      <c r="D217" s="46">
        <v>3.16</v>
      </c>
      <c r="E217" s="46">
        <v>0.44</v>
      </c>
      <c r="F217" s="46">
        <v>7.0455680000000003E-3</v>
      </c>
      <c r="G217" s="46">
        <v>0.26</v>
      </c>
      <c r="H217" s="49"/>
    </row>
    <row r="218" spans="1:8" x14ac:dyDescent="0.3">
      <c r="A218" s="51" t="s">
        <v>59</v>
      </c>
      <c r="B218" s="46" t="s">
        <v>54</v>
      </c>
      <c r="C218" s="34">
        <v>24</v>
      </c>
      <c r="D218" s="46">
        <v>1.57</v>
      </c>
      <c r="E218" s="46">
        <v>0.16</v>
      </c>
      <c r="F218" s="46">
        <v>1.6043567000000002E-2</v>
      </c>
      <c r="G218" s="46">
        <v>0.271028037</v>
      </c>
      <c r="H218" s="48"/>
    </row>
    <row r="219" spans="1:8" x14ac:dyDescent="0.3">
      <c r="A219" s="51" t="s">
        <v>59</v>
      </c>
      <c r="B219" s="46" t="s">
        <v>54</v>
      </c>
      <c r="C219" s="34">
        <v>25</v>
      </c>
      <c r="D219" s="46">
        <v>2.4300000000000002</v>
      </c>
      <c r="E219" s="46">
        <v>0.4</v>
      </c>
      <c r="F219" s="46">
        <v>2.1023706999999999E-2</v>
      </c>
      <c r="G219" s="46">
        <v>0.27192982500000001</v>
      </c>
      <c r="H219" s="48"/>
    </row>
    <row r="220" spans="1:8" x14ac:dyDescent="0.3">
      <c r="A220" s="51" t="s">
        <v>60</v>
      </c>
      <c r="B220" s="46" t="s">
        <v>54</v>
      </c>
      <c r="C220" s="34">
        <v>26</v>
      </c>
      <c r="D220" s="46">
        <v>3.09</v>
      </c>
      <c r="E220" s="46">
        <v>0.52</v>
      </c>
      <c r="F220" s="46">
        <v>3.3557889E-2</v>
      </c>
      <c r="G220" s="46">
        <v>6.3551402000000007E-2</v>
      </c>
      <c r="H220" s="49"/>
    </row>
    <row r="221" spans="1:8" x14ac:dyDescent="0.3">
      <c r="A221" s="51" t="s">
        <v>59</v>
      </c>
      <c r="B221" s="46" t="s">
        <v>54</v>
      </c>
      <c r="C221" s="34">
        <v>27</v>
      </c>
      <c r="D221" s="46">
        <v>4.38</v>
      </c>
      <c r="E221" s="46">
        <v>0.82</v>
      </c>
      <c r="F221" s="46">
        <v>7.2444333999999999E-2</v>
      </c>
      <c r="G221" s="46">
        <v>4.6082948999999998E-2</v>
      </c>
      <c r="H221" s="48"/>
    </row>
    <row r="222" spans="1:8" x14ac:dyDescent="0.3">
      <c r="A222" s="51" t="s">
        <v>59</v>
      </c>
      <c r="B222" s="46" t="s">
        <v>54</v>
      </c>
      <c r="C222" s="34">
        <v>28</v>
      </c>
      <c r="D222" s="46">
        <v>3.16</v>
      </c>
      <c r="E222" s="46">
        <v>0.55000000000000004</v>
      </c>
      <c r="F222" s="46">
        <v>5.5665185999999998E-2</v>
      </c>
      <c r="G222" s="46">
        <v>7.2072072000000001E-2</v>
      </c>
      <c r="H222" s="48"/>
    </row>
    <row r="223" spans="1:8" x14ac:dyDescent="0.3">
      <c r="A223" s="51" t="s">
        <v>59</v>
      </c>
      <c r="B223" s="46" t="s">
        <v>54</v>
      </c>
      <c r="C223" s="34">
        <v>29</v>
      </c>
      <c r="D223" s="46">
        <v>2.04</v>
      </c>
      <c r="E223" s="46">
        <v>0.24</v>
      </c>
      <c r="F223" s="46">
        <v>2.0736891E-2</v>
      </c>
      <c r="G223" s="46">
        <v>0.248962656</v>
      </c>
      <c r="H223" s="48"/>
    </row>
    <row r="224" spans="1:8" x14ac:dyDescent="0.3">
      <c r="A224" s="51" t="s">
        <v>59</v>
      </c>
      <c r="B224" s="46" t="s">
        <v>55</v>
      </c>
      <c r="C224" s="34">
        <v>1</v>
      </c>
      <c r="D224" s="46">
        <v>2.68</v>
      </c>
      <c r="E224" s="46">
        <v>0.42</v>
      </c>
      <c r="F224" s="46">
        <v>8.0906487999999999E-2</v>
      </c>
      <c r="G224" s="46">
        <v>0.124839125</v>
      </c>
      <c r="H224" s="48"/>
    </row>
    <row r="225" spans="1:8" x14ac:dyDescent="0.3">
      <c r="A225" s="51" t="s">
        <v>60</v>
      </c>
      <c r="B225" s="46" t="s">
        <v>55</v>
      </c>
      <c r="C225" s="34">
        <v>8</v>
      </c>
      <c r="D225" s="46">
        <v>3.74</v>
      </c>
      <c r="E225" s="46">
        <v>12.23</v>
      </c>
      <c r="F225" s="46">
        <v>5.1995419999999997E-3</v>
      </c>
      <c r="G225" s="46">
        <v>1</v>
      </c>
      <c r="H225" s="49"/>
    </row>
    <row r="226" spans="1:8" x14ac:dyDescent="0.3">
      <c r="A226" s="51" t="s">
        <v>59</v>
      </c>
      <c r="B226" s="46" t="s">
        <v>55</v>
      </c>
      <c r="C226" s="34">
        <v>9</v>
      </c>
      <c r="D226" s="46">
        <v>3.1</v>
      </c>
      <c r="E226" s="46">
        <v>0.37</v>
      </c>
      <c r="F226" s="46">
        <v>1.1610489999999999E-3</v>
      </c>
      <c r="G226" s="46">
        <v>0.14285714299999999</v>
      </c>
      <c r="H226" s="48"/>
    </row>
    <row r="227" spans="1:8" x14ac:dyDescent="0.3">
      <c r="A227" s="51" t="s">
        <v>60</v>
      </c>
      <c r="B227" s="46" t="s">
        <v>55</v>
      </c>
      <c r="C227" s="34">
        <v>10</v>
      </c>
      <c r="D227" s="46">
        <v>4.08</v>
      </c>
      <c r="E227" s="46">
        <v>0.57999999999999996</v>
      </c>
      <c r="F227" s="46">
        <v>6.9436949999999997E-3</v>
      </c>
      <c r="G227" s="46">
        <v>0.51785714299999996</v>
      </c>
      <c r="H227" s="49"/>
    </row>
    <row r="228" spans="1:8" x14ac:dyDescent="0.3">
      <c r="A228" s="51" t="s">
        <v>59</v>
      </c>
      <c r="B228" s="46" t="s">
        <v>55</v>
      </c>
      <c r="C228" s="34">
        <v>11</v>
      </c>
      <c r="D228" s="46">
        <v>2.13</v>
      </c>
      <c r="E228" s="46">
        <v>0.28000000000000003</v>
      </c>
      <c r="F228" s="46">
        <v>6.4096595000000006E-2</v>
      </c>
      <c r="G228" s="46">
        <v>0.10653753000000001</v>
      </c>
      <c r="H228" s="48"/>
    </row>
    <row r="229" spans="1:8" x14ac:dyDescent="0.3">
      <c r="A229" s="51" t="s">
        <v>60</v>
      </c>
      <c r="B229" s="46" t="s">
        <v>55</v>
      </c>
      <c r="C229" s="34">
        <v>12</v>
      </c>
      <c r="D229" s="46">
        <v>3.91</v>
      </c>
      <c r="E229" s="46">
        <v>0.72</v>
      </c>
      <c r="F229" s="46">
        <v>5.6045066999999997E-2</v>
      </c>
      <c r="G229" s="46">
        <v>0.10652921</v>
      </c>
      <c r="H229" s="49"/>
    </row>
    <row r="230" spans="1:8" x14ac:dyDescent="0.3">
      <c r="A230" s="51" t="s">
        <v>59</v>
      </c>
      <c r="B230" s="46" t="s">
        <v>55</v>
      </c>
      <c r="C230" s="34">
        <v>13</v>
      </c>
      <c r="D230" s="46">
        <v>2.02</v>
      </c>
      <c r="E230" s="46">
        <v>0.27</v>
      </c>
      <c r="F230" s="46">
        <v>6.8695784999999995E-2</v>
      </c>
      <c r="G230" s="46">
        <v>9.4339622999999997E-2</v>
      </c>
      <c r="H230" s="48"/>
    </row>
    <row r="231" spans="1:8" x14ac:dyDescent="0.3">
      <c r="A231" s="51" t="s">
        <v>60</v>
      </c>
      <c r="B231" s="46" t="s">
        <v>55</v>
      </c>
      <c r="C231" s="34">
        <v>14</v>
      </c>
      <c r="D231" s="46">
        <v>2.61</v>
      </c>
      <c r="E231" s="46">
        <v>0.35</v>
      </c>
      <c r="F231" s="46">
        <v>2.9940617999999999E-2</v>
      </c>
      <c r="G231" s="46">
        <v>0.233333333</v>
      </c>
      <c r="H231" s="49"/>
    </row>
    <row r="232" spans="1:8" x14ac:dyDescent="0.3">
      <c r="A232" s="51" t="s">
        <v>59</v>
      </c>
      <c r="B232" s="46" t="s">
        <v>55</v>
      </c>
      <c r="C232" s="34">
        <v>15</v>
      </c>
      <c r="D232" s="46">
        <v>2.56</v>
      </c>
      <c r="E232" s="46">
        <v>0.32</v>
      </c>
      <c r="F232" s="46">
        <v>6.0199834000000001E-2</v>
      </c>
      <c r="G232" s="46">
        <v>0.15365853700000001</v>
      </c>
      <c r="H232" s="48"/>
    </row>
    <row r="233" spans="1:8" x14ac:dyDescent="0.3">
      <c r="A233" s="51" t="s">
        <v>60</v>
      </c>
      <c r="B233" s="46" t="s">
        <v>55</v>
      </c>
      <c r="C233" s="34" t="s">
        <v>56</v>
      </c>
      <c r="D233" s="46">
        <v>3.4</v>
      </c>
      <c r="E233" s="46">
        <v>0.44</v>
      </c>
      <c r="F233" s="46">
        <v>7.9065449999999992E-3</v>
      </c>
      <c r="G233" s="46">
        <v>0.5</v>
      </c>
      <c r="H233" s="49"/>
    </row>
    <row r="234" spans="1:8" x14ac:dyDescent="0.3">
      <c r="A234" s="51" t="s">
        <v>60</v>
      </c>
      <c r="B234" s="46" t="s">
        <v>55</v>
      </c>
      <c r="C234" s="34" t="s">
        <v>57</v>
      </c>
      <c r="D234" s="46">
        <v>4.18</v>
      </c>
      <c r="E234" s="46">
        <v>0.7</v>
      </c>
      <c r="F234" s="46">
        <v>1.0910441999999999E-2</v>
      </c>
      <c r="G234" s="46">
        <v>0.329113924</v>
      </c>
      <c r="H234" s="49"/>
    </row>
    <row r="235" spans="1:8" x14ac:dyDescent="0.3">
      <c r="A235" s="51" t="s">
        <v>59</v>
      </c>
      <c r="B235" s="46" t="s">
        <v>55</v>
      </c>
      <c r="C235" s="34">
        <v>17</v>
      </c>
      <c r="D235" s="46">
        <v>1.83</v>
      </c>
      <c r="E235" s="46">
        <v>0.23</v>
      </c>
      <c r="F235" s="46">
        <v>9.2647222000000001E-2</v>
      </c>
      <c r="G235" s="46">
        <v>0.11449016099999999</v>
      </c>
      <c r="H235" s="48"/>
    </row>
    <row r="236" spans="1:8" x14ac:dyDescent="0.3">
      <c r="A236" s="51" t="s">
        <v>59</v>
      </c>
      <c r="B236" s="46" t="s">
        <v>55</v>
      </c>
      <c r="C236" s="34">
        <v>19</v>
      </c>
      <c r="D236" s="46">
        <v>2.58</v>
      </c>
      <c r="E236" s="46">
        <v>0.42</v>
      </c>
      <c r="F236" s="46">
        <v>0.102191754</v>
      </c>
      <c r="G236" s="46">
        <v>6.3923586000000004E-2</v>
      </c>
      <c r="H236" s="48"/>
    </row>
    <row r="237" spans="1:8" x14ac:dyDescent="0.3">
      <c r="A237" s="51" t="s">
        <v>59</v>
      </c>
      <c r="B237" s="46" t="s">
        <v>55</v>
      </c>
      <c r="C237" s="34">
        <v>20</v>
      </c>
      <c r="D237" s="46">
        <v>2.52</v>
      </c>
      <c r="E237" s="46">
        <v>0.33</v>
      </c>
      <c r="F237" s="46">
        <v>2.1052537999999999E-2</v>
      </c>
      <c r="G237" s="46">
        <v>0.33333333300000001</v>
      </c>
      <c r="H237" s="48"/>
    </row>
    <row r="238" spans="1:8" x14ac:dyDescent="0.3">
      <c r="A238" s="51" t="s">
        <v>60</v>
      </c>
      <c r="B238" s="46" t="s">
        <v>55</v>
      </c>
      <c r="C238" s="34">
        <v>21</v>
      </c>
      <c r="D238" s="46">
        <v>2.2000000000000002</v>
      </c>
      <c r="E238" s="46">
        <v>0.26</v>
      </c>
      <c r="F238" s="46">
        <v>4.9021029999999997E-3</v>
      </c>
      <c r="G238" s="46">
        <v>0.163265306</v>
      </c>
      <c r="H238" s="49"/>
    </row>
    <row r="239" spans="1:8" x14ac:dyDescent="0.3">
      <c r="A239" s="51" t="s">
        <v>60</v>
      </c>
      <c r="B239" s="46" t="s">
        <v>55</v>
      </c>
      <c r="C239" s="34">
        <v>22</v>
      </c>
      <c r="D239" s="46">
        <v>2.74</v>
      </c>
      <c r="E239" s="46">
        <v>0.33</v>
      </c>
      <c r="F239" s="46">
        <v>2.2564292E-2</v>
      </c>
      <c r="G239" s="46">
        <v>0.31386861300000002</v>
      </c>
      <c r="H239" s="49"/>
    </row>
    <row r="240" spans="1:8" x14ac:dyDescent="0.3">
      <c r="A240" s="51" t="s">
        <v>59</v>
      </c>
      <c r="B240" s="46" t="s">
        <v>55</v>
      </c>
      <c r="C240" s="34">
        <v>23</v>
      </c>
      <c r="D240" s="46">
        <v>3.76</v>
      </c>
      <c r="E240" s="46">
        <v>0.57999999999999996</v>
      </c>
      <c r="F240" s="46">
        <v>1.6623188000000001E-2</v>
      </c>
      <c r="G240" s="46">
        <v>0.38636363600000001</v>
      </c>
      <c r="H240" s="48"/>
    </row>
    <row r="241" spans="1:8" x14ac:dyDescent="0.3">
      <c r="A241" s="51" t="s">
        <v>60</v>
      </c>
      <c r="B241" s="46" t="s">
        <v>55</v>
      </c>
      <c r="C241" s="34">
        <v>24</v>
      </c>
      <c r="D241" s="46">
        <v>2.8</v>
      </c>
      <c r="E241" s="46">
        <v>0.38</v>
      </c>
      <c r="F241" s="46">
        <v>2.5275156E-2</v>
      </c>
      <c r="G241" s="46">
        <v>0.385321101</v>
      </c>
      <c r="H241" s="49"/>
    </row>
    <row r="242" spans="1:8" x14ac:dyDescent="0.3">
      <c r="A242" s="51" t="s">
        <v>60</v>
      </c>
      <c r="B242" s="46" t="s">
        <v>55</v>
      </c>
      <c r="C242" s="34">
        <v>25</v>
      </c>
      <c r="D242" s="46">
        <v>2.62</v>
      </c>
      <c r="E242" s="46">
        <v>0.38</v>
      </c>
      <c r="F242" s="46">
        <v>1.7778267E-2</v>
      </c>
      <c r="G242" s="46">
        <v>0.322580645</v>
      </c>
      <c r="H242" s="49"/>
    </row>
    <row r="243" spans="1:8" x14ac:dyDescent="0.3">
      <c r="A243" s="51" t="s">
        <v>59</v>
      </c>
      <c r="B243" s="46" t="s">
        <v>55</v>
      </c>
      <c r="C243" s="34">
        <v>26</v>
      </c>
      <c r="D243" s="46">
        <v>2.4300000000000002</v>
      </c>
      <c r="E243" s="46">
        <v>0.35</v>
      </c>
      <c r="F243" s="46">
        <v>0.15537504499999999</v>
      </c>
      <c r="G243" s="46">
        <v>4.4971892999999999E-2</v>
      </c>
      <c r="H243" s="48"/>
    </row>
    <row r="244" spans="1:8" x14ac:dyDescent="0.3">
      <c r="A244" s="51" t="s">
        <v>60</v>
      </c>
      <c r="B244" s="46" t="s">
        <v>55</v>
      </c>
      <c r="C244" s="34">
        <v>27</v>
      </c>
      <c r="D244" s="46">
        <v>2.2599999999999998</v>
      </c>
      <c r="E244" s="46">
        <v>0.3</v>
      </c>
      <c r="F244" s="46">
        <v>4.4482498000000002E-2</v>
      </c>
      <c r="G244" s="46">
        <v>7.1428570999999996E-2</v>
      </c>
      <c r="H244" s="49"/>
    </row>
    <row r="245" spans="1:8" x14ac:dyDescent="0.3">
      <c r="A245" s="51" t="s">
        <v>59</v>
      </c>
      <c r="B245" s="46" t="s">
        <v>55</v>
      </c>
      <c r="C245" s="34">
        <v>28</v>
      </c>
      <c r="D245" s="46">
        <v>7.74</v>
      </c>
      <c r="E245" s="46">
        <v>1.26</v>
      </c>
      <c r="F245" s="46">
        <v>6.5433990000000001E-3</v>
      </c>
      <c r="G245" s="46">
        <v>1</v>
      </c>
      <c r="H245" s="48"/>
    </row>
    <row r="246" spans="1:8" x14ac:dyDescent="0.3">
      <c r="A246" s="51" t="s">
        <v>59</v>
      </c>
      <c r="B246" s="46" t="s">
        <v>55</v>
      </c>
      <c r="C246" s="34">
        <v>29</v>
      </c>
      <c r="D246" s="46">
        <v>1.9</v>
      </c>
      <c r="E246" s="46">
        <v>0.23</v>
      </c>
      <c r="F246" s="46">
        <v>6.1261217E-2</v>
      </c>
      <c r="G246" s="46">
        <v>0.18262806200000001</v>
      </c>
      <c r="H246" s="48"/>
    </row>
    <row r="247" spans="1:8" x14ac:dyDescent="0.3">
      <c r="A247" s="51" t="s">
        <v>59</v>
      </c>
      <c r="B247" s="46" t="s">
        <v>55</v>
      </c>
      <c r="C247" s="34">
        <v>30</v>
      </c>
      <c r="D247" s="46">
        <v>2.5499999999999998</v>
      </c>
      <c r="E247" s="46">
        <v>0.37</v>
      </c>
      <c r="F247" s="46">
        <v>4.4836912E-2</v>
      </c>
      <c r="G247" s="46">
        <v>0.27034883700000001</v>
      </c>
      <c r="H247" s="48"/>
    </row>
    <row r="248" spans="1:8" x14ac:dyDescent="0.3">
      <c r="A248" s="51" t="s">
        <v>60</v>
      </c>
      <c r="B248" s="46" t="s">
        <v>55</v>
      </c>
      <c r="C248" s="34">
        <v>31</v>
      </c>
      <c r="D248" s="46">
        <v>2.1800000000000002</v>
      </c>
      <c r="E248" s="46">
        <v>0.27</v>
      </c>
      <c r="F248" s="46">
        <v>6.1185965000000002E-2</v>
      </c>
      <c r="G248" s="46">
        <v>0.19826087000000001</v>
      </c>
      <c r="H248" s="49"/>
    </row>
    <row r="249" spans="1:8" x14ac:dyDescent="0.3">
      <c r="A249" s="51" t="s">
        <v>59</v>
      </c>
      <c r="B249" s="46" t="s">
        <v>55</v>
      </c>
      <c r="C249" s="34">
        <v>32</v>
      </c>
      <c r="D249" s="46">
        <v>2.23</v>
      </c>
      <c r="E249" s="46">
        <v>0.32</v>
      </c>
      <c r="F249" s="46">
        <v>5.7001378999999998E-2</v>
      </c>
      <c r="G249" s="46">
        <v>0.17557251900000001</v>
      </c>
      <c r="H249" s="48"/>
    </row>
    <row r="250" spans="1:8" x14ac:dyDescent="0.3">
      <c r="A250" s="51"/>
      <c r="B250" s="46"/>
      <c r="C250" s="34"/>
      <c r="D250" s="46"/>
      <c r="E250" s="46"/>
      <c r="F250" s="46"/>
      <c r="G250" s="46"/>
      <c r="H250" s="49"/>
    </row>
    <row r="251" spans="1:8" x14ac:dyDescent="0.3">
      <c r="A251" s="51"/>
      <c r="B251" s="46"/>
      <c r="C251" s="34"/>
      <c r="D251" s="46"/>
      <c r="E251" s="46"/>
      <c r="F251" s="46"/>
      <c r="G251" s="46"/>
      <c r="H251" s="49"/>
    </row>
    <row r="252" spans="1:8" x14ac:dyDescent="0.3">
      <c r="A252" s="51"/>
      <c r="B252" s="46"/>
      <c r="C252" s="34"/>
      <c r="D252" s="46"/>
      <c r="E252" s="46"/>
      <c r="F252" s="46"/>
      <c r="G252" s="46"/>
      <c r="H252" s="49"/>
    </row>
    <row r="253" spans="1:8" x14ac:dyDescent="0.3">
      <c r="A253" s="51"/>
      <c r="B253" s="46"/>
      <c r="C253" s="34"/>
      <c r="D253" s="46"/>
      <c r="E253" s="46"/>
      <c r="F253" s="46"/>
      <c r="G253" s="46"/>
      <c r="H253" s="49"/>
    </row>
    <row r="254" spans="1:8" x14ac:dyDescent="0.3">
      <c r="A254" s="51"/>
      <c r="B254" s="46"/>
      <c r="C254" s="34"/>
      <c r="D254" s="46"/>
      <c r="E254" s="46"/>
      <c r="F254" s="46"/>
      <c r="G254" s="46"/>
      <c r="H254" s="49"/>
    </row>
    <row r="255" spans="1:8" x14ac:dyDescent="0.3">
      <c r="A255" s="51"/>
      <c r="B255" s="46"/>
      <c r="C255" s="34"/>
      <c r="D255" s="46"/>
      <c r="E255" s="46"/>
      <c r="F255" s="46"/>
      <c r="G255" s="46"/>
      <c r="H255" s="49"/>
    </row>
    <row r="256" spans="1:8" x14ac:dyDescent="0.3">
      <c r="A256" s="51"/>
      <c r="B256" s="46"/>
      <c r="C256" s="34"/>
      <c r="D256" s="46"/>
      <c r="E256" s="46"/>
      <c r="F256" s="46"/>
      <c r="G256" s="46"/>
      <c r="H256" s="49"/>
    </row>
    <row r="257" spans="1:8" x14ac:dyDescent="0.3">
      <c r="A257" s="51"/>
      <c r="B257" s="46"/>
      <c r="C257" s="34"/>
      <c r="D257" s="46"/>
      <c r="E257" s="46"/>
      <c r="F257" s="46"/>
      <c r="G257" s="46"/>
      <c r="H257" s="49"/>
    </row>
    <row r="258" spans="1:8" x14ac:dyDescent="0.3">
      <c r="A258" s="51"/>
      <c r="B258" s="46"/>
      <c r="C258" s="34"/>
      <c r="D258" s="46"/>
      <c r="E258" s="46"/>
      <c r="F258" s="46"/>
      <c r="G258" s="46"/>
      <c r="H258" s="49"/>
    </row>
    <row r="259" spans="1:8" x14ac:dyDescent="0.3">
      <c r="A259" s="51"/>
      <c r="B259" s="46"/>
      <c r="C259" s="34"/>
      <c r="D259" s="46"/>
      <c r="E259" s="46"/>
      <c r="F259" s="46"/>
      <c r="G259" s="46"/>
      <c r="H259" s="49"/>
    </row>
    <row r="260" spans="1:8" x14ac:dyDescent="0.3">
      <c r="A260" s="51"/>
      <c r="B260" s="46"/>
      <c r="C260" s="34"/>
      <c r="D260" s="46"/>
      <c r="E260" s="46"/>
      <c r="F260" s="46"/>
      <c r="G260" s="46"/>
      <c r="H260" s="49"/>
    </row>
    <row r="261" spans="1:8" x14ac:dyDescent="0.3">
      <c r="A261" s="51"/>
      <c r="B261" s="46"/>
      <c r="C261" s="34"/>
      <c r="D261" s="46"/>
      <c r="E261" s="46"/>
      <c r="F261" s="46"/>
      <c r="G261" s="46"/>
      <c r="H261" s="49"/>
    </row>
    <row r="262" spans="1:8" x14ac:dyDescent="0.3">
      <c r="A262" s="51"/>
      <c r="B262" s="46"/>
      <c r="C262" s="34"/>
      <c r="D262" s="46"/>
      <c r="E262" s="46"/>
      <c r="F262" s="46"/>
      <c r="G262" s="46"/>
      <c r="H262" s="49"/>
    </row>
    <row r="263" spans="1:8" x14ac:dyDescent="0.3">
      <c r="A263" s="51"/>
      <c r="B263" s="46"/>
      <c r="C263" s="34"/>
      <c r="D263" s="46"/>
      <c r="E263" s="46"/>
      <c r="F263" s="46"/>
      <c r="G263" s="46"/>
      <c r="H263" s="49"/>
    </row>
    <row r="264" spans="1:8" x14ac:dyDescent="0.3">
      <c r="A264" s="51"/>
      <c r="B264" s="46"/>
      <c r="C264" s="34"/>
      <c r="D264" s="46"/>
      <c r="E264" s="46"/>
      <c r="F264" s="46"/>
      <c r="G264" s="46"/>
      <c r="H264" s="49"/>
    </row>
    <row r="265" spans="1:8" x14ac:dyDescent="0.3">
      <c r="A265" s="51"/>
      <c r="B265" s="46"/>
      <c r="C265" s="34"/>
      <c r="D265" s="46"/>
      <c r="E265" s="46"/>
      <c r="F265" s="46"/>
      <c r="G265" s="46"/>
      <c r="H265" s="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zoomScale="42" workbookViewId="0">
      <selection activeCell="K24" sqref="K24"/>
    </sheetView>
  </sheetViews>
  <sheetFormatPr defaultColWidth="11.19921875" defaultRowHeight="15.6" x14ac:dyDescent="0.3"/>
  <cols>
    <col min="1" max="1" width="12.5" style="52" bestFit="1" customWidth="1"/>
    <col min="2" max="2" width="8.5" bestFit="1" customWidth="1"/>
    <col min="3" max="3" width="5.69921875" bestFit="1" customWidth="1"/>
    <col min="4" max="4" width="30.19921875" bestFit="1" customWidth="1"/>
    <col min="5" max="5" width="32.69921875" bestFit="1" customWidth="1"/>
    <col min="6" max="6" width="20.69921875" bestFit="1" customWidth="1"/>
    <col min="7" max="7" width="32.69921875" bestFit="1" customWidth="1"/>
    <col min="9" max="9" width="35.59765625" customWidth="1"/>
  </cols>
  <sheetData>
    <row r="1" spans="1:14" x14ac:dyDescent="0.3">
      <c r="A1" s="50" t="s">
        <v>61</v>
      </c>
      <c r="B1" s="40" t="s">
        <v>1</v>
      </c>
      <c r="C1" s="41" t="s">
        <v>2</v>
      </c>
      <c r="D1" s="42" t="s">
        <v>6</v>
      </c>
      <c r="E1" s="43" t="s">
        <v>10</v>
      </c>
      <c r="F1" s="44" t="s">
        <v>14</v>
      </c>
      <c r="G1" s="45" t="s">
        <v>22</v>
      </c>
    </row>
    <row r="2" spans="1:14" x14ac:dyDescent="0.3">
      <c r="A2" s="51" t="s">
        <v>60</v>
      </c>
      <c r="B2" s="46" t="s">
        <v>34</v>
      </c>
      <c r="C2" s="34">
        <v>3</v>
      </c>
      <c r="D2" s="46">
        <v>1.8</v>
      </c>
      <c r="E2" s="46">
        <v>0.2</v>
      </c>
      <c r="F2" s="46">
        <v>4.2202009999999998E-3</v>
      </c>
      <c r="G2" s="46">
        <v>0.96296296299999995</v>
      </c>
    </row>
    <row r="3" spans="1:14" x14ac:dyDescent="0.3">
      <c r="A3" s="51" t="s">
        <v>60</v>
      </c>
      <c r="B3" s="46" t="s">
        <v>34</v>
      </c>
      <c r="C3" s="34">
        <v>4</v>
      </c>
      <c r="D3" s="46">
        <v>1.22</v>
      </c>
      <c r="E3" s="46">
        <v>0.13</v>
      </c>
      <c r="F3" s="46">
        <v>2.6285828000000001E-2</v>
      </c>
      <c r="G3" s="46">
        <v>0.48125000000000001</v>
      </c>
    </row>
    <row r="4" spans="1:14" x14ac:dyDescent="0.3">
      <c r="A4" s="51" t="s">
        <v>60</v>
      </c>
      <c r="B4" s="46" t="s">
        <v>34</v>
      </c>
      <c r="C4" s="34">
        <v>6</v>
      </c>
      <c r="D4" s="46">
        <v>2.59</v>
      </c>
      <c r="E4" s="46">
        <v>0.3</v>
      </c>
      <c r="F4" s="46">
        <v>1.8950631999999999E-2</v>
      </c>
      <c r="G4" s="46">
        <v>5.4644809000000003E-2</v>
      </c>
    </row>
    <row r="5" spans="1:14" x14ac:dyDescent="0.3">
      <c r="A5" s="51" t="s">
        <v>60</v>
      </c>
      <c r="B5" s="46" t="s">
        <v>34</v>
      </c>
      <c r="C5" s="34">
        <v>7</v>
      </c>
      <c r="D5" s="46">
        <v>3.06</v>
      </c>
      <c r="E5" s="46">
        <v>0.54</v>
      </c>
      <c r="F5" s="46">
        <v>3.3963292999999999E-2</v>
      </c>
      <c r="G5" s="46">
        <v>0.147208122</v>
      </c>
    </row>
    <row r="6" spans="1:14" x14ac:dyDescent="0.3">
      <c r="A6" s="51" t="s">
        <v>60</v>
      </c>
      <c r="B6" s="46" t="s">
        <v>34</v>
      </c>
      <c r="C6" s="34">
        <v>9</v>
      </c>
      <c r="D6" s="46">
        <v>1.87</v>
      </c>
      <c r="E6" s="46">
        <v>0.24</v>
      </c>
      <c r="F6" s="46">
        <v>3.3614375000000002E-2</v>
      </c>
      <c r="G6" s="46">
        <v>0.32191780800000003</v>
      </c>
    </row>
    <row r="7" spans="1:14" x14ac:dyDescent="0.3">
      <c r="A7" s="51" t="s">
        <v>60</v>
      </c>
      <c r="B7" s="46" t="s">
        <v>34</v>
      </c>
      <c r="C7" s="34">
        <v>10</v>
      </c>
      <c r="D7" s="46">
        <v>2.02</v>
      </c>
      <c r="E7" s="46">
        <v>0.25</v>
      </c>
      <c r="F7" s="46">
        <v>2.4264536999999999E-2</v>
      </c>
      <c r="G7" s="46">
        <v>0.12834224599999999</v>
      </c>
    </row>
    <row r="8" spans="1:14" x14ac:dyDescent="0.3">
      <c r="A8" s="51" t="s">
        <v>60</v>
      </c>
      <c r="B8" s="46" t="s">
        <v>34</v>
      </c>
      <c r="C8" s="34" t="s">
        <v>36</v>
      </c>
      <c r="D8" s="46">
        <v>0.71</v>
      </c>
      <c r="E8" s="46">
        <v>0.05</v>
      </c>
      <c r="F8" s="46">
        <v>6.9207399999999999E-4</v>
      </c>
      <c r="G8" s="46">
        <v>0</v>
      </c>
    </row>
    <row r="9" spans="1:14" x14ac:dyDescent="0.3">
      <c r="A9" s="51" t="s">
        <v>60</v>
      </c>
      <c r="B9" s="46" t="s">
        <v>34</v>
      </c>
      <c r="C9" s="34">
        <v>16</v>
      </c>
      <c r="D9" s="46">
        <v>1.61</v>
      </c>
      <c r="E9" s="46">
        <v>0.2</v>
      </c>
      <c r="F9" s="46">
        <v>1.8388161E-2</v>
      </c>
      <c r="G9" s="46">
        <v>0.22727272700000001</v>
      </c>
    </row>
    <row r="10" spans="1:14" x14ac:dyDescent="0.3">
      <c r="A10" s="51" t="s">
        <v>60</v>
      </c>
      <c r="B10" s="46" t="s">
        <v>34</v>
      </c>
      <c r="C10" s="34">
        <v>20</v>
      </c>
      <c r="D10" s="46">
        <v>3.65</v>
      </c>
      <c r="E10" s="46">
        <v>0.56999999999999995</v>
      </c>
      <c r="F10" s="46">
        <v>3.3607583000000003E-2</v>
      </c>
      <c r="G10" s="46">
        <v>4.5454544999999999E-2</v>
      </c>
      <c r="I10" s="35" t="s">
        <v>62</v>
      </c>
      <c r="J10" s="36" t="s">
        <v>47</v>
      </c>
      <c r="K10" s="35" t="s">
        <v>69</v>
      </c>
      <c r="L10" s="57">
        <v>0.25</v>
      </c>
      <c r="M10" s="57">
        <v>0.75</v>
      </c>
      <c r="N10" s="38" t="s">
        <v>63</v>
      </c>
    </row>
    <row r="11" spans="1:14" x14ac:dyDescent="0.3">
      <c r="A11" s="51" t="s">
        <v>60</v>
      </c>
      <c r="B11" s="46" t="s">
        <v>34</v>
      </c>
      <c r="C11" s="34">
        <v>22</v>
      </c>
      <c r="D11" s="46">
        <v>1.48</v>
      </c>
      <c r="E11" s="46">
        <v>0.15</v>
      </c>
      <c r="F11" s="46">
        <v>2.6103563999999999E-2</v>
      </c>
      <c r="G11" s="46">
        <v>0.19597989900000001</v>
      </c>
      <c r="I11" s="39" t="s">
        <v>64</v>
      </c>
      <c r="J11" s="35" t="s">
        <v>65</v>
      </c>
      <c r="K11" s="37">
        <f>MEDIAN(D2:D80)</f>
        <v>2.85</v>
      </c>
      <c r="L11" s="37">
        <f>QUARTILE(D2:D80,1)</f>
        <v>2.25</v>
      </c>
      <c r="M11" s="37">
        <f>QUARTILE(D2:D80,3)</f>
        <v>3.7250000000000001</v>
      </c>
      <c r="N11" s="38">
        <f>COUNT(D2:D80)</f>
        <v>79</v>
      </c>
    </row>
    <row r="12" spans="1:14" x14ac:dyDescent="0.3">
      <c r="A12" s="51" t="s">
        <v>60</v>
      </c>
      <c r="B12" s="46" t="s">
        <v>34</v>
      </c>
      <c r="C12" s="34">
        <v>23</v>
      </c>
      <c r="D12" s="46">
        <v>1.76</v>
      </c>
      <c r="E12" s="46">
        <v>0.15</v>
      </c>
      <c r="F12" s="46">
        <v>8.3983599999999995E-4</v>
      </c>
      <c r="G12" s="46">
        <v>0.83333333300000001</v>
      </c>
      <c r="I12" s="35"/>
      <c r="J12" s="35" t="s">
        <v>66</v>
      </c>
      <c r="K12" s="37">
        <f>MEDIAN(D81:D249)</f>
        <v>2.68</v>
      </c>
      <c r="L12" s="37">
        <f>QUARTILE(D81:D249,1)</f>
        <v>2.23</v>
      </c>
      <c r="M12" s="37">
        <f>QUARTILE(D81:D249,3)</f>
        <v>3.47</v>
      </c>
      <c r="N12" s="38">
        <f>COUNT(D81:D249)</f>
        <v>169</v>
      </c>
    </row>
    <row r="13" spans="1:14" x14ac:dyDescent="0.3">
      <c r="A13" s="51" t="s">
        <v>60</v>
      </c>
      <c r="B13" s="46" t="s">
        <v>34</v>
      </c>
      <c r="C13" s="34">
        <v>24</v>
      </c>
      <c r="D13" s="46">
        <v>3.15</v>
      </c>
      <c r="E13" s="46">
        <v>0.42</v>
      </c>
      <c r="F13" s="46">
        <v>1.4689275E-2</v>
      </c>
      <c r="G13" s="46">
        <v>0.18279569900000001</v>
      </c>
      <c r="I13" s="35"/>
      <c r="J13" s="35"/>
      <c r="K13" s="35"/>
      <c r="L13" s="35"/>
      <c r="M13" s="35"/>
      <c r="N13" s="38"/>
    </row>
    <row r="14" spans="1:14" x14ac:dyDescent="0.3">
      <c r="A14" s="51" t="s">
        <v>60</v>
      </c>
      <c r="B14" s="46" t="s">
        <v>34</v>
      </c>
      <c r="C14" s="34">
        <v>27</v>
      </c>
      <c r="D14" s="46">
        <v>2.0499999999999998</v>
      </c>
      <c r="E14" s="46">
        <v>0.24</v>
      </c>
      <c r="F14" s="46">
        <v>1.765265E-3</v>
      </c>
      <c r="G14" s="46">
        <v>0.63636363600000001</v>
      </c>
      <c r="I14" s="39" t="s">
        <v>67</v>
      </c>
      <c r="J14" s="35" t="s">
        <v>65</v>
      </c>
      <c r="K14" s="37">
        <f>MEDIAN(F2:F80)</f>
        <v>2.5275156E-2</v>
      </c>
      <c r="L14" s="37">
        <f>QUARTILE(F2:F80,1)</f>
        <v>6.9946315E-3</v>
      </c>
      <c r="M14" s="37">
        <f>QUARTILE(F2:F80,3)</f>
        <v>4.1298987500000002E-2</v>
      </c>
      <c r="N14" s="38"/>
    </row>
    <row r="15" spans="1:14" x14ac:dyDescent="0.3">
      <c r="A15" s="51" t="s">
        <v>60</v>
      </c>
      <c r="B15" s="46" t="s">
        <v>37</v>
      </c>
      <c r="C15" s="34">
        <v>1</v>
      </c>
      <c r="D15" s="46">
        <v>5.77</v>
      </c>
      <c r="E15" s="46">
        <v>0.79</v>
      </c>
      <c r="F15" s="46">
        <v>5.3940045999999998E-2</v>
      </c>
      <c r="G15" s="46">
        <v>6.3106796000000007E-2</v>
      </c>
      <c r="I15" s="35"/>
      <c r="J15" s="35" t="s">
        <v>66</v>
      </c>
      <c r="K15" s="37">
        <f>MEDIAN(F81:F249)</f>
        <v>2.4875674E-2</v>
      </c>
      <c r="L15" s="37">
        <f>QUARTILE(F81:F249,1)</f>
        <v>7.0973249999999998E-3</v>
      </c>
      <c r="M15" s="37">
        <f>QUARTILE(F81:F249,3)</f>
        <v>6.2314488000000001E-2</v>
      </c>
      <c r="N15" s="38"/>
    </row>
    <row r="16" spans="1:14" x14ac:dyDescent="0.3">
      <c r="A16" s="51" t="s">
        <v>60</v>
      </c>
      <c r="B16" s="46" t="s">
        <v>37</v>
      </c>
      <c r="C16" s="34">
        <v>2</v>
      </c>
      <c r="D16" s="46">
        <v>2.04</v>
      </c>
      <c r="E16" s="46">
        <v>0.21</v>
      </c>
      <c r="F16" s="46">
        <v>2.8579880000000001E-3</v>
      </c>
      <c r="G16" s="46">
        <v>0.10344827600000001</v>
      </c>
      <c r="I16" s="35"/>
      <c r="J16" s="35"/>
      <c r="K16" s="35"/>
      <c r="L16" s="35"/>
      <c r="M16" s="35"/>
      <c r="N16" s="38"/>
    </row>
    <row r="17" spans="1:14" x14ac:dyDescent="0.3">
      <c r="A17" s="51" t="s">
        <v>60</v>
      </c>
      <c r="B17" s="46" t="s">
        <v>37</v>
      </c>
      <c r="C17" s="34">
        <v>8</v>
      </c>
      <c r="D17" s="46">
        <v>0.95</v>
      </c>
      <c r="E17" s="46">
        <v>0.05</v>
      </c>
      <c r="F17" s="46">
        <v>2.4479200000000002E-4</v>
      </c>
      <c r="G17" s="46">
        <v>0</v>
      </c>
      <c r="I17" s="39" t="s">
        <v>68</v>
      </c>
      <c r="J17" s="35" t="s">
        <v>65</v>
      </c>
      <c r="K17" s="37">
        <f>MEDIAN(G2:G80)</f>
        <v>0.12834224599999999</v>
      </c>
      <c r="L17" s="37">
        <f>QUARTILE(G2:G80,1)</f>
        <v>6.1791559499999996E-2</v>
      </c>
      <c r="M17" s="37">
        <f>QUARTILE(G2:G80,3)</f>
        <v>0.28285714299999998</v>
      </c>
      <c r="N17" s="38"/>
    </row>
    <row r="18" spans="1:14" x14ac:dyDescent="0.3">
      <c r="A18" s="51" t="s">
        <v>60</v>
      </c>
      <c r="B18" s="46" t="s">
        <v>37</v>
      </c>
      <c r="C18" s="34">
        <v>10</v>
      </c>
      <c r="D18" s="46">
        <v>2.33</v>
      </c>
      <c r="E18" s="46">
        <v>0.21</v>
      </c>
      <c r="F18" s="46">
        <v>5.8465199999999996E-4</v>
      </c>
      <c r="G18" s="46">
        <v>0.25</v>
      </c>
      <c r="I18" s="35"/>
      <c r="J18" s="35" t="s">
        <v>66</v>
      </c>
      <c r="K18" s="37">
        <f>MEDIAN(G81:G249)</f>
        <v>0.11449016099999999</v>
      </c>
      <c r="L18" s="37">
        <f>QUARTILE(G81:G249,1)</f>
        <v>5.0193050000000003E-2</v>
      </c>
      <c r="M18" s="37">
        <f>QUARTILE(G81:G249,3)</f>
        <v>0.248366013</v>
      </c>
      <c r="N18" s="38"/>
    </row>
    <row r="19" spans="1:14" x14ac:dyDescent="0.3">
      <c r="A19" s="51" t="s">
        <v>60</v>
      </c>
      <c r="B19" s="46" t="s">
        <v>37</v>
      </c>
      <c r="C19" s="34">
        <v>11</v>
      </c>
      <c r="D19" s="46">
        <v>2.67</v>
      </c>
      <c r="E19" s="46">
        <v>0.37</v>
      </c>
      <c r="F19" s="46">
        <v>1.3465466000000001E-2</v>
      </c>
      <c r="G19" s="46">
        <v>1</v>
      </c>
    </row>
    <row r="20" spans="1:14" x14ac:dyDescent="0.3">
      <c r="A20" s="51" t="s">
        <v>60</v>
      </c>
      <c r="B20" s="46" t="s">
        <v>37</v>
      </c>
      <c r="C20" s="34">
        <v>22</v>
      </c>
      <c r="D20" s="46">
        <v>1.7</v>
      </c>
      <c r="E20" s="46">
        <v>0.18</v>
      </c>
      <c r="F20" s="46">
        <v>2.98833E-3</v>
      </c>
      <c r="G20" s="46">
        <v>0.3125</v>
      </c>
    </row>
    <row r="21" spans="1:14" x14ac:dyDescent="0.3">
      <c r="A21" s="51" t="s">
        <v>60</v>
      </c>
      <c r="B21" s="46" t="s">
        <v>38</v>
      </c>
      <c r="C21" s="34">
        <v>2</v>
      </c>
      <c r="D21" s="46">
        <v>2.2400000000000002</v>
      </c>
      <c r="E21" s="46">
        <v>0.22</v>
      </c>
      <c r="F21" s="46">
        <v>1.103454E-3</v>
      </c>
      <c r="G21" s="46">
        <v>0.18181818199999999</v>
      </c>
    </row>
    <row r="22" spans="1:14" x14ac:dyDescent="0.3">
      <c r="A22" s="51" t="s">
        <v>60</v>
      </c>
      <c r="B22" s="46" t="s">
        <v>38</v>
      </c>
      <c r="C22" s="34" t="s">
        <v>39</v>
      </c>
      <c r="D22" s="46">
        <v>2.33</v>
      </c>
      <c r="E22" s="46">
        <v>0.32</v>
      </c>
      <c r="F22" s="46">
        <v>4.110392E-3</v>
      </c>
      <c r="G22" s="46">
        <v>0.30769230800000003</v>
      </c>
    </row>
    <row r="23" spans="1:14" x14ac:dyDescent="0.3">
      <c r="A23" s="51" t="s">
        <v>60</v>
      </c>
      <c r="B23" s="46" t="s">
        <v>38</v>
      </c>
      <c r="C23" s="34">
        <v>22</v>
      </c>
      <c r="D23" s="46">
        <v>1.72</v>
      </c>
      <c r="E23" s="46">
        <v>0.18</v>
      </c>
      <c r="F23" s="46">
        <v>3.4417940000000002E-3</v>
      </c>
      <c r="G23" s="46">
        <v>0.27777777799999998</v>
      </c>
    </row>
    <row r="24" spans="1:14" x14ac:dyDescent="0.3">
      <c r="A24" s="51" t="s">
        <v>60</v>
      </c>
      <c r="B24" s="46" t="s">
        <v>43</v>
      </c>
      <c r="C24" s="34">
        <v>4</v>
      </c>
      <c r="D24" s="46">
        <v>5.03</v>
      </c>
      <c r="E24" s="46">
        <v>1.03</v>
      </c>
      <c r="F24" s="46">
        <v>6.8118414000000002E-2</v>
      </c>
      <c r="G24" s="46">
        <v>7.0911721999999996E-2</v>
      </c>
    </row>
    <row r="25" spans="1:14" x14ac:dyDescent="0.3">
      <c r="A25" s="51" t="s">
        <v>60</v>
      </c>
      <c r="B25" s="46" t="s">
        <v>43</v>
      </c>
      <c r="C25" s="34">
        <v>7</v>
      </c>
      <c r="D25" s="46">
        <v>9.23</v>
      </c>
      <c r="E25" s="46">
        <v>1.82</v>
      </c>
      <c r="F25" s="46">
        <v>9.9822112000000005E-2</v>
      </c>
      <c r="G25" s="46">
        <v>2.7245207E-2</v>
      </c>
    </row>
    <row r="26" spans="1:14" x14ac:dyDescent="0.3">
      <c r="A26" s="51" t="s">
        <v>60</v>
      </c>
      <c r="B26" s="46" t="s">
        <v>43</v>
      </c>
      <c r="C26" s="34">
        <v>13</v>
      </c>
      <c r="D26" s="46">
        <v>1.41</v>
      </c>
      <c r="E26" s="46">
        <v>0.14000000000000001</v>
      </c>
      <c r="F26" s="46">
        <v>1.256769E-3</v>
      </c>
      <c r="G26" s="46">
        <v>0.44444444399999999</v>
      </c>
    </row>
    <row r="27" spans="1:14" x14ac:dyDescent="0.3">
      <c r="A27" s="51" t="s">
        <v>60</v>
      </c>
      <c r="B27" s="46" t="s">
        <v>43</v>
      </c>
      <c r="C27" s="34">
        <v>22</v>
      </c>
      <c r="D27" s="46">
        <v>5.2</v>
      </c>
      <c r="E27" s="46">
        <v>0.86</v>
      </c>
      <c r="F27" s="46">
        <v>1.8926889999999999E-3</v>
      </c>
      <c r="G27" s="46">
        <v>0.66666666699999999</v>
      </c>
    </row>
    <row r="28" spans="1:14" x14ac:dyDescent="0.3">
      <c r="A28" s="51" t="s">
        <v>60</v>
      </c>
      <c r="B28" s="46" t="s">
        <v>43</v>
      </c>
      <c r="C28" s="34">
        <v>23</v>
      </c>
      <c r="D28" s="46">
        <v>7.66</v>
      </c>
      <c r="E28" s="46">
        <v>1.47</v>
      </c>
      <c r="F28" s="46">
        <v>6.6078731000000002E-2</v>
      </c>
      <c r="G28" s="46">
        <v>3.2299741999999999E-2</v>
      </c>
    </row>
    <row r="29" spans="1:14" x14ac:dyDescent="0.3">
      <c r="A29" s="51" t="s">
        <v>60</v>
      </c>
      <c r="B29" s="46" t="s">
        <v>44</v>
      </c>
      <c r="C29" s="34">
        <v>1</v>
      </c>
      <c r="D29" s="46">
        <v>5.32</v>
      </c>
      <c r="E29" s="46">
        <v>1.1299999999999999</v>
      </c>
      <c r="F29" s="46">
        <v>4.9060121999999998E-2</v>
      </c>
      <c r="G29" s="46">
        <v>5.8732611999999997E-2</v>
      </c>
    </row>
    <row r="30" spans="1:14" x14ac:dyDescent="0.3">
      <c r="A30" s="51" t="s">
        <v>60</v>
      </c>
      <c r="B30" s="46" t="s">
        <v>44</v>
      </c>
      <c r="C30" s="34">
        <v>2</v>
      </c>
      <c r="D30" s="46">
        <v>14.21</v>
      </c>
      <c r="E30" s="46">
        <v>2.2599999999999998</v>
      </c>
      <c r="F30" s="46">
        <v>3.7255621000000003E-2</v>
      </c>
      <c r="G30" s="46">
        <v>9.7493036000000005E-2</v>
      </c>
    </row>
    <row r="31" spans="1:14" x14ac:dyDescent="0.3">
      <c r="A31" s="51" t="s">
        <v>60</v>
      </c>
      <c r="B31" s="46" t="s">
        <v>44</v>
      </c>
      <c r="C31" s="34">
        <v>3</v>
      </c>
      <c r="D31" s="46">
        <v>4</v>
      </c>
      <c r="E31" s="46">
        <v>0.83</v>
      </c>
      <c r="F31" s="46">
        <v>2.9534301999999998E-2</v>
      </c>
      <c r="G31" s="46">
        <v>7.2100312999999999E-2</v>
      </c>
    </row>
    <row r="32" spans="1:14" x14ac:dyDescent="0.3">
      <c r="A32" s="51" t="s">
        <v>60</v>
      </c>
      <c r="B32" s="46" t="s">
        <v>44</v>
      </c>
      <c r="C32" s="34" t="s">
        <v>46</v>
      </c>
      <c r="D32" s="46">
        <v>3.36</v>
      </c>
      <c r="E32" s="46">
        <v>0.54</v>
      </c>
      <c r="F32" s="46">
        <v>6.3359846999999997E-2</v>
      </c>
      <c r="G32" s="46">
        <v>9.8976109000000007E-2</v>
      </c>
    </row>
    <row r="33" spans="1:7" x14ac:dyDescent="0.3">
      <c r="A33" s="51" t="s">
        <v>60</v>
      </c>
      <c r="B33" s="46" t="s">
        <v>44</v>
      </c>
      <c r="C33" s="34">
        <v>12</v>
      </c>
      <c r="D33" s="46">
        <v>5.31</v>
      </c>
      <c r="E33" s="46">
        <v>1.02</v>
      </c>
      <c r="F33" s="46">
        <v>2.9750398000000001E-2</v>
      </c>
      <c r="G33" s="46">
        <v>9.7560975999999994E-2</v>
      </c>
    </row>
    <row r="34" spans="1:7" x14ac:dyDescent="0.3">
      <c r="A34" s="51" t="s">
        <v>60</v>
      </c>
      <c r="B34" s="46" t="s">
        <v>44</v>
      </c>
      <c r="C34" s="34">
        <v>17</v>
      </c>
      <c r="D34" s="46">
        <v>4.0199999999999996</v>
      </c>
      <c r="E34" s="46">
        <v>0.65</v>
      </c>
      <c r="F34" s="46">
        <v>4.0506420000000001E-2</v>
      </c>
      <c r="G34" s="46">
        <v>9.5665172000000007E-2</v>
      </c>
    </row>
    <row r="35" spans="1:7" x14ac:dyDescent="0.3">
      <c r="A35" s="51" t="s">
        <v>60</v>
      </c>
      <c r="B35" s="46" t="s">
        <v>44</v>
      </c>
      <c r="C35" s="34">
        <v>18</v>
      </c>
      <c r="D35" s="46">
        <v>4.8099999999999996</v>
      </c>
      <c r="E35" s="46">
        <v>0.79</v>
      </c>
      <c r="F35" s="46">
        <v>2.1390557000000001E-2</v>
      </c>
      <c r="G35" s="46">
        <v>0.28000000000000003</v>
      </c>
    </row>
    <row r="36" spans="1:7" x14ac:dyDescent="0.3">
      <c r="A36" s="51" t="s">
        <v>60</v>
      </c>
      <c r="B36" s="46" t="s">
        <v>48</v>
      </c>
      <c r="C36" s="34">
        <v>2</v>
      </c>
      <c r="D36" s="46">
        <v>3.18</v>
      </c>
      <c r="E36" s="46">
        <v>0.43</v>
      </c>
      <c r="F36" s="46">
        <v>4.8448709999999999E-2</v>
      </c>
      <c r="G36" s="46">
        <v>3.1468531000000001E-2</v>
      </c>
    </row>
    <row r="37" spans="1:7" x14ac:dyDescent="0.3">
      <c r="A37" s="51" t="s">
        <v>60</v>
      </c>
      <c r="B37" s="46" t="s">
        <v>48</v>
      </c>
      <c r="C37" s="34">
        <v>4</v>
      </c>
      <c r="D37" s="46">
        <v>3.3</v>
      </c>
      <c r="E37" s="46">
        <v>0.55000000000000004</v>
      </c>
      <c r="F37" s="46">
        <v>4.2443272999999997E-2</v>
      </c>
      <c r="G37" s="46">
        <v>9.9547511000000005E-2</v>
      </c>
    </row>
    <row r="38" spans="1:7" x14ac:dyDescent="0.3">
      <c r="A38" s="51" t="s">
        <v>60</v>
      </c>
      <c r="B38" s="46" t="s">
        <v>48</v>
      </c>
      <c r="C38" s="34">
        <v>5</v>
      </c>
      <c r="D38" s="46">
        <v>2.31</v>
      </c>
      <c r="E38" s="46">
        <v>0.28000000000000003</v>
      </c>
      <c r="F38" s="46">
        <v>3.079136E-2</v>
      </c>
      <c r="G38" s="46">
        <v>4.1095890000000003E-2</v>
      </c>
    </row>
    <row r="39" spans="1:7" x14ac:dyDescent="0.3">
      <c r="A39" s="51" t="s">
        <v>60</v>
      </c>
      <c r="B39" s="46" t="s">
        <v>48</v>
      </c>
      <c r="C39" s="34">
        <v>7</v>
      </c>
      <c r="D39" s="46">
        <v>2.85</v>
      </c>
      <c r="E39" s="46">
        <v>0.34</v>
      </c>
      <c r="F39" s="46">
        <v>3.0549969999999998E-3</v>
      </c>
      <c r="G39" s="46">
        <v>0.43478260899999999</v>
      </c>
    </row>
    <row r="40" spans="1:7" x14ac:dyDescent="0.3">
      <c r="A40" s="51" t="s">
        <v>60</v>
      </c>
      <c r="B40" s="46" t="s">
        <v>48</v>
      </c>
      <c r="C40" s="34">
        <v>8</v>
      </c>
      <c r="D40" s="46">
        <v>2.66</v>
      </c>
      <c r="E40" s="46">
        <v>0.35</v>
      </c>
      <c r="F40" s="46">
        <v>9.4621070000000009E-3</v>
      </c>
      <c r="G40" s="46">
        <v>0.382352941</v>
      </c>
    </row>
    <row r="41" spans="1:7" x14ac:dyDescent="0.3">
      <c r="A41" s="51" t="s">
        <v>60</v>
      </c>
      <c r="B41" s="46" t="s">
        <v>48</v>
      </c>
      <c r="C41" s="34">
        <v>9</v>
      </c>
      <c r="D41" s="46">
        <v>4.12</v>
      </c>
      <c r="E41" s="46">
        <v>0.73</v>
      </c>
      <c r="F41" s="46">
        <v>1.9281313000000001E-2</v>
      </c>
      <c r="G41" s="46">
        <v>0.13095238100000001</v>
      </c>
    </row>
    <row r="42" spans="1:7" x14ac:dyDescent="0.3">
      <c r="A42" s="51" t="s">
        <v>60</v>
      </c>
      <c r="B42" s="46" t="s">
        <v>48</v>
      </c>
      <c r="C42" s="34">
        <v>11</v>
      </c>
      <c r="D42" s="46">
        <v>3.41</v>
      </c>
      <c r="E42" s="46">
        <v>0.51</v>
      </c>
      <c r="F42" s="46">
        <v>1.1226775E-2</v>
      </c>
      <c r="G42" s="46">
        <v>0.178010471</v>
      </c>
    </row>
    <row r="43" spans="1:7" x14ac:dyDescent="0.3">
      <c r="A43" s="51" t="s">
        <v>60</v>
      </c>
      <c r="B43" s="46" t="s">
        <v>48</v>
      </c>
      <c r="C43" s="34">
        <v>12</v>
      </c>
      <c r="D43" s="46">
        <v>3.21</v>
      </c>
      <c r="E43" s="46">
        <v>0.47</v>
      </c>
      <c r="F43" s="46">
        <v>3.5144359E-2</v>
      </c>
      <c r="G43" s="46">
        <v>8.6614173000000003E-2</v>
      </c>
    </row>
    <row r="44" spans="1:7" x14ac:dyDescent="0.3">
      <c r="A44" s="51" t="s">
        <v>60</v>
      </c>
      <c r="B44" s="46" t="s">
        <v>48</v>
      </c>
      <c r="C44" s="34">
        <v>14</v>
      </c>
      <c r="D44" s="46">
        <v>6.69</v>
      </c>
      <c r="E44" s="46">
        <v>1.84</v>
      </c>
      <c r="F44" s="46">
        <v>1.4345479999999999E-3</v>
      </c>
      <c r="G44" s="46">
        <v>0.28571428599999998</v>
      </c>
    </row>
    <row r="45" spans="1:7" x14ac:dyDescent="0.3">
      <c r="A45" s="51" t="s">
        <v>60</v>
      </c>
      <c r="B45" s="46" t="s">
        <v>49</v>
      </c>
      <c r="C45" s="34">
        <v>7</v>
      </c>
      <c r="D45" s="46">
        <v>2.41</v>
      </c>
      <c r="E45" s="46">
        <v>0.28999999999999998</v>
      </c>
      <c r="F45" s="46">
        <v>1.161898E-3</v>
      </c>
      <c r="G45" s="46">
        <v>0</v>
      </c>
    </row>
    <row r="46" spans="1:7" x14ac:dyDescent="0.3">
      <c r="A46" s="51" t="s">
        <v>60</v>
      </c>
      <c r="B46" s="46" t="s">
        <v>49</v>
      </c>
      <c r="C46" s="34">
        <v>22</v>
      </c>
      <c r="D46" s="46">
        <v>1.72</v>
      </c>
      <c r="E46" s="46">
        <v>0.16</v>
      </c>
      <c r="F46" s="46">
        <v>3.6053320000000002E-3</v>
      </c>
      <c r="G46" s="46">
        <v>0.18181818199999999</v>
      </c>
    </row>
    <row r="47" spans="1:7" x14ac:dyDescent="0.3">
      <c r="A47" s="51" t="s">
        <v>60</v>
      </c>
      <c r="B47" s="46" t="s">
        <v>49</v>
      </c>
      <c r="C47" s="34">
        <v>25</v>
      </c>
      <c r="D47" s="46">
        <v>3.75</v>
      </c>
      <c r="E47" s="46">
        <v>0.5</v>
      </c>
      <c r="F47" s="46">
        <v>4.2091555000000003E-2</v>
      </c>
      <c r="G47" s="46">
        <v>7.1197411000000002E-2</v>
      </c>
    </row>
    <row r="48" spans="1:7" x14ac:dyDescent="0.3">
      <c r="A48" s="51" t="s">
        <v>60</v>
      </c>
      <c r="B48" s="46" t="s">
        <v>49</v>
      </c>
      <c r="C48" s="34">
        <v>26</v>
      </c>
      <c r="D48" s="46">
        <v>3.71</v>
      </c>
      <c r="E48" s="46">
        <v>0.51</v>
      </c>
      <c r="F48" s="46">
        <v>2.8689447999999999E-2</v>
      </c>
      <c r="G48" s="46">
        <v>0.10204081600000001</v>
      </c>
    </row>
    <row r="49" spans="1:7" x14ac:dyDescent="0.3">
      <c r="A49" s="51" t="s">
        <v>60</v>
      </c>
      <c r="B49" s="46" t="s">
        <v>50</v>
      </c>
      <c r="C49" s="34">
        <v>5</v>
      </c>
      <c r="D49" s="46">
        <v>3.3</v>
      </c>
      <c r="E49" s="46">
        <v>0.57999999999999996</v>
      </c>
      <c r="F49" s="46">
        <v>2.4652231E-2</v>
      </c>
      <c r="G49" s="46">
        <v>0.15677966099999999</v>
      </c>
    </row>
    <row r="50" spans="1:7" x14ac:dyDescent="0.3">
      <c r="A50" s="51" t="s">
        <v>60</v>
      </c>
      <c r="B50" s="46" t="s">
        <v>50</v>
      </c>
      <c r="C50" s="34">
        <v>8</v>
      </c>
      <c r="D50" s="46">
        <v>3.59</v>
      </c>
      <c r="E50" s="46">
        <v>0.56999999999999995</v>
      </c>
      <c r="F50" s="46">
        <v>7.4262260000000002E-3</v>
      </c>
      <c r="G50" s="46">
        <v>0.16447368400000001</v>
      </c>
    </row>
    <row r="51" spans="1:7" x14ac:dyDescent="0.3">
      <c r="A51" s="51" t="s">
        <v>60</v>
      </c>
      <c r="B51" s="46" t="s">
        <v>53</v>
      </c>
      <c r="C51" s="34">
        <v>2</v>
      </c>
      <c r="D51" s="46">
        <v>3.24</v>
      </c>
      <c r="E51" s="46">
        <v>0.59</v>
      </c>
      <c r="F51" s="46">
        <v>0.102115807</v>
      </c>
      <c r="G51" s="46">
        <v>4.0391677000000001E-2</v>
      </c>
    </row>
    <row r="52" spans="1:7" x14ac:dyDescent="0.3">
      <c r="A52" s="51" t="s">
        <v>60</v>
      </c>
      <c r="B52" s="46" t="s">
        <v>53</v>
      </c>
      <c r="C52" s="34">
        <v>5</v>
      </c>
      <c r="D52" s="46">
        <v>3.52</v>
      </c>
      <c r="E52" s="46">
        <v>0.54</v>
      </c>
      <c r="F52" s="46">
        <v>0.104375152</v>
      </c>
      <c r="G52" s="46">
        <v>4.8387096999999997E-2</v>
      </c>
    </row>
    <row r="53" spans="1:7" x14ac:dyDescent="0.3">
      <c r="A53" s="51" t="s">
        <v>60</v>
      </c>
      <c r="B53" s="46" t="s">
        <v>53</v>
      </c>
      <c r="C53" s="34">
        <v>6</v>
      </c>
      <c r="D53" s="46">
        <v>2.67</v>
      </c>
      <c r="E53" s="46">
        <v>0.37</v>
      </c>
      <c r="F53" s="46">
        <v>9.1356798000000003E-2</v>
      </c>
      <c r="G53" s="46">
        <v>3.6597428000000001E-2</v>
      </c>
    </row>
    <row r="54" spans="1:7" x14ac:dyDescent="0.3">
      <c r="A54" s="51" t="s">
        <v>60</v>
      </c>
      <c r="B54" s="46" t="s">
        <v>53</v>
      </c>
      <c r="C54" s="34">
        <v>8</v>
      </c>
      <c r="D54" s="46">
        <v>1.9</v>
      </c>
      <c r="E54" s="46">
        <v>0.24</v>
      </c>
      <c r="F54" s="46">
        <v>9.4958119999999993E-2</v>
      </c>
      <c r="G54" s="46">
        <v>6.2006763999999999E-2</v>
      </c>
    </row>
    <row r="55" spans="1:7" x14ac:dyDescent="0.3">
      <c r="A55" s="51" t="s">
        <v>60</v>
      </c>
      <c r="B55" s="46" t="s">
        <v>53</v>
      </c>
      <c r="C55" s="34">
        <v>9</v>
      </c>
      <c r="D55" s="46">
        <v>3.5</v>
      </c>
      <c r="E55" s="46">
        <v>0.62</v>
      </c>
      <c r="F55" s="46">
        <v>2.6529878999999999E-2</v>
      </c>
      <c r="G55" s="46">
        <v>6.1576354999999999E-2</v>
      </c>
    </row>
    <row r="56" spans="1:7" x14ac:dyDescent="0.3">
      <c r="A56" s="51" t="s">
        <v>60</v>
      </c>
      <c r="B56" s="46" t="s">
        <v>53</v>
      </c>
      <c r="C56" s="34">
        <v>12</v>
      </c>
      <c r="D56" s="46">
        <v>2.48</v>
      </c>
      <c r="E56" s="46">
        <v>0.33</v>
      </c>
      <c r="F56" s="46">
        <v>8.9334410000000003E-2</v>
      </c>
      <c r="G56" s="46">
        <v>1.3565891E-2</v>
      </c>
    </row>
    <row r="57" spans="1:7" x14ac:dyDescent="0.3">
      <c r="A57" s="51" t="s">
        <v>60</v>
      </c>
      <c r="B57" s="46" t="s">
        <v>53</v>
      </c>
      <c r="C57" s="34">
        <v>14</v>
      </c>
      <c r="D57" s="46">
        <v>2.67</v>
      </c>
      <c r="E57" s="46">
        <v>0.38</v>
      </c>
      <c r="F57" s="46">
        <v>0.101856989</v>
      </c>
      <c r="G57" s="46">
        <v>3.7373736999999997E-2</v>
      </c>
    </row>
    <row r="58" spans="1:7" x14ac:dyDescent="0.3">
      <c r="A58" s="51" t="s">
        <v>60</v>
      </c>
      <c r="B58" s="46" t="s">
        <v>53</v>
      </c>
      <c r="C58" s="34">
        <v>16</v>
      </c>
      <c r="D58" s="46">
        <v>2.83</v>
      </c>
      <c r="E58" s="46">
        <v>0.45</v>
      </c>
      <c r="F58" s="46">
        <v>3.8952206000000003E-2</v>
      </c>
      <c r="G58" s="46">
        <v>4.5855379000000002E-2</v>
      </c>
    </row>
    <row r="59" spans="1:7" x14ac:dyDescent="0.3">
      <c r="A59" s="51" t="s">
        <v>60</v>
      </c>
      <c r="B59" s="46" t="s">
        <v>53</v>
      </c>
      <c r="C59" s="34">
        <v>21</v>
      </c>
      <c r="D59" s="46">
        <v>3.48</v>
      </c>
      <c r="E59" s="46">
        <v>0.49</v>
      </c>
      <c r="F59" s="46">
        <v>1.3599158E-2</v>
      </c>
      <c r="G59" s="46">
        <v>0.10344827600000001</v>
      </c>
    </row>
    <row r="60" spans="1:7" x14ac:dyDescent="0.3">
      <c r="A60" s="51" t="s">
        <v>60</v>
      </c>
      <c r="B60" s="46" t="s">
        <v>53</v>
      </c>
      <c r="C60" s="34">
        <v>27</v>
      </c>
      <c r="D60" s="46">
        <v>3.94</v>
      </c>
      <c r="E60" s="46">
        <v>0.66</v>
      </c>
      <c r="F60" s="46">
        <v>3.1460950000000001E-2</v>
      </c>
      <c r="G60" s="46">
        <v>6.1538462000000002E-2</v>
      </c>
    </row>
    <row r="61" spans="1:7" x14ac:dyDescent="0.3">
      <c r="A61" s="51" t="s">
        <v>60</v>
      </c>
      <c r="B61" s="46" t="s">
        <v>53</v>
      </c>
      <c r="C61" s="34">
        <v>28</v>
      </c>
      <c r="D61" s="46">
        <v>3.08</v>
      </c>
      <c r="E61" s="46">
        <v>0.47</v>
      </c>
      <c r="F61" s="46">
        <v>2.9840451E-2</v>
      </c>
      <c r="G61" s="46">
        <v>9.2964824000000001E-2</v>
      </c>
    </row>
    <row r="62" spans="1:7" x14ac:dyDescent="0.3">
      <c r="A62" s="51" t="s">
        <v>60</v>
      </c>
      <c r="B62" s="46" t="s">
        <v>54</v>
      </c>
      <c r="C62" s="34">
        <v>9</v>
      </c>
      <c r="D62" s="46">
        <v>2.4500000000000002</v>
      </c>
      <c r="E62" s="46">
        <v>0.4</v>
      </c>
      <c r="F62" s="46">
        <v>4.6233341999999997E-2</v>
      </c>
      <c r="G62" s="46">
        <v>5.1649927999999998E-2</v>
      </c>
    </row>
    <row r="63" spans="1:7" x14ac:dyDescent="0.3">
      <c r="A63" s="51" t="s">
        <v>60</v>
      </c>
      <c r="B63" s="46" t="s">
        <v>54</v>
      </c>
      <c r="C63" s="34">
        <v>10</v>
      </c>
      <c r="D63" s="46">
        <v>2.82</v>
      </c>
      <c r="E63" s="46">
        <v>0.45</v>
      </c>
      <c r="F63" s="46">
        <v>3.0562519E-2</v>
      </c>
      <c r="G63" s="46">
        <v>0.119815668</v>
      </c>
    </row>
    <row r="64" spans="1:7" x14ac:dyDescent="0.3">
      <c r="A64" s="51" t="s">
        <v>60</v>
      </c>
      <c r="B64" s="46" t="s">
        <v>54</v>
      </c>
      <c r="C64" s="34">
        <v>11</v>
      </c>
      <c r="D64" s="46">
        <v>1.8</v>
      </c>
      <c r="E64" s="46">
        <v>0.21</v>
      </c>
      <c r="F64" s="46">
        <v>8.1892590000000008E-3</v>
      </c>
      <c r="G64" s="46">
        <v>0.22058823499999999</v>
      </c>
    </row>
    <row r="65" spans="1:7" x14ac:dyDescent="0.3">
      <c r="A65" s="51" t="s">
        <v>60</v>
      </c>
      <c r="B65" s="46" t="s">
        <v>54</v>
      </c>
      <c r="C65" s="34">
        <v>16</v>
      </c>
      <c r="D65" s="46">
        <v>3.74</v>
      </c>
      <c r="E65" s="46">
        <v>0.73</v>
      </c>
      <c r="F65" s="46">
        <v>6.1932494999999997E-2</v>
      </c>
      <c r="G65" s="46">
        <v>4.3243243000000001E-2</v>
      </c>
    </row>
    <row r="66" spans="1:7" x14ac:dyDescent="0.3">
      <c r="A66" s="51" t="s">
        <v>60</v>
      </c>
      <c r="B66" s="46" t="s">
        <v>54</v>
      </c>
      <c r="C66" s="34">
        <v>22</v>
      </c>
      <c r="D66" s="46">
        <v>2.2599999999999998</v>
      </c>
      <c r="E66" s="46">
        <v>0.27</v>
      </c>
      <c r="F66" s="46">
        <v>2.1398898E-2</v>
      </c>
      <c r="G66" s="46">
        <v>0.18562874300000001</v>
      </c>
    </row>
    <row r="67" spans="1:7" x14ac:dyDescent="0.3">
      <c r="A67" s="51" t="s">
        <v>60</v>
      </c>
      <c r="B67" s="46" t="s">
        <v>54</v>
      </c>
      <c r="C67" s="34">
        <v>23</v>
      </c>
      <c r="D67" s="46">
        <v>3.16</v>
      </c>
      <c r="E67" s="46">
        <v>0.44</v>
      </c>
      <c r="F67" s="46">
        <v>7.0455680000000003E-3</v>
      </c>
      <c r="G67" s="46">
        <v>0.26</v>
      </c>
    </row>
    <row r="68" spans="1:7" x14ac:dyDescent="0.3">
      <c r="A68" s="51" t="s">
        <v>60</v>
      </c>
      <c r="B68" s="46" t="s">
        <v>54</v>
      </c>
      <c r="C68" s="34">
        <v>26</v>
      </c>
      <c r="D68" s="46">
        <v>3.09</v>
      </c>
      <c r="E68" s="46">
        <v>0.52</v>
      </c>
      <c r="F68" s="46">
        <v>3.3557889E-2</v>
      </c>
      <c r="G68" s="46">
        <v>6.3551402000000007E-2</v>
      </c>
    </row>
    <row r="69" spans="1:7" x14ac:dyDescent="0.3">
      <c r="A69" s="51" t="s">
        <v>60</v>
      </c>
      <c r="B69" s="46" t="s">
        <v>55</v>
      </c>
      <c r="C69" s="34">
        <v>8</v>
      </c>
      <c r="D69" s="46">
        <v>3.74</v>
      </c>
      <c r="E69" s="46">
        <v>12.23</v>
      </c>
      <c r="F69" s="46">
        <v>5.1995419999999997E-3</v>
      </c>
      <c r="G69" s="46">
        <v>1</v>
      </c>
    </row>
    <row r="70" spans="1:7" x14ac:dyDescent="0.3">
      <c r="A70" s="51" t="s">
        <v>60</v>
      </c>
      <c r="B70" s="46" t="s">
        <v>55</v>
      </c>
      <c r="C70" s="34">
        <v>10</v>
      </c>
      <c r="D70" s="46">
        <v>4.08</v>
      </c>
      <c r="E70" s="46">
        <v>0.57999999999999996</v>
      </c>
      <c r="F70" s="46">
        <v>6.9436949999999997E-3</v>
      </c>
      <c r="G70" s="46">
        <v>0.51785714299999996</v>
      </c>
    </row>
    <row r="71" spans="1:7" x14ac:dyDescent="0.3">
      <c r="A71" s="51" t="s">
        <v>60</v>
      </c>
      <c r="B71" s="46" t="s">
        <v>55</v>
      </c>
      <c r="C71" s="34">
        <v>12</v>
      </c>
      <c r="D71" s="46">
        <v>3.91</v>
      </c>
      <c r="E71" s="46">
        <v>0.72</v>
      </c>
      <c r="F71" s="46">
        <v>5.6045066999999997E-2</v>
      </c>
      <c r="G71" s="46">
        <v>0.10652921</v>
      </c>
    </row>
    <row r="72" spans="1:7" x14ac:dyDescent="0.3">
      <c r="A72" s="51" t="s">
        <v>60</v>
      </c>
      <c r="B72" s="46" t="s">
        <v>55</v>
      </c>
      <c r="C72" s="34">
        <v>14</v>
      </c>
      <c r="D72" s="46">
        <v>2.61</v>
      </c>
      <c r="E72" s="46">
        <v>0.35</v>
      </c>
      <c r="F72" s="46">
        <v>2.9940617999999999E-2</v>
      </c>
      <c r="G72" s="46">
        <v>0.233333333</v>
      </c>
    </row>
    <row r="73" spans="1:7" x14ac:dyDescent="0.3">
      <c r="A73" s="51" t="s">
        <v>60</v>
      </c>
      <c r="B73" s="46" t="s">
        <v>55</v>
      </c>
      <c r="C73" s="34" t="s">
        <v>56</v>
      </c>
      <c r="D73" s="46">
        <v>3.4</v>
      </c>
      <c r="E73" s="46">
        <v>0.44</v>
      </c>
      <c r="F73" s="46">
        <v>7.9065449999999992E-3</v>
      </c>
      <c r="G73" s="46">
        <v>0.5</v>
      </c>
    </row>
    <row r="74" spans="1:7" x14ac:dyDescent="0.3">
      <c r="A74" s="51" t="s">
        <v>60</v>
      </c>
      <c r="B74" s="46" t="s">
        <v>55</v>
      </c>
      <c r="C74" s="34" t="s">
        <v>57</v>
      </c>
      <c r="D74" s="46">
        <v>4.18</v>
      </c>
      <c r="E74" s="46">
        <v>0.7</v>
      </c>
      <c r="F74" s="46">
        <v>1.0910441999999999E-2</v>
      </c>
      <c r="G74" s="46">
        <v>0.329113924</v>
      </c>
    </row>
    <row r="75" spans="1:7" x14ac:dyDescent="0.3">
      <c r="A75" s="51" t="s">
        <v>60</v>
      </c>
      <c r="B75" s="46" t="s">
        <v>55</v>
      </c>
      <c r="C75" s="34">
        <v>21</v>
      </c>
      <c r="D75" s="46">
        <v>2.2000000000000002</v>
      </c>
      <c r="E75" s="46">
        <v>0.26</v>
      </c>
      <c r="F75" s="46">
        <v>4.9021029999999997E-3</v>
      </c>
      <c r="G75" s="46">
        <v>0.163265306</v>
      </c>
    </row>
    <row r="76" spans="1:7" x14ac:dyDescent="0.3">
      <c r="A76" s="51" t="s">
        <v>60</v>
      </c>
      <c r="B76" s="46" t="s">
        <v>55</v>
      </c>
      <c r="C76" s="34">
        <v>22</v>
      </c>
      <c r="D76" s="46">
        <v>2.74</v>
      </c>
      <c r="E76" s="46">
        <v>0.33</v>
      </c>
      <c r="F76" s="46">
        <v>2.2564292E-2</v>
      </c>
      <c r="G76" s="46">
        <v>0.31386861300000002</v>
      </c>
    </row>
    <row r="77" spans="1:7" x14ac:dyDescent="0.3">
      <c r="A77" s="51" t="s">
        <v>60</v>
      </c>
      <c r="B77" s="46" t="s">
        <v>55</v>
      </c>
      <c r="C77" s="34">
        <v>24</v>
      </c>
      <c r="D77" s="46">
        <v>2.8</v>
      </c>
      <c r="E77" s="46">
        <v>0.38</v>
      </c>
      <c r="F77" s="46">
        <v>2.5275156E-2</v>
      </c>
      <c r="G77" s="46">
        <v>0.385321101</v>
      </c>
    </row>
    <row r="78" spans="1:7" x14ac:dyDescent="0.3">
      <c r="A78" s="51" t="s">
        <v>60</v>
      </c>
      <c r="B78" s="46" t="s">
        <v>55</v>
      </c>
      <c r="C78" s="34">
        <v>25</v>
      </c>
      <c r="D78" s="46">
        <v>2.62</v>
      </c>
      <c r="E78" s="46">
        <v>0.38</v>
      </c>
      <c r="F78" s="46">
        <v>1.7778267E-2</v>
      </c>
      <c r="G78" s="46">
        <v>0.322580645</v>
      </c>
    </row>
    <row r="79" spans="1:7" x14ac:dyDescent="0.3">
      <c r="A79" s="51" t="s">
        <v>60</v>
      </c>
      <c r="B79" s="46" t="s">
        <v>55</v>
      </c>
      <c r="C79" s="34">
        <v>27</v>
      </c>
      <c r="D79" s="46">
        <v>2.2599999999999998</v>
      </c>
      <c r="E79" s="46">
        <v>0.3</v>
      </c>
      <c r="F79" s="46">
        <v>4.4482498000000002E-2</v>
      </c>
      <c r="G79" s="46">
        <v>7.1428570999999996E-2</v>
      </c>
    </row>
    <row r="80" spans="1:7" x14ac:dyDescent="0.3">
      <c r="A80" s="51" t="s">
        <v>60</v>
      </c>
      <c r="B80" s="46" t="s">
        <v>55</v>
      </c>
      <c r="C80" s="34">
        <v>31</v>
      </c>
      <c r="D80" s="46">
        <v>2.1800000000000002</v>
      </c>
      <c r="E80" s="46">
        <v>0.27</v>
      </c>
      <c r="F80" s="46">
        <v>6.1185965000000002E-2</v>
      </c>
      <c r="G80" s="46">
        <v>0.19826087000000001</v>
      </c>
    </row>
    <row r="81" spans="1:7" x14ac:dyDescent="0.3">
      <c r="A81" s="51" t="s">
        <v>59</v>
      </c>
      <c r="B81" s="46" t="s">
        <v>34</v>
      </c>
      <c r="C81" s="34">
        <v>1</v>
      </c>
      <c r="D81" s="46">
        <v>1.82</v>
      </c>
      <c r="E81" s="46">
        <v>0.18</v>
      </c>
      <c r="F81" s="46">
        <v>4.5710669999999998E-3</v>
      </c>
      <c r="G81" s="46">
        <v>0.61538461499999997</v>
      </c>
    </row>
    <row r="82" spans="1:7" x14ac:dyDescent="0.3">
      <c r="A82" s="51" t="s">
        <v>59</v>
      </c>
      <c r="B82" s="46" t="s">
        <v>34</v>
      </c>
      <c r="C82" s="34">
        <v>2</v>
      </c>
      <c r="D82" s="46">
        <v>1.79</v>
      </c>
      <c r="E82" s="46">
        <v>0.17</v>
      </c>
      <c r="F82" s="46">
        <v>2.9359999999999998E-4</v>
      </c>
      <c r="G82" s="46">
        <v>0.66666666699999999</v>
      </c>
    </row>
    <row r="83" spans="1:7" x14ac:dyDescent="0.3">
      <c r="A83" s="51" t="s">
        <v>59</v>
      </c>
      <c r="B83" s="46" t="s">
        <v>34</v>
      </c>
      <c r="C83" s="34">
        <v>5</v>
      </c>
      <c r="D83" s="46">
        <v>1.59</v>
      </c>
      <c r="E83" s="46">
        <v>0.15</v>
      </c>
      <c r="F83" s="46">
        <v>2.217924E-3</v>
      </c>
      <c r="G83" s="46">
        <v>0.05</v>
      </c>
    </row>
    <row r="84" spans="1:7" x14ac:dyDescent="0.3">
      <c r="A84" s="51" t="s">
        <v>59</v>
      </c>
      <c r="B84" s="46" t="s">
        <v>34</v>
      </c>
      <c r="C84" s="34">
        <v>8</v>
      </c>
      <c r="D84" s="46">
        <v>2.78</v>
      </c>
      <c r="E84" s="46">
        <v>0.34</v>
      </c>
      <c r="F84" s="46">
        <v>5.9553673000000001E-2</v>
      </c>
      <c r="G84" s="46">
        <v>4.3478260999999997E-2</v>
      </c>
    </row>
    <row r="85" spans="1:7" x14ac:dyDescent="0.3">
      <c r="A85" s="51" t="s">
        <v>59</v>
      </c>
      <c r="B85" s="46" t="s">
        <v>34</v>
      </c>
      <c r="C85" s="34">
        <v>11</v>
      </c>
      <c r="D85" s="46">
        <v>1.77</v>
      </c>
      <c r="E85" s="46">
        <v>0.2</v>
      </c>
      <c r="F85" s="46">
        <v>4.8139189999999998E-3</v>
      </c>
      <c r="G85" s="46">
        <v>0.38095238100000001</v>
      </c>
    </row>
    <row r="86" spans="1:7" x14ac:dyDescent="0.3">
      <c r="A86" s="51" t="s">
        <v>59</v>
      </c>
      <c r="B86" s="46" t="s">
        <v>34</v>
      </c>
      <c r="C86" s="34">
        <v>12</v>
      </c>
      <c r="D86" s="46">
        <v>1.66</v>
      </c>
      <c r="E86" s="46">
        <v>0.2</v>
      </c>
      <c r="F86" s="46">
        <v>1.1942622E-2</v>
      </c>
      <c r="G86" s="46">
        <v>0.30337078699999998</v>
      </c>
    </row>
    <row r="87" spans="1:7" x14ac:dyDescent="0.3">
      <c r="A87" s="51" t="s">
        <v>59</v>
      </c>
      <c r="B87" s="46" t="s">
        <v>34</v>
      </c>
      <c r="C87" s="34" t="s">
        <v>35</v>
      </c>
      <c r="D87" s="46">
        <v>0.66</v>
      </c>
      <c r="E87" s="46">
        <v>0.04</v>
      </c>
      <c r="F87" s="46">
        <v>1.9593099999999999E-4</v>
      </c>
      <c r="G87" s="46">
        <v>0</v>
      </c>
    </row>
    <row r="88" spans="1:7" x14ac:dyDescent="0.3">
      <c r="A88" s="51" t="s">
        <v>59</v>
      </c>
      <c r="B88" s="46" t="s">
        <v>34</v>
      </c>
      <c r="C88" s="34">
        <v>14</v>
      </c>
      <c r="D88" s="46">
        <v>1.5</v>
      </c>
      <c r="E88" s="46">
        <v>0.16</v>
      </c>
      <c r="F88" s="46">
        <v>1.6381765999999999E-2</v>
      </c>
      <c r="G88" s="46">
        <v>0.17391304299999999</v>
      </c>
    </row>
    <row r="89" spans="1:7" x14ac:dyDescent="0.3">
      <c r="A89" s="51" t="s">
        <v>59</v>
      </c>
      <c r="B89" s="46" t="s">
        <v>34</v>
      </c>
      <c r="C89" s="34">
        <v>15</v>
      </c>
      <c r="D89" s="46">
        <v>1.35</v>
      </c>
      <c r="E89" s="46">
        <v>0.13</v>
      </c>
      <c r="F89" s="46">
        <v>2.9707399999999998E-4</v>
      </c>
      <c r="G89" s="46">
        <v>0.16666666699999999</v>
      </c>
    </row>
    <row r="90" spans="1:7" x14ac:dyDescent="0.3">
      <c r="A90" s="51" t="s">
        <v>59</v>
      </c>
      <c r="B90" s="46" t="s">
        <v>34</v>
      </c>
      <c r="C90" s="34">
        <v>17</v>
      </c>
      <c r="D90" s="46">
        <v>1.77</v>
      </c>
      <c r="E90" s="46">
        <v>0.2</v>
      </c>
      <c r="F90" s="46">
        <v>5.4302329999999996E-3</v>
      </c>
      <c r="G90" s="46">
        <v>0.45833333300000001</v>
      </c>
    </row>
    <row r="91" spans="1:7" x14ac:dyDescent="0.3">
      <c r="A91" s="51" t="s">
        <v>59</v>
      </c>
      <c r="B91" s="46" t="s">
        <v>34</v>
      </c>
      <c r="C91" s="34">
        <v>18</v>
      </c>
      <c r="D91" s="46">
        <v>4.22</v>
      </c>
      <c r="E91" s="46">
        <v>0.49</v>
      </c>
      <c r="F91" s="46">
        <v>4.0618799999999998E-4</v>
      </c>
      <c r="G91" s="46">
        <v>1</v>
      </c>
    </row>
    <row r="92" spans="1:7" x14ac:dyDescent="0.3">
      <c r="A92" s="51" t="s">
        <v>59</v>
      </c>
      <c r="B92" s="46" t="s">
        <v>34</v>
      </c>
      <c r="C92" s="34">
        <v>21</v>
      </c>
      <c r="D92" s="46">
        <v>1.97</v>
      </c>
      <c r="E92" s="46">
        <v>0.21</v>
      </c>
      <c r="F92" s="46">
        <v>6.7075030000000001E-3</v>
      </c>
      <c r="G92" s="46">
        <v>5.8823528999999999E-2</v>
      </c>
    </row>
    <row r="93" spans="1:7" x14ac:dyDescent="0.3">
      <c r="A93" s="51" t="s">
        <v>59</v>
      </c>
      <c r="B93" s="46" t="s">
        <v>34</v>
      </c>
      <c r="C93" s="34">
        <v>25</v>
      </c>
      <c r="D93" s="46">
        <v>2.3199999999999998</v>
      </c>
      <c r="E93" s="46">
        <v>0.23</v>
      </c>
      <c r="F93" s="46">
        <v>3.7395570000000001E-3</v>
      </c>
      <c r="G93" s="46">
        <v>0.517241379</v>
      </c>
    </row>
    <row r="94" spans="1:7" x14ac:dyDescent="0.3">
      <c r="A94" s="51" t="s">
        <v>59</v>
      </c>
      <c r="B94" s="46" t="s">
        <v>34</v>
      </c>
      <c r="C94" s="34">
        <v>26</v>
      </c>
      <c r="D94" s="46">
        <v>2.68</v>
      </c>
      <c r="E94" s="46">
        <v>0.39</v>
      </c>
      <c r="F94" s="46">
        <v>1.9627589000000001E-2</v>
      </c>
      <c r="G94" s="46">
        <v>0.248366013</v>
      </c>
    </row>
    <row r="95" spans="1:7" x14ac:dyDescent="0.3">
      <c r="A95" s="51" t="s">
        <v>59</v>
      </c>
      <c r="B95" s="46" t="s">
        <v>34</v>
      </c>
      <c r="C95" s="34">
        <v>28</v>
      </c>
      <c r="D95" s="46">
        <v>1.62</v>
      </c>
      <c r="E95" s="46">
        <v>0.16</v>
      </c>
      <c r="F95" s="46">
        <v>9.5401000000000004E-4</v>
      </c>
      <c r="G95" s="46">
        <v>0</v>
      </c>
    </row>
    <row r="96" spans="1:7" x14ac:dyDescent="0.3">
      <c r="A96" s="51" t="s">
        <v>59</v>
      </c>
      <c r="B96" s="46" t="s">
        <v>34</v>
      </c>
      <c r="C96" s="34">
        <v>29</v>
      </c>
      <c r="D96" s="46">
        <v>1.74</v>
      </c>
      <c r="E96" s="46">
        <v>0.2</v>
      </c>
      <c r="F96" s="46">
        <v>3.3928947000000001E-2</v>
      </c>
      <c r="G96" s="46">
        <v>8.9552239000000006E-2</v>
      </c>
    </row>
    <row r="97" spans="1:7" x14ac:dyDescent="0.3">
      <c r="A97" s="51" t="s">
        <v>59</v>
      </c>
      <c r="B97" s="46" t="s">
        <v>34</v>
      </c>
      <c r="C97" s="34">
        <v>30</v>
      </c>
      <c r="D97" s="46">
        <v>1.55</v>
      </c>
      <c r="E97" s="46">
        <v>0.14000000000000001</v>
      </c>
      <c r="F97" s="46">
        <v>1.1901737000000001E-2</v>
      </c>
      <c r="G97" s="46">
        <v>0.26126126100000002</v>
      </c>
    </row>
    <row r="98" spans="1:7" x14ac:dyDescent="0.3">
      <c r="A98" s="51" t="s">
        <v>59</v>
      </c>
      <c r="B98" s="46" t="s">
        <v>34</v>
      </c>
      <c r="C98" s="34">
        <v>31</v>
      </c>
      <c r="D98" s="46">
        <v>2.44</v>
      </c>
      <c r="E98" s="46">
        <v>0.28000000000000003</v>
      </c>
      <c r="F98" s="46">
        <v>4.2612407999999997E-2</v>
      </c>
      <c r="G98" s="46">
        <v>6.2937063000000001E-2</v>
      </c>
    </row>
    <row r="99" spans="1:7" x14ac:dyDescent="0.3">
      <c r="A99" s="51" t="s">
        <v>59</v>
      </c>
      <c r="B99" s="46" t="s">
        <v>37</v>
      </c>
      <c r="C99" s="34">
        <v>4</v>
      </c>
      <c r="D99" s="46">
        <v>2.91</v>
      </c>
      <c r="E99" s="46">
        <v>0.33</v>
      </c>
      <c r="F99" s="46">
        <v>9.3069940000000007E-3</v>
      </c>
      <c r="G99" s="46">
        <v>0.27450980400000002</v>
      </c>
    </row>
    <row r="100" spans="1:7" x14ac:dyDescent="0.3">
      <c r="A100" s="51" t="s">
        <v>59</v>
      </c>
      <c r="B100" s="46" t="s">
        <v>37</v>
      </c>
      <c r="C100" s="34">
        <v>5</v>
      </c>
      <c r="D100" s="46">
        <v>2.27</v>
      </c>
      <c r="E100" s="46">
        <v>0.27</v>
      </c>
      <c r="F100" s="46">
        <v>1.7937398E-2</v>
      </c>
      <c r="G100" s="46">
        <v>4.4444444E-2</v>
      </c>
    </row>
    <row r="101" spans="1:7" x14ac:dyDescent="0.3">
      <c r="A101" s="51" t="s">
        <v>59</v>
      </c>
      <c r="B101" s="46" t="s">
        <v>37</v>
      </c>
      <c r="C101" s="34">
        <v>6</v>
      </c>
      <c r="D101" s="46">
        <v>1.95</v>
      </c>
      <c r="E101" s="46">
        <v>0.21</v>
      </c>
      <c r="F101" s="46">
        <v>7.0973249999999998E-3</v>
      </c>
      <c r="G101" s="46">
        <v>0.31578947400000001</v>
      </c>
    </row>
    <row r="102" spans="1:7" x14ac:dyDescent="0.3">
      <c r="A102" s="51" t="s">
        <v>59</v>
      </c>
      <c r="B102" s="46" t="s">
        <v>37</v>
      </c>
      <c r="C102" s="34">
        <v>7</v>
      </c>
      <c r="D102" s="46">
        <v>4.47</v>
      </c>
      <c r="E102" s="46">
        <v>0.75</v>
      </c>
      <c r="F102" s="46">
        <v>4.0650311000000001E-2</v>
      </c>
      <c r="G102" s="46">
        <v>3.4883720999999999E-2</v>
      </c>
    </row>
    <row r="103" spans="1:7" x14ac:dyDescent="0.3">
      <c r="A103" s="51" t="s">
        <v>59</v>
      </c>
      <c r="B103" s="46" t="s">
        <v>37</v>
      </c>
      <c r="C103" s="34">
        <v>12</v>
      </c>
      <c r="D103" s="46">
        <v>3.22</v>
      </c>
      <c r="E103" s="46">
        <v>0.46</v>
      </c>
      <c r="F103" s="46">
        <v>4.2582782E-2</v>
      </c>
      <c r="G103" s="46">
        <v>0.157258065</v>
      </c>
    </row>
    <row r="104" spans="1:7" x14ac:dyDescent="0.3">
      <c r="A104" s="51" t="s">
        <v>59</v>
      </c>
      <c r="B104" s="46" t="s">
        <v>37</v>
      </c>
      <c r="C104" s="34">
        <v>13</v>
      </c>
      <c r="D104" s="46">
        <v>2.35</v>
      </c>
      <c r="E104" s="46">
        <v>0.27</v>
      </c>
      <c r="F104" s="46">
        <v>4.761024E-3</v>
      </c>
      <c r="G104" s="46">
        <v>0.69230769199999997</v>
      </c>
    </row>
    <row r="105" spans="1:7" x14ac:dyDescent="0.3">
      <c r="A105" s="51" t="s">
        <v>59</v>
      </c>
      <c r="B105" s="46" t="s">
        <v>37</v>
      </c>
      <c r="C105" s="34">
        <v>14</v>
      </c>
      <c r="D105" s="46">
        <v>5.86</v>
      </c>
      <c r="E105" s="46">
        <v>0.97</v>
      </c>
      <c r="F105" s="46">
        <v>6.5089930000000002E-3</v>
      </c>
      <c r="G105" s="46">
        <v>0.57999999999999996</v>
      </c>
    </row>
    <row r="106" spans="1:7" x14ac:dyDescent="0.3">
      <c r="A106" s="51" t="s">
        <v>59</v>
      </c>
      <c r="B106" s="46" t="s">
        <v>37</v>
      </c>
      <c r="C106" s="34">
        <v>16</v>
      </c>
      <c r="D106" s="46">
        <v>3.63</v>
      </c>
      <c r="E106" s="46">
        <v>0.46</v>
      </c>
      <c r="F106" s="46">
        <v>4.361111E-3</v>
      </c>
      <c r="G106" s="46">
        <v>0.19354838699999999</v>
      </c>
    </row>
    <row r="107" spans="1:7" x14ac:dyDescent="0.3">
      <c r="A107" s="51" t="s">
        <v>59</v>
      </c>
      <c r="B107" s="46" t="s">
        <v>37</v>
      </c>
      <c r="C107" s="34">
        <v>17</v>
      </c>
      <c r="D107" s="46">
        <v>2.35</v>
      </c>
      <c r="E107" s="46">
        <v>0.25</v>
      </c>
      <c r="F107" s="46">
        <v>1.9771739999999999E-3</v>
      </c>
      <c r="G107" s="46">
        <v>0.33333333300000001</v>
      </c>
    </row>
    <row r="108" spans="1:7" x14ac:dyDescent="0.3">
      <c r="A108" s="51" t="s">
        <v>59</v>
      </c>
      <c r="B108" s="46" t="s">
        <v>37</v>
      </c>
      <c r="C108" s="34">
        <v>18</v>
      </c>
      <c r="D108" s="46">
        <v>4.55</v>
      </c>
      <c r="E108" s="46">
        <v>0.55000000000000004</v>
      </c>
      <c r="F108" s="46">
        <v>1.8135730999999999E-2</v>
      </c>
      <c r="G108" s="46">
        <v>6.9767441999999999E-2</v>
      </c>
    </row>
    <row r="109" spans="1:7" x14ac:dyDescent="0.3">
      <c r="A109" s="51" t="s">
        <v>59</v>
      </c>
      <c r="B109" s="46" t="s">
        <v>37</v>
      </c>
      <c r="C109" s="34">
        <v>23</v>
      </c>
      <c r="D109" s="46">
        <v>3.21</v>
      </c>
      <c r="E109" s="46">
        <v>0.45</v>
      </c>
      <c r="F109" s="46">
        <v>9.1964009999999999E-3</v>
      </c>
      <c r="G109" s="46">
        <v>0.222222222</v>
      </c>
    </row>
    <row r="110" spans="1:7" x14ac:dyDescent="0.3">
      <c r="A110" s="51" t="s">
        <v>59</v>
      </c>
      <c r="B110" s="46" t="s">
        <v>37</v>
      </c>
      <c r="C110" s="34">
        <v>24</v>
      </c>
      <c r="D110" s="46">
        <v>1.77</v>
      </c>
      <c r="E110" s="46">
        <v>0.17</v>
      </c>
      <c r="F110" s="46">
        <v>3.1955059999999999E-3</v>
      </c>
      <c r="G110" s="46">
        <v>0.15789473700000001</v>
      </c>
    </row>
    <row r="111" spans="1:7" x14ac:dyDescent="0.3">
      <c r="A111" s="51" t="s">
        <v>59</v>
      </c>
      <c r="B111" s="46" t="s">
        <v>37</v>
      </c>
      <c r="C111" s="34">
        <v>25</v>
      </c>
      <c r="D111" s="46">
        <v>4.68</v>
      </c>
      <c r="E111" s="46">
        <v>0.65</v>
      </c>
      <c r="F111" s="46">
        <v>1.1943209999999999E-3</v>
      </c>
      <c r="G111" s="46">
        <v>0.71428571399999996</v>
      </c>
    </row>
    <row r="112" spans="1:7" x14ac:dyDescent="0.3">
      <c r="A112" s="51" t="s">
        <v>59</v>
      </c>
      <c r="B112" s="46" t="s">
        <v>38</v>
      </c>
      <c r="C112" s="34">
        <v>4</v>
      </c>
      <c r="D112" s="46">
        <v>2.98</v>
      </c>
      <c r="E112" s="46">
        <v>0.38</v>
      </c>
      <c r="F112" s="46">
        <v>1.3366057000000001E-2</v>
      </c>
      <c r="G112" s="46">
        <v>0.115942029</v>
      </c>
    </row>
    <row r="113" spans="1:7" x14ac:dyDescent="0.3">
      <c r="A113" s="51" t="s">
        <v>59</v>
      </c>
      <c r="B113" s="46" t="s">
        <v>38</v>
      </c>
      <c r="C113" s="34">
        <v>5</v>
      </c>
      <c r="D113" s="46">
        <v>2.41</v>
      </c>
      <c r="E113" s="46">
        <v>0.28000000000000003</v>
      </c>
      <c r="F113" s="46">
        <v>5.5805239999999999E-3</v>
      </c>
      <c r="G113" s="46">
        <v>3.5714285999999998E-2</v>
      </c>
    </row>
    <row r="114" spans="1:7" x14ac:dyDescent="0.3">
      <c r="A114" s="51" t="s">
        <v>59</v>
      </c>
      <c r="B114" s="46" t="s">
        <v>38</v>
      </c>
      <c r="C114" s="34">
        <v>6</v>
      </c>
      <c r="D114" s="46">
        <v>2.02</v>
      </c>
      <c r="E114" s="46">
        <v>0.25</v>
      </c>
      <c r="F114" s="46">
        <v>7.0110789999999999E-3</v>
      </c>
      <c r="G114" s="46">
        <v>0.23255814</v>
      </c>
    </row>
    <row r="115" spans="1:7" x14ac:dyDescent="0.3">
      <c r="A115" s="51" t="s">
        <v>59</v>
      </c>
      <c r="B115" s="46" t="s">
        <v>38</v>
      </c>
      <c r="C115" s="34" t="s">
        <v>40</v>
      </c>
      <c r="D115" s="46">
        <v>1.51</v>
      </c>
      <c r="E115" s="46">
        <v>0.14000000000000001</v>
      </c>
      <c r="F115" s="46">
        <v>2.0896819999999998E-3</v>
      </c>
      <c r="G115" s="46">
        <v>0.33333333300000001</v>
      </c>
    </row>
    <row r="116" spans="1:7" x14ac:dyDescent="0.3">
      <c r="A116" s="51" t="s">
        <v>59</v>
      </c>
      <c r="B116" s="46" t="s">
        <v>38</v>
      </c>
      <c r="C116" s="34" t="s">
        <v>41</v>
      </c>
      <c r="D116" s="46">
        <v>3.68</v>
      </c>
      <c r="E116" s="46">
        <v>0.45</v>
      </c>
      <c r="F116" s="46">
        <v>3.0139659999999999E-3</v>
      </c>
      <c r="G116" s="46">
        <v>0.375</v>
      </c>
    </row>
    <row r="117" spans="1:7" x14ac:dyDescent="0.3">
      <c r="A117" s="51" t="s">
        <v>59</v>
      </c>
      <c r="B117" s="46" t="s">
        <v>38</v>
      </c>
      <c r="C117" s="34" t="s">
        <v>42</v>
      </c>
      <c r="D117" s="46">
        <v>3.22</v>
      </c>
      <c r="E117" s="46">
        <v>0.4</v>
      </c>
      <c r="F117" s="46">
        <v>4.8936530000000004E-3</v>
      </c>
      <c r="G117" s="46">
        <v>0.366666667</v>
      </c>
    </row>
    <row r="118" spans="1:7" x14ac:dyDescent="0.3">
      <c r="A118" s="51" t="s">
        <v>59</v>
      </c>
      <c r="B118" s="46" t="s">
        <v>38</v>
      </c>
      <c r="C118" s="34">
        <v>13</v>
      </c>
      <c r="D118" s="46">
        <v>1.62</v>
      </c>
      <c r="E118" s="46">
        <v>0.15</v>
      </c>
      <c r="F118" s="46">
        <v>2.6214430000000002E-3</v>
      </c>
      <c r="G118" s="46">
        <v>0</v>
      </c>
    </row>
    <row r="119" spans="1:7" x14ac:dyDescent="0.3">
      <c r="A119" s="51" t="s">
        <v>59</v>
      </c>
      <c r="B119" s="46" t="s">
        <v>38</v>
      </c>
      <c r="C119" s="34">
        <v>14</v>
      </c>
      <c r="D119" s="46">
        <v>5.72</v>
      </c>
      <c r="E119" s="46">
        <v>0.95</v>
      </c>
      <c r="F119" s="46">
        <v>6.1535000000000001E-3</v>
      </c>
      <c r="G119" s="46">
        <v>0.127659574</v>
      </c>
    </row>
    <row r="120" spans="1:7" x14ac:dyDescent="0.3">
      <c r="A120" s="51" t="s">
        <v>59</v>
      </c>
      <c r="B120" s="46" t="s">
        <v>38</v>
      </c>
      <c r="C120" s="34">
        <v>16</v>
      </c>
      <c r="D120" s="46">
        <v>3.38</v>
      </c>
      <c r="E120" s="46">
        <v>0.38</v>
      </c>
      <c r="F120" s="46">
        <v>3.060887E-3</v>
      </c>
      <c r="G120" s="46">
        <v>4.5454544999999999E-2</v>
      </c>
    </row>
    <row r="121" spans="1:7" x14ac:dyDescent="0.3">
      <c r="A121" s="51" t="s">
        <v>59</v>
      </c>
      <c r="B121" s="46" t="s">
        <v>38</v>
      </c>
      <c r="C121" s="34">
        <v>17</v>
      </c>
      <c r="D121" s="46">
        <v>2.27</v>
      </c>
      <c r="E121" s="46">
        <v>0.26</v>
      </c>
      <c r="F121" s="46">
        <v>9.9164000000000001E-4</v>
      </c>
      <c r="G121" s="46">
        <v>0.16666666699999999</v>
      </c>
    </row>
    <row r="122" spans="1:7" x14ac:dyDescent="0.3">
      <c r="A122" s="51" t="s">
        <v>59</v>
      </c>
      <c r="B122" s="46" t="s">
        <v>38</v>
      </c>
      <c r="C122" s="34">
        <v>18</v>
      </c>
      <c r="D122" s="46">
        <v>2.6</v>
      </c>
      <c r="E122" s="46">
        <v>0.27</v>
      </c>
      <c r="F122" s="46">
        <v>1.0173857E-2</v>
      </c>
      <c r="G122" s="46">
        <v>2.2727272999999999E-2</v>
      </c>
    </row>
    <row r="123" spans="1:7" x14ac:dyDescent="0.3">
      <c r="A123" s="51" t="s">
        <v>59</v>
      </c>
      <c r="B123" s="46" t="s">
        <v>38</v>
      </c>
      <c r="C123" s="34">
        <v>23</v>
      </c>
      <c r="D123" s="46">
        <v>1.0596300359999999</v>
      </c>
      <c r="E123" s="46">
        <v>6.8222701999999996E-2</v>
      </c>
      <c r="F123" s="46">
        <v>1.2256300000000001E-4</v>
      </c>
      <c r="G123" s="46">
        <v>0</v>
      </c>
    </row>
    <row r="124" spans="1:7" x14ac:dyDescent="0.3">
      <c r="A124" s="51" t="s">
        <v>59</v>
      </c>
      <c r="B124" s="46" t="s">
        <v>38</v>
      </c>
      <c r="C124" s="34">
        <v>24</v>
      </c>
      <c r="D124" s="46">
        <v>1.61</v>
      </c>
      <c r="E124" s="46">
        <v>0.14000000000000001</v>
      </c>
      <c r="F124" s="46">
        <v>2.009266E-3</v>
      </c>
      <c r="G124" s="46">
        <v>0.16666666699999999</v>
      </c>
    </row>
    <row r="125" spans="1:7" x14ac:dyDescent="0.3">
      <c r="A125" s="51" t="s">
        <v>59</v>
      </c>
      <c r="B125" s="46" t="s">
        <v>38</v>
      </c>
      <c r="C125" s="34">
        <v>25</v>
      </c>
      <c r="D125" s="46">
        <v>4.78</v>
      </c>
      <c r="E125" s="46">
        <v>0.6</v>
      </c>
      <c r="F125" s="46">
        <v>5.7915199999999999E-4</v>
      </c>
      <c r="G125" s="46">
        <v>0.66666666699999999</v>
      </c>
    </row>
    <row r="126" spans="1:7" x14ac:dyDescent="0.3">
      <c r="A126" s="51" t="s">
        <v>59</v>
      </c>
      <c r="B126" s="46" t="s">
        <v>43</v>
      </c>
      <c r="C126" s="34">
        <v>3</v>
      </c>
      <c r="D126" s="46">
        <v>3.24</v>
      </c>
      <c r="E126" s="46">
        <v>0.46</v>
      </c>
      <c r="F126" s="46">
        <v>8.6495902999999999E-2</v>
      </c>
      <c r="G126" s="46">
        <v>0.10106382999999999</v>
      </c>
    </row>
    <row r="127" spans="1:7" x14ac:dyDescent="0.3">
      <c r="A127" s="51" t="s">
        <v>59</v>
      </c>
      <c r="B127" s="46" t="s">
        <v>43</v>
      </c>
      <c r="C127" s="34">
        <v>5</v>
      </c>
      <c r="D127" s="46">
        <v>3.86</v>
      </c>
      <c r="E127" s="46">
        <v>0.56999999999999995</v>
      </c>
      <c r="F127" s="46">
        <v>0.14047892300000001</v>
      </c>
      <c r="G127" s="46">
        <v>6.2266501000000002E-2</v>
      </c>
    </row>
    <row r="128" spans="1:7" x14ac:dyDescent="0.3">
      <c r="A128" s="51" t="s">
        <v>59</v>
      </c>
      <c r="B128" s="46" t="s">
        <v>43</v>
      </c>
      <c r="C128" s="34">
        <v>6</v>
      </c>
      <c r="D128" s="46">
        <v>1.82</v>
      </c>
      <c r="E128" s="46">
        <v>0.19</v>
      </c>
      <c r="F128" s="46">
        <v>1.3440657999999999E-2</v>
      </c>
      <c r="G128" s="46">
        <v>0.24</v>
      </c>
    </row>
    <row r="129" spans="1:7" x14ac:dyDescent="0.3">
      <c r="A129" s="51" t="s">
        <v>59</v>
      </c>
      <c r="B129" s="46" t="s">
        <v>43</v>
      </c>
      <c r="C129" s="34">
        <v>8</v>
      </c>
      <c r="D129" s="46">
        <v>5.59</v>
      </c>
      <c r="E129" s="46">
        <v>0.82</v>
      </c>
      <c r="F129" s="46">
        <v>0.167060708</v>
      </c>
      <c r="G129" s="46">
        <v>5.2447550000000003E-3</v>
      </c>
    </row>
    <row r="130" spans="1:7" x14ac:dyDescent="0.3">
      <c r="A130" s="51" t="s">
        <v>59</v>
      </c>
      <c r="B130" s="46" t="s">
        <v>43</v>
      </c>
      <c r="C130" s="34">
        <v>9</v>
      </c>
      <c r="D130" s="46">
        <v>4.9800000000000004</v>
      </c>
      <c r="E130" s="46">
        <v>0.68</v>
      </c>
      <c r="F130" s="46">
        <v>5.4023999999999999E-4</v>
      </c>
      <c r="G130" s="46">
        <v>0.4</v>
      </c>
    </row>
    <row r="131" spans="1:7" x14ac:dyDescent="0.3">
      <c r="A131" s="51" t="s">
        <v>59</v>
      </c>
      <c r="B131" s="46" t="s">
        <v>43</v>
      </c>
      <c r="C131" s="34">
        <v>10</v>
      </c>
      <c r="D131" s="46">
        <v>3.49</v>
      </c>
      <c r="E131" s="46">
        <v>0.52</v>
      </c>
      <c r="F131" s="46">
        <v>5.3677104000000003E-2</v>
      </c>
      <c r="G131" s="46">
        <v>0.14522821599999999</v>
      </c>
    </row>
    <row r="132" spans="1:7" x14ac:dyDescent="0.3">
      <c r="A132" s="51" t="s">
        <v>59</v>
      </c>
      <c r="B132" s="46" t="s">
        <v>43</v>
      </c>
      <c r="C132" s="34">
        <v>12</v>
      </c>
      <c r="D132" s="46">
        <v>3.2</v>
      </c>
      <c r="E132" s="46">
        <v>0.46</v>
      </c>
      <c r="F132" s="46">
        <v>0.135347935</v>
      </c>
      <c r="G132" s="46">
        <v>1.6025641E-2</v>
      </c>
    </row>
    <row r="133" spans="1:7" x14ac:dyDescent="0.3">
      <c r="A133" s="51" t="s">
        <v>59</v>
      </c>
      <c r="B133" s="46" t="s">
        <v>43</v>
      </c>
      <c r="C133" s="34">
        <v>14</v>
      </c>
      <c r="D133" s="46">
        <v>3.17</v>
      </c>
      <c r="E133" s="46">
        <v>0.43</v>
      </c>
      <c r="F133" s="46">
        <v>1.7976802E-2</v>
      </c>
      <c r="G133" s="46">
        <v>0.22463768100000001</v>
      </c>
    </row>
    <row r="134" spans="1:7" x14ac:dyDescent="0.3">
      <c r="A134" s="51" t="s">
        <v>59</v>
      </c>
      <c r="B134" s="46" t="s">
        <v>43</v>
      </c>
      <c r="C134" s="34">
        <v>15</v>
      </c>
      <c r="D134" s="46">
        <v>2.36</v>
      </c>
      <c r="E134" s="46">
        <v>0.25</v>
      </c>
      <c r="F134" s="46">
        <v>1.602352E-3</v>
      </c>
      <c r="G134" s="46">
        <v>0.58333333300000001</v>
      </c>
    </row>
    <row r="135" spans="1:7" x14ac:dyDescent="0.3">
      <c r="A135" s="51" t="s">
        <v>59</v>
      </c>
      <c r="B135" s="46" t="s">
        <v>43</v>
      </c>
      <c r="C135" s="34">
        <v>16</v>
      </c>
      <c r="D135" s="46">
        <v>5.0999999999999996</v>
      </c>
      <c r="E135" s="46">
        <v>0.94</v>
      </c>
      <c r="F135" s="46">
        <v>0.13148632499999999</v>
      </c>
      <c r="G135" s="46">
        <v>3.6585366000000001E-2</v>
      </c>
    </row>
    <row r="136" spans="1:7" x14ac:dyDescent="0.3">
      <c r="A136" s="51" t="s">
        <v>59</v>
      </c>
      <c r="B136" s="46" t="s">
        <v>43</v>
      </c>
      <c r="C136" s="34">
        <v>20</v>
      </c>
      <c r="D136" s="46">
        <v>5.2</v>
      </c>
      <c r="E136" s="46">
        <v>0.95</v>
      </c>
      <c r="F136" s="46">
        <v>2.4875674E-2</v>
      </c>
      <c r="G136" s="46">
        <v>0.15767634899999999</v>
      </c>
    </row>
    <row r="137" spans="1:7" x14ac:dyDescent="0.3">
      <c r="A137" s="51" t="s">
        <v>59</v>
      </c>
      <c r="B137" s="46" t="s">
        <v>43</v>
      </c>
      <c r="C137" s="34">
        <v>21</v>
      </c>
      <c r="D137" s="46">
        <v>2.97</v>
      </c>
      <c r="E137" s="46">
        <v>0.43</v>
      </c>
      <c r="F137" s="46">
        <v>9.9579109999999998E-3</v>
      </c>
      <c r="G137" s="46">
        <v>0.29577464799999997</v>
      </c>
    </row>
    <row r="138" spans="1:7" x14ac:dyDescent="0.3">
      <c r="A138" s="51" t="s">
        <v>59</v>
      </c>
      <c r="B138" s="46" t="s">
        <v>43</v>
      </c>
      <c r="C138" s="34">
        <v>24</v>
      </c>
      <c r="D138" s="46">
        <v>5.84</v>
      </c>
      <c r="E138" s="46">
        <v>1.06</v>
      </c>
      <c r="F138" s="46">
        <v>0.125187458</v>
      </c>
      <c r="G138" s="46">
        <v>2.9259897E-2</v>
      </c>
    </row>
    <row r="139" spans="1:7" x14ac:dyDescent="0.3">
      <c r="A139" s="51" t="s">
        <v>59</v>
      </c>
      <c r="B139" s="46" t="s">
        <v>44</v>
      </c>
      <c r="C139" s="34">
        <v>6</v>
      </c>
      <c r="D139" s="46">
        <v>4.4000000000000004</v>
      </c>
      <c r="E139" s="46">
        <v>0.67</v>
      </c>
      <c r="F139" s="46">
        <v>6.2314488000000001E-2</v>
      </c>
      <c r="G139" s="46">
        <v>8.9795918000000002E-2</v>
      </c>
    </row>
    <row r="140" spans="1:7" x14ac:dyDescent="0.3">
      <c r="A140" s="51" t="s">
        <v>59</v>
      </c>
      <c r="B140" s="46" t="s">
        <v>44</v>
      </c>
      <c r="C140" s="34" t="s">
        <v>45</v>
      </c>
      <c r="D140" s="46">
        <v>2.73</v>
      </c>
      <c r="E140" s="46">
        <v>0.36</v>
      </c>
      <c r="F140" s="46">
        <v>6.5797258999999997E-2</v>
      </c>
      <c r="G140" s="46">
        <v>8.2733813000000003E-2</v>
      </c>
    </row>
    <row r="141" spans="1:7" x14ac:dyDescent="0.3">
      <c r="A141" s="51" t="s">
        <v>59</v>
      </c>
      <c r="B141" s="46" t="s">
        <v>44</v>
      </c>
      <c r="C141" s="34">
        <v>8</v>
      </c>
      <c r="D141" s="46">
        <v>3.71</v>
      </c>
      <c r="E141" s="46">
        <v>0.65</v>
      </c>
      <c r="F141" s="46">
        <v>5.8210904000000001E-2</v>
      </c>
      <c r="G141" s="46">
        <v>7.2538859999999997E-2</v>
      </c>
    </row>
    <row r="142" spans="1:7" x14ac:dyDescent="0.3">
      <c r="A142" s="51" t="s">
        <v>59</v>
      </c>
      <c r="B142" s="46" t="s">
        <v>44</v>
      </c>
      <c r="C142" s="34">
        <v>9</v>
      </c>
      <c r="D142" s="46">
        <v>3.14</v>
      </c>
      <c r="E142" s="46">
        <v>0.52</v>
      </c>
      <c r="F142" s="46">
        <v>0.11330282</v>
      </c>
      <c r="G142" s="46">
        <v>4.1103299000000003E-2</v>
      </c>
    </row>
    <row r="143" spans="1:7" x14ac:dyDescent="0.3">
      <c r="A143" s="51" t="s">
        <v>59</v>
      </c>
      <c r="B143" s="46" t="s">
        <v>44</v>
      </c>
      <c r="C143" s="34">
        <v>10</v>
      </c>
      <c r="D143" s="46">
        <v>2.46</v>
      </c>
      <c r="E143" s="46">
        <v>0.32</v>
      </c>
      <c r="F143" s="46">
        <v>4.3419247000000001E-2</v>
      </c>
      <c r="G143" s="46">
        <v>0.225225225</v>
      </c>
    </row>
    <row r="144" spans="1:7" x14ac:dyDescent="0.3">
      <c r="A144" s="51" t="s">
        <v>59</v>
      </c>
      <c r="B144" s="46" t="s">
        <v>44</v>
      </c>
      <c r="C144" s="34">
        <v>11</v>
      </c>
      <c r="D144" s="46">
        <v>3.22</v>
      </c>
      <c r="E144" s="46">
        <v>0.5</v>
      </c>
      <c r="F144" s="46">
        <v>2.3245589000000001E-2</v>
      </c>
      <c r="G144" s="46">
        <v>0.24528301899999999</v>
      </c>
    </row>
    <row r="145" spans="1:7" x14ac:dyDescent="0.3">
      <c r="A145" s="51" t="s">
        <v>59</v>
      </c>
      <c r="B145" s="46" t="s">
        <v>44</v>
      </c>
      <c r="C145" s="34">
        <v>13</v>
      </c>
      <c r="D145" s="46">
        <v>5.0999999999999996</v>
      </c>
      <c r="E145" s="46">
        <v>1.03</v>
      </c>
      <c r="F145" s="46">
        <v>2.2285111E-2</v>
      </c>
      <c r="G145" s="46">
        <v>0.10619468999999999</v>
      </c>
    </row>
    <row r="146" spans="1:7" x14ac:dyDescent="0.3">
      <c r="A146" s="51" t="s">
        <v>59</v>
      </c>
      <c r="B146" s="46" t="s">
        <v>44</v>
      </c>
      <c r="C146" s="34">
        <v>14</v>
      </c>
      <c r="D146" s="46">
        <v>4.09</v>
      </c>
      <c r="E146" s="46">
        <v>0.62</v>
      </c>
      <c r="F146" s="46">
        <v>3.1019150999999998E-2</v>
      </c>
      <c r="G146" s="46">
        <v>8.1481480999999994E-2</v>
      </c>
    </row>
    <row r="147" spans="1:7" x14ac:dyDescent="0.3">
      <c r="A147" s="51" t="s">
        <v>59</v>
      </c>
      <c r="B147" s="46" t="s">
        <v>44</v>
      </c>
      <c r="C147" s="34">
        <v>15</v>
      </c>
      <c r="D147" s="46">
        <v>2.83</v>
      </c>
      <c r="E147" s="46">
        <v>0.37</v>
      </c>
      <c r="F147" s="46">
        <v>5.4678289999999996E-3</v>
      </c>
      <c r="G147" s="46">
        <v>0.24137931000000001</v>
      </c>
    </row>
    <row r="148" spans="1:7" x14ac:dyDescent="0.3">
      <c r="A148" s="51" t="s">
        <v>59</v>
      </c>
      <c r="B148" s="46" t="s">
        <v>44</v>
      </c>
      <c r="C148" s="34">
        <v>16</v>
      </c>
      <c r="D148" s="46">
        <v>4.83</v>
      </c>
      <c r="E148" s="46">
        <v>0.83</v>
      </c>
      <c r="F148" s="46">
        <v>4.5140368E-2</v>
      </c>
      <c r="G148" s="46">
        <v>6.7669172999999999E-2</v>
      </c>
    </row>
    <row r="149" spans="1:7" x14ac:dyDescent="0.3">
      <c r="A149" s="51" t="s">
        <v>59</v>
      </c>
      <c r="B149" s="46" t="s">
        <v>48</v>
      </c>
      <c r="C149" s="34">
        <v>1</v>
      </c>
      <c r="D149" s="46">
        <v>2.75</v>
      </c>
      <c r="E149" s="46">
        <v>0.51</v>
      </c>
      <c r="F149" s="46">
        <v>7.6542874999999996E-2</v>
      </c>
      <c r="G149" s="46">
        <v>5.4020101000000001E-2</v>
      </c>
    </row>
    <row r="150" spans="1:7" x14ac:dyDescent="0.3">
      <c r="A150" s="51" t="s">
        <v>59</v>
      </c>
      <c r="B150" s="46" t="s">
        <v>48</v>
      </c>
      <c r="C150" s="34">
        <v>3</v>
      </c>
      <c r="D150" s="46">
        <v>4.2300000000000004</v>
      </c>
      <c r="E150" s="46">
        <v>0.86</v>
      </c>
      <c r="F150" s="46">
        <v>7.6094319999999993E-2</v>
      </c>
      <c r="G150" s="46">
        <v>5.8536585000000002E-2</v>
      </c>
    </row>
    <row r="151" spans="1:7" x14ac:dyDescent="0.3">
      <c r="A151" s="51" t="s">
        <v>59</v>
      </c>
      <c r="B151" s="46" t="s">
        <v>48</v>
      </c>
      <c r="C151" s="34">
        <v>6</v>
      </c>
      <c r="D151" s="46">
        <v>3.44</v>
      </c>
      <c r="E151" s="46">
        <v>0.47</v>
      </c>
      <c r="F151" s="46">
        <v>7.305326E-3</v>
      </c>
      <c r="G151" s="46">
        <v>0.452380952</v>
      </c>
    </row>
    <row r="152" spans="1:7" x14ac:dyDescent="0.3">
      <c r="A152" s="51" t="s">
        <v>59</v>
      </c>
      <c r="B152" s="46" t="s">
        <v>48</v>
      </c>
      <c r="C152" s="34">
        <v>13</v>
      </c>
      <c r="D152" s="46">
        <v>3.13</v>
      </c>
      <c r="E152" s="46">
        <v>0.56000000000000005</v>
      </c>
      <c r="F152" s="46">
        <v>8.8385854999999999E-2</v>
      </c>
      <c r="G152" s="46">
        <v>6.4824654999999995E-2</v>
      </c>
    </row>
    <row r="153" spans="1:7" x14ac:dyDescent="0.3">
      <c r="A153" s="51" t="s">
        <v>59</v>
      </c>
      <c r="B153" s="46" t="s">
        <v>49</v>
      </c>
      <c r="C153" s="34">
        <v>2</v>
      </c>
      <c r="D153" s="46">
        <v>0.9</v>
      </c>
      <c r="E153" s="46">
        <v>0.08</v>
      </c>
      <c r="F153" s="46">
        <v>2.0397029999999999E-3</v>
      </c>
      <c r="G153" s="46">
        <v>0</v>
      </c>
    </row>
    <row r="154" spans="1:7" x14ac:dyDescent="0.3">
      <c r="A154" s="51" t="s">
        <v>59</v>
      </c>
      <c r="B154" s="46" t="s">
        <v>49</v>
      </c>
      <c r="C154" s="34">
        <v>6</v>
      </c>
      <c r="D154" s="46">
        <v>2.11</v>
      </c>
      <c r="E154" s="46">
        <v>0.2</v>
      </c>
      <c r="F154" s="46">
        <v>0.110102637</v>
      </c>
      <c r="G154" s="46">
        <v>4.2608696000000001E-2</v>
      </c>
    </row>
    <row r="155" spans="1:7" x14ac:dyDescent="0.3">
      <c r="A155" s="51" t="s">
        <v>59</v>
      </c>
      <c r="B155" s="46" t="s">
        <v>49</v>
      </c>
      <c r="C155" s="34">
        <v>9</v>
      </c>
      <c r="D155" s="46">
        <v>2.34</v>
      </c>
      <c r="E155" s="46">
        <v>0.23</v>
      </c>
      <c r="F155" s="46">
        <v>0.104676435</v>
      </c>
      <c r="G155" s="46">
        <v>3.649635E-3</v>
      </c>
    </row>
    <row r="156" spans="1:7" x14ac:dyDescent="0.3">
      <c r="A156" s="51" t="s">
        <v>59</v>
      </c>
      <c r="B156" s="46" t="s">
        <v>49</v>
      </c>
      <c r="C156" s="34">
        <v>11</v>
      </c>
      <c r="D156" s="46">
        <v>1.87</v>
      </c>
      <c r="E156" s="46">
        <v>0.22</v>
      </c>
      <c r="F156" s="46">
        <v>1.2472637E-2</v>
      </c>
      <c r="G156" s="46">
        <v>0.178571429</v>
      </c>
    </row>
    <row r="157" spans="1:7" x14ac:dyDescent="0.3">
      <c r="A157" s="51" t="s">
        <v>59</v>
      </c>
      <c r="B157" s="46" t="s">
        <v>49</v>
      </c>
      <c r="C157" s="34">
        <v>12</v>
      </c>
      <c r="D157" s="46">
        <v>3.05</v>
      </c>
      <c r="E157" s="46">
        <v>0.33</v>
      </c>
      <c r="F157" s="46">
        <v>1.3553875E-2</v>
      </c>
      <c r="G157" s="46">
        <v>9.6385542000000005E-2</v>
      </c>
    </row>
    <row r="158" spans="1:7" x14ac:dyDescent="0.3">
      <c r="A158" s="51" t="s">
        <v>59</v>
      </c>
      <c r="B158" s="46" t="s">
        <v>49</v>
      </c>
      <c r="C158" s="34">
        <v>13</v>
      </c>
      <c r="D158" s="46">
        <v>2.41</v>
      </c>
      <c r="E158" s="46">
        <v>0.24</v>
      </c>
      <c r="F158" s="46">
        <v>2.7177920000000001E-2</v>
      </c>
      <c r="G158" s="46">
        <v>6.7796609999999993E-2</v>
      </c>
    </row>
    <row r="159" spans="1:7" x14ac:dyDescent="0.3">
      <c r="A159" s="51" t="s">
        <v>59</v>
      </c>
      <c r="B159" s="46" t="s">
        <v>49</v>
      </c>
      <c r="C159" s="34">
        <v>14</v>
      </c>
      <c r="D159" s="46">
        <v>2.77</v>
      </c>
      <c r="E159" s="46">
        <v>0.33</v>
      </c>
      <c r="F159" s="46">
        <v>1.2648774999999999E-2</v>
      </c>
      <c r="G159" s="46">
        <v>0.123287671</v>
      </c>
    </row>
    <row r="160" spans="1:7" x14ac:dyDescent="0.3">
      <c r="A160" s="51" t="s">
        <v>59</v>
      </c>
      <c r="B160" s="46" t="s">
        <v>49</v>
      </c>
      <c r="C160" s="34">
        <v>15</v>
      </c>
      <c r="D160" s="46">
        <v>1.69</v>
      </c>
      <c r="E160" s="46">
        <v>0.15</v>
      </c>
      <c r="F160" s="46">
        <v>2.1866403999999999E-2</v>
      </c>
      <c r="G160" s="46">
        <v>6.4516129000000005E-2</v>
      </c>
    </row>
    <row r="161" spans="1:7" x14ac:dyDescent="0.3">
      <c r="A161" s="51" t="s">
        <v>59</v>
      </c>
      <c r="B161" s="46" t="s">
        <v>49</v>
      </c>
      <c r="C161" s="34">
        <v>16</v>
      </c>
      <c r="D161" s="46">
        <v>3.43</v>
      </c>
      <c r="E161" s="46">
        <v>0.44</v>
      </c>
      <c r="F161" s="46">
        <v>9.3727177999999994E-2</v>
      </c>
      <c r="G161" s="46">
        <v>1.0309278E-2</v>
      </c>
    </row>
    <row r="162" spans="1:7" x14ac:dyDescent="0.3">
      <c r="A162" s="51" t="s">
        <v>59</v>
      </c>
      <c r="B162" s="46" t="s">
        <v>49</v>
      </c>
      <c r="C162" s="34">
        <v>17</v>
      </c>
      <c r="D162" s="46">
        <v>2.27</v>
      </c>
      <c r="E162" s="46">
        <v>0.24</v>
      </c>
      <c r="F162" s="46">
        <v>0.24402062899999999</v>
      </c>
      <c r="G162" s="46">
        <v>1.4184397E-2</v>
      </c>
    </row>
    <row r="163" spans="1:7" x14ac:dyDescent="0.3">
      <c r="A163" s="51" t="s">
        <v>59</v>
      </c>
      <c r="B163" s="46" t="s">
        <v>49</v>
      </c>
      <c r="C163" s="34">
        <v>18</v>
      </c>
      <c r="D163" s="46">
        <v>1.69</v>
      </c>
      <c r="E163" s="46">
        <v>0.15</v>
      </c>
      <c r="F163" s="46">
        <v>1.4103849E-2</v>
      </c>
      <c r="G163" s="46">
        <v>0.19736842099999999</v>
      </c>
    </row>
    <row r="164" spans="1:7" x14ac:dyDescent="0.3">
      <c r="A164" s="51" t="s">
        <v>59</v>
      </c>
      <c r="B164" s="46" t="s">
        <v>49</v>
      </c>
      <c r="C164" s="34">
        <v>19</v>
      </c>
      <c r="D164" s="46">
        <v>2.17</v>
      </c>
      <c r="E164" s="46">
        <v>0.26</v>
      </c>
      <c r="F164" s="46">
        <v>6.866709E-2</v>
      </c>
      <c r="G164" s="46">
        <v>7.2625698000000002E-2</v>
      </c>
    </row>
    <row r="165" spans="1:7" x14ac:dyDescent="0.3">
      <c r="A165" s="51" t="s">
        <v>59</v>
      </c>
      <c r="B165" s="46" t="s">
        <v>49</v>
      </c>
      <c r="C165" s="34">
        <v>20</v>
      </c>
      <c r="D165" s="46">
        <v>3.01</v>
      </c>
      <c r="E165" s="46">
        <v>0.38</v>
      </c>
      <c r="F165" s="46">
        <v>6.2882371000000006E-2</v>
      </c>
      <c r="G165" s="46">
        <v>2.6041667000000001E-2</v>
      </c>
    </row>
    <row r="166" spans="1:7" x14ac:dyDescent="0.3">
      <c r="A166" s="51" t="s">
        <v>59</v>
      </c>
      <c r="B166" s="46" t="s">
        <v>49</v>
      </c>
      <c r="C166" s="34">
        <v>21</v>
      </c>
      <c r="D166" s="46">
        <v>2.4</v>
      </c>
      <c r="E166" s="46">
        <v>0.27</v>
      </c>
      <c r="F166" s="46">
        <v>5.582966E-3</v>
      </c>
      <c r="G166" s="46">
        <v>6.25E-2</v>
      </c>
    </row>
    <row r="167" spans="1:7" x14ac:dyDescent="0.3">
      <c r="A167" s="51" t="s">
        <v>59</v>
      </c>
      <c r="B167" s="46" t="s">
        <v>49</v>
      </c>
      <c r="C167" s="34">
        <v>23</v>
      </c>
      <c r="D167" s="46">
        <v>2.31</v>
      </c>
      <c r="E167" s="46">
        <v>0.2</v>
      </c>
      <c r="F167" s="46">
        <v>2.0398780000000002E-3</v>
      </c>
      <c r="G167" s="46">
        <v>0.133333333</v>
      </c>
    </row>
    <row r="168" spans="1:7" x14ac:dyDescent="0.3">
      <c r="A168" s="51" t="s">
        <v>59</v>
      </c>
      <c r="B168" s="46" t="s">
        <v>49</v>
      </c>
      <c r="C168" s="34">
        <v>24</v>
      </c>
      <c r="D168" s="46">
        <v>3.34</v>
      </c>
      <c r="E168" s="46">
        <v>0.48</v>
      </c>
      <c r="F168" s="46">
        <v>8.0043107000000002E-2</v>
      </c>
      <c r="G168" s="46">
        <v>5.0880625999999998E-2</v>
      </c>
    </row>
    <row r="169" spans="1:7" x14ac:dyDescent="0.3">
      <c r="A169" s="51" t="s">
        <v>59</v>
      </c>
      <c r="B169" s="46" t="s">
        <v>49</v>
      </c>
      <c r="C169" s="34">
        <v>27</v>
      </c>
      <c r="D169" s="46">
        <v>3.66</v>
      </c>
      <c r="E169" s="46">
        <v>0.47</v>
      </c>
      <c r="F169" s="46">
        <v>3.7255498999999997E-2</v>
      </c>
      <c r="G169" s="46">
        <v>0.108374384</v>
      </c>
    </row>
    <row r="170" spans="1:7" x14ac:dyDescent="0.3">
      <c r="A170" s="51" t="s">
        <v>59</v>
      </c>
      <c r="B170" s="46" t="s">
        <v>49</v>
      </c>
      <c r="C170" s="34">
        <v>28</v>
      </c>
      <c r="D170" s="46">
        <v>1.53</v>
      </c>
      <c r="E170" s="46">
        <v>0.13</v>
      </c>
      <c r="F170" s="46">
        <v>2.2806599999999999E-3</v>
      </c>
      <c r="G170" s="46">
        <v>0.31578947400000001</v>
      </c>
    </row>
    <row r="171" spans="1:7" x14ac:dyDescent="0.3">
      <c r="A171" s="51" t="s">
        <v>59</v>
      </c>
      <c r="B171" s="46" t="s">
        <v>49</v>
      </c>
      <c r="C171" s="34">
        <v>29</v>
      </c>
      <c r="D171" s="46">
        <v>2.96</v>
      </c>
      <c r="E171" s="46">
        <v>0.32</v>
      </c>
      <c r="F171" s="46">
        <v>5.9438963999999997E-2</v>
      </c>
      <c r="G171" s="46">
        <v>4.3165467999999999E-2</v>
      </c>
    </row>
    <row r="172" spans="1:7" x14ac:dyDescent="0.3">
      <c r="A172" s="51" t="s">
        <v>59</v>
      </c>
      <c r="B172" s="46" t="s">
        <v>49</v>
      </c>
      <c r="C172" s="34">
        <v>30</v>
      </c>
      <c r="D172" s="46">
        <v>1.55</v>
      </c>
      <c r="E172" s="46">
        <v>0.15</v>
      </c>
      <c r="F172" s="46">
        <v>5.8569767000000002E-2</v>
      </c>
      <c r="G172" s="46">
        <v>0.108187135</v>
      </c>
    </row>
    <row r="173" spans="1:7" x14ac:dyDescent="0.3">
      <c r="A173" s="51" t="s">
        <v>59</v>
      </c>
      <c r="B173" s="46" t="s">
        <v>50</v>
      </c>
      <c r="C173" s="34">
        <v>1</v>
      </c>
      <c r="D173" s="46">
        <v>3.66</v>
      </c>
      <c r="E173" s="46">
        <v>0.54</v>
      </c>
      <c r="F173" s="46">
        <v>2.0949077E-2</v>
      </c>
      <c r="G173" s="46">
        <v>0.26</v>
      </c>
    </row>
    <row r="174" spans="1:7" x14ac:dyDescent="0.3">
      <c r="A174" s="51" t="s">
        <v>59</v>
      </c>
      <c r="B174" s="46" t="s">
        <v>50</v>
      </c>
      <c r="C174" s="34">
        <v>2</v>
      </c>
      <c r="D174" s="46">
        <v>2.96</v>
      </c>
      <c r="E174" s="46">
        <v>0.44</v>
      </c>
      <c r="F174" s="46">
        <v>2.1356005000000001E-2</v>
      </c>
      <c r="G174" s="46">
        <v>0.20952381</v>
      </c>
    </row>
    <row r="175" spans="1:7" x14ac:dyDescent="0.3">
      <c r="A175" s="51" t="s">
        <v>59</v>
      </c>
      <c r="B175" s="46" t="s">
        <v>50</v>
      </c>
      <c r="C175" s="34" t="s">
        <v>51</v>
      </c>
      <c r="D175" s="46">
        <v>3.24</v>
      </c>
      <c r="E175" s="46">
        <v>0.46</v>
      </c>
      <c r="F175" s="46">
        <v>2.2716430999999999E-2</v>
      </c>
      <c r="G175" s="46">
        <v>0.45</v>
      </c>
    </row>
    <row r="176" spans="1:7" x14ac:dyDescent="0.3">
      <c r="A176" s="51" t="s">
        <v>59</v>
      </c>
      <c r="B176" s="46" t="s">
        <v>50</v>
      </c>
      <c r="C176" s="34" t="s">
        <v>52</v>
      </c>
      <c r="D176" s="46">
        <v>3.54</v>
      </c>
      <c r="E176" s="46">
        <v>0.56999999999999995</v>
      </c>
      <c r="F176" s="46">
        <v>3.9359637000000003E-2</v>
      </c>
      <c r="G176" s="46">
        <v>0.15770609299999999</v>
      </c>
    </row>
    <row r="177" spans="1:7" x14ac:dyDescent="0.3">
      <c r="A177" s="51" t="s">
        <v>59</v>
      </c>
      <c r="B177" s="46" t="s">
        <v>50</v>
      </c>
      <c r="C177" s="34">
        <v>4</v>
      </c>
      <c r="D177" s="46">
        <v>3.06</v>
      </c>
      <c r="E177" s="46">
        <v>0.41</v>
      </c>
      <c r="F177" s="46">
        <v>2.3823257E-2</v>
      </c>
      <c r="G177" s="46">
        <v>0.42763157899999998</v>
      </c>
    </row>
    <row r="178" spans="1:7" x14ac:dyDescent="0.3">
      <c r="A178" s="51" t="s">
        <v>59</v>
      </c>
      <c r="B178" s="46" t="s">
        <v>50</v>
      </c>
      <c r="C178" s="34">
        <v>6</v>
      </c>
      <c r="D178" s="46">
        <v>2.7</v>
      </c>
      <c r="E178" s="46">
        <v>0.37</v>
      </c>
      <c r="F178" s="46">
        <v>2.5550599E-2</v>
      </c>
      <c r="G178" s="46">
        <v>0.22368421099999999</v>
      </c>
    </row>
    <row r="179" spans="1:7" x14ac:dyDescent="0.3">
      <c r="A179" s="51" t="s">
        <v>59</v>
      </c>
      <c r="B179" s="46" t="s">
        <v>50</v>
      </c>
      <c r="C179" s="34">
        <v>7</v>
      </c>
      <c r="D179" s="46">
        <v>4.0599999999999996</v>
      </c>
      <c r="E179" s="46">
        <v>0.64</v>
      </c>
      <c r="F179" s="46">
        <v>1.8519028E-2</v>
      </c>
      <c r="G179" s="46">
        <v>0.25</v>
      </c>
    </row>
    <row r="180" spans="1:7" x14ac:dyDescent="0.3">
      <c r="A180" s="51" t="s">
        <v>59</v>
      </c>
      <c r="B180" s="46" t="s">
        <v>50</v>
      </c>
      <c r="C180" s="34">
        <v>9</v>
      </c>
      <c r="D180" s="46">
        <v>3.9</v>
      </c>
      <c r="E180" s="46">
        <v>0.55000000000000004</v>
      </c>
      <c r="F180" s="46">
        <v>1.6594584999999999E-2</v>
      </c>
      <c r="G180" s="46">
        <v>0.39378238300000001</v>
      </c>
    </row>
    <row r="181" spans="1:7" x14ac:dyDescent="0.3">
      <c r="A181" s="51" t="s">
        <v>59</v>
      </c>
      <c r="B181" s="46" t="s">
        <v>50</v>
      </c>
      <c r="C181" s="34">
        <v>10</v>
      </c>
      <c r="D181" s="46">
        <v>3.69</v>
      </c>
      <c r="E181" s="46">
        <v>0.65</v>
      </c>
      <c r="F181" s="46">
        <v>1.8531209E-2</v>
      </c>
      <c r="G181" s="46">
        <v>0.11320754700000001</v>
      </c>
    </row>
    <row r="182" spans="1:7" x14ac:dyDescent="0.3">
      <c r="A182" s="51" t="s">
        <v>59</v>
      </c>
      <c r="B182" s="46" t="s">
        <v>50</v>
      </c>
      <c r="C182" s="34">
        <v>11</v>
      </c>
      <c r="D182" s="46">
        <v>2.9</v>
      </c>
      <c r="E182" s="46">
        <v>0.48</v>
      </c>
      <c r="F182" s="46">
        <v>5.2886440999999999E-2</v>
      </c>
      <c r="G182" s="46">
        <v>8.3164299999999997E-2</v>
      </c>
    </row>
    <row r="183" spans="1:7" x14ac:dyDescent="0.3">
      <c r="A183" s="51" t="s">
        <v>59</v>
      </c>
      <c r="B183" s="46" t="s">
        <v>50</v>
      </c>
      <c r="C183" s="34">
        <v>12</v>
      </c>
      <c r="D183" s="46">
        <v>3.85</v>
      </c>
      <c r="E183" s="46">
        <v>0.63</v>
      </c>
      <c r="F183" s="46">
        <v>3.5280939999999997E-2</v>
      </c>
      <c r="G183" s="46">
        <v>0.13636363600000001</v>
      </c>
    </row>
    <row r="184" spans="1:7" x14ac:dyDescent="0.3">
      <c r="A184" s="51" t="s">
        <v>59</v>
      </c>
      <c r="B184" s="46" t="s">
        <v>50</v>
      </c>
      <c r="C184" s="34">
        <v>13</v>
      </c>
      <c r="D184" s="46">
        <v>3.84</v>
      </c>
      <c r="E184" s="46">
        <v>0.72</v>
      </c>
      <c r="F184" s="46">
        <v>5.1226712000000001E-2</v>
      </c>
      <c r="G184" s="46">
        <v>4.6954315000000003E-2</v>
      </c>
    </row>
    <row r="185" spans="1:7" x14ac:dyDescent="0.3">
      <c r="A185" s="51" t="s">
        <v>59</v>
      </c>
      <c r="B185" s="46" t="s">
        <v>50</v>
      </c>
      <c r="C185" s="34">
        <v>14</v>
      </c>
      <c r="D185" s="46">
        <v>3.23</v>
      </c>
      <c r="E185" s="46">
        <v>0.54</v>
      </c>
      <c r="F185" s="46">
        <v>6.6073690000000004E-2</v>
      </c>
      <c r="G185" s="46">
        <v>5.3830228000000001E-2</v>
      </c>
    </row>
    <row r="186" spans="1:7" x14ac:dyDescent="0.3">
      <c r="A186" s="51" t="s">
        <v>59</v>
      </c>
      <c r="B186" s="46" t="s">
        <v>50</v>
      </c>
      <c r="C186" s="34">
        <v>15</v>
      </c>
      <c r="D186" s="46">
        <v>3.81</v>
      </c>
      <c r="E186" s="46">
        <v>0.51</v>
      </c>
      <c r="F186" s="46">
        <v>5.8815789999999996E-3</v>
      </c>
      <c r="G186" s="46">
        <v>0.5</v>
      </c>
    </row>
    <row r="187" spans="1:7" x14ac:dyDescent="0.3">
      <c r="A187" s="51" t="s">
        <v>59</v>
      </c>
      <c r="B187" s="46" t="s">
        <v>50</v>
      </c>
      <c r="C187" s="34">
        <v>16</v>
      </c>
      <c r="D187" s="46">
        <v>2.2400000000000002</v>
      </c>
      <c r="E187" s="46">
        <v>0.3</v>
      </c>
      <c r="F187" s="46">
        <v>6.9385219999999997E-2</v>
      </c>
      <c r="G187" s="46">
        <v>0.16533864500000001</v>
      </c>
    </row>
    <row r="188" spans="1:7" x14ac:dyDescent="0.3">
      <c r="A188" s="51" t="s">
        <v>59</v>
      </c>
      <c r="B188" s="46" t="s">
        <v>50</v>
      </c>
      <c r="C188" s="34">
        <v>17</v>
      </c>
      <c r="D188" s="46">
        <v>2.5099999999999998</v>
      </c>
      <c r="E188" s="46">
        <v>0.37</v>
      </c>
      <c r="F188" s="46">
        <v>2.5062851000000001E-2</v>
      </c>
      <c r="G188" s="46">
        <v>0.209876543</v>
      </c>
    </row>
    <row r="189" spans="1:7" x14ac:dyDescent="0.3">
      <c r="A189" s="51" t="s">
        <v>59</v>
      </c>
      <c r="B189" s="46" t="s">
        <v>50</v>
      </c>
      <c r="C189" s="34">
        <v>18</v>
      </c>
      <c r="D189" s="46">
        <v>2.95</v>
      </c>
      <c r="E189" s="46">
        <v>0.41</v>
      </c>
      <c r="F189" s="46">
        <v>1.8139781000000001E-2</v>
      </c>
      <c r="G189" s="46">
        <v>0.127118644</v>
      </c>
    </row>
    <row r="190" spans="1:7" x14ac:dyDescent="0.3">
      <c r="A190" s="51" t="s">
        <v>59</v>
      </c>
      <c r="B190" s="46" t="s">
        <v>50</v>
      </c>
      <c r="C190" s="34">
        <v>19</v>
      </c>
      <c r="D190" s="46">
        <v>2.52</v>
      </c>
      <c r="E190" s="46">
        <v>0.4</v>
      </c>
      <c r="F190" s="46">
        <v>7.2176764000000004E-2</v>
      </c>
      <c r="G190" s="46">
        <v>0.107551487</v>
      </c>
    </row>
    <row r="191" spans="1:7" x14ac:dyDescent="0.3">
      <c r="A191" s="51" t="s">
        <v>59</v>
      </c>
      <c r="B191" s="46" t="s">
        <v>50</v>
      </c>
      <c r="C191" s="34">
        <v>20</v>
      </c>
      <c r="D191" s="46">
        <v>2.2000000000000002</v>
      </c>
      <c r="E191" s="46">
        <v>0.28000000000000003</v>
      </c>
      <c r="F191" s="46">
        <v>3.4733281999999997E-2</v>
      </c>
      <c r="G191" s="46">
        <v>0.104803493</v>
      </c>
    </row>
    <row r="192" spans="1:7" x14ac:dyDescent="0.3">
      <c r="A192" s="51" t="s">
        <v>59</v>
      </c>
      <c r="B192" s="46" t="s">
        <v>50</v>
      </c>
      <c r="C192" s="34">
        <v>21</v>
      </c>
      <c r="D192" s="46">
        <v>3.43</v>
      </c>
      <c r="E192" s="46">
        <v>0.4</v>
      </c>
      <c r="F192" s="46">
        <v>7.0282929999999997E-3</v>
      </c>
      <c r="G192" s="46">
        <v>0.67647058800000004</v>
      </c>
    </row>
    <row r="193" spans="1:7" x14ac:dyDescent="0.3">
      <c r="A193" s="51" t="s">
        <v>59</v>
      </c>
      <c r="B193" s="46" t="s">
        <v>50</v>
      </c>
      <c r="C193" s="34">
        <v>22</v>
      </c>
      <c r="D193" s="46">
        <v>2.72</v>
      </c>
      <c r="E193" s="46">
        <v>0.37</v>
      </c>
      <c r="F193" s="46">
        <v>2.5406377000000001E-2</v>
      </c>
      <c r="G193" s="46">
        <v>0.30049261100000002</v>
      </c>
    </row>
    <row r="194" spans="1:7" x14ac:dyDescent="0.3">
      <c r="A194" s="51" t="s">
        <v>59</v>
      </c>
      <c r="B194" s="46" t="s">
        <v>50</v>
      </c>
      <c r="C194" s="34">
        <v>23</v>
      </c>
      <c r="D194" s="46">
        <v>3.63</v>
      </c>
      <c r="E194" s="46">
        <v>0.63</v>
      </c>
      <c r="F194" s="46">
        <v>5.4602914000000002E-2</v>
      </c>
      <c r="G194" s="46">
        <v>4.9303323000000003E-2</v>
      </c>
    </row>
    <row r="195" spans="1:7" x14ac:dyDescent="0.3">
      <c r="A195" s="51" t="s">
        <v>59</v>
      </c>
      <c r="B195" s="46" t="s">
        <v>50</v>
      </c>
      <c r="C195" s="34">
        <v>24</v>
      </c>
      <c r="D195" s="46">
        <v>1.99</v>
      </c>
      <c r="E195" s="46">
        <v>0.24</v>
      </c>
      <c r="F195" s="46">
        <v>4.0795963999999997E-2</v>
      </c>
      <c r="G195" s="46">
        <v>7.9617833999999998E-2</v>
      </c>
    </row>
    <row r="196" spans="1:7" x14ac:dyDescent="0.3">
      <c r="A196" s="51" t="s">
        <v>59</v>
      </c>
      <c r="B196" s="46" t="s">
        <v>50</v>
      </c>
      <c r="C196" s="34">
        <v>25</v>
      </c>
      <c r="D196" s="46">
        <v>3.38</v>
      </c>
      <c r="E196" s="46">
        <v>0.47</v>
      </c>
      <c r="F196" s="46">
        <v>1.7366171999999999E-2</v>
      </c>
      <c r="G196" s="46">
        <v>0.36428571399999998</v>
      </c>
    </row>
    <row r="197" spans="1:7" x14ac:dyDescent="0.3">
      <c r="A197" s="51" t="s">
        <v>59</v>
      </c>
      <c r="B197" s="46" t="s">
        <v>53</v>
      </c>
      <c r="C197" s="34">
        <v>1</v>
      </c>
      <c r="D197" s="46">
        <v>2.5299999999999998</v>
      </c>
      <c r="E197" s="46">
        <v>0.36</v>
      </c>
      <c r="F197" s="46">
        <v>7.6575461999999997E-2</v>
      </c>
      <c r="G197" s="46">
        <v>7.1428570999999996E-2</v>
      </c>
    </row>
    <row r="198" spans="1:7" x14ac:dyDescent="0.3">
      <c r="A198" s="51" t="s">
        <v>59</v>
      </c>
      <c r="B198" s="46" t="s">
        <v>53</v>
      </c>
      <c r="C198" s="34">
        <v>3</v>
      </c>
      <c r="D198" s="46">
        <v>2.44</v>
      </c>
      <c r="E198" s="46">
        <v>0.39</v>
      </c>
      <c r="F198" s="46">
        <v>0.12176297799999999</v>
      </c>
      <c r="G198" s="46">
        <v>3.5897435999999998E-2</v>
      </c>
    </row>
    <row r="199" spans="1:7" x14ac:dyDescent="0.3">
      <c r="A199" s="51" t="s">
        <v>59</v>
      </c>
      <c r="B199" s="46" t="s">
        <v>53</v>
      </c>
      <c r="C199" s="34">
        <v>4</v>
      </c>
      <c r="D199" s="46">
        <v>2.63</v>
      </c>
      <c r="E199" s="46">
        <v>0.37</v>
      </c>
      <c r="F199" s="46">
        <v>2.2364276999999998E-2</v>
      </c>
      <c r="G199" s="46">
        <v>0.27272727299999999</v>
      </c>
    </row>
    <row r="200" spans="1:7" x14ac:dyDescent="0.3">
      <c r="A200" s="51" t="s">
        <v>59</v>
      </c>
      <c r="B200" s="46" t="s">
        <v>53</v>
      </c>
      <c r="C200" s="34">
        <v>7</v>
      </c>
      <c r="D200" s="46">
        <v>3.44</v>
      </c>
      <c r="E200" s="46">
        <v>0.55000000000000004</v>
      </c>
      <c r="F200" s="46">
        <v>7.2855814000000005E-2</v>
      </c>
      <c r="G200" s="46">
        <v>5.0193050000000003E-2</v>
      </c>
    </row>
    <row r="201" spans="1:7" x14ac:dyDescent="0.3">
      <c r="A201" s="51" t="s">
        <v>59</v>
      </c>
      <c r="B201" s="46" t="s">
        <v>53</v>
      </c>
      <c r="C201" s="34">
        <v>10</v>
      </c>
      <c r="D201" s="46">
        <v>3.21</v>
      </c>
      <c r="E201" s="46">
        <v>0.49</v>
      </c>
      <c r="F201" s="46">
        <v>3.0336927E-2</v>
      </c>
      <c r="G201" s="46">
        <v>6.5843621000000005E-2</v>
      </c>
    </row>
    <row r="202" spans="1:7" x14ac:dyDescent="0.3">
      <c r="A202" s="51" t="s">
        <v>59</v>
      </c>
      <c r="B202" s="46" t="s">
        <v>53</v>
      </c>
      <c r="C202" s="34">
        <v>11</v>
      </c>
      <c r="D202" s="46">
        <v>2.42</v>
      </c>
      <c r="E202" s="46">
        <v>0.37</v>
      </c>
      <c r="F202" s="46">
        <v>3.3637536000000003E-2</v>
      </c>
      <c r="G202" s="46">
        <v>3.6931817999999998E-2</v>
      </c>
    </row>
    <row r="203" spans="1:7" x14ac:dyDescent="0.3">
      <c r="A203" s="51" t="s">
        <v>59</v>
      </c>
      <c r="B203" s="46" t="s">
        <v>53</v>
      </c>
      <c r="C203" s="34">
        <v>13</v>
      </c>
      <c r="D203" s="46">
        <v>2.4300000000000002</v>
      </c>
      <c r="E203" s="46">
        <v>0.35</v>
      </c>
      <c r="F203" s="46">
        <v>8.5242973E-2</v>
      </c>
      <c r="G203" s="46">
        <v>3.2640950000000002E-2</v>
      </c>
    </row>
    <row r="204" spans="1:7" x14ac:dyDescent="0.3">
      <c r="A204" s="51" t="s">
        <v>59</v>
      </c>
      <c r="B204" s="46" t="s">
        <v>53</v>
      </c>
      <c r="C204" s="34">
        <v>15</v>
      </c>
      <c r="D204" s="46">
        <v>2.46</v>
      </c>
      <c r="E204" s="46">
        <v>0.36</v>
      </c>
      <c r="F204" s="46">
        <v>8.8086137999999994E-2</v>
      </c>
      <c r="G204" s="46">
        <v>2.5048170000000002E-2</v>
      </c>
    </row>
    <row r="205" spans="1:7" x14ac:dyDescent="0.3">
      <c r="A205" s="51" t="s">
        <v>59</v>
      </c>
      <c r="B205" s="46" t="s">
        <v>53</v>
      </c>
      <c r="C205" s="34">
        <v>17</v>
      </c>
      <c r="D205" s="46">
        <v>2.67</v>
      </c>
      <c r="E205" s="46">
        <v>0.45</v>
      </c>
      <c r="F205" s="46">
        <v>0.14972909700000001</v>
      </c>
      <c r="G205" s="46">
        <v>1.7132551999999999E-2</v>
      </c>
    </row>
    <row r="206" spans="1:7" x14ac:dyDescent="0.3">
      <c r="A206" s="51" t="s">
        <v>59</v>
      </c>
      <c r="B206" s="46" t="s">
        <v>53</v>
      </c>
      <c r="C206" s="34">
        <v>18</v>
      </c>
      <c r="D206" s="46">
        <v>2.4300000000000002</v>
      </c>
      <c r="E206" s="46">
        <v>0.35</v>
      </c>
      <c r="F206" s="46">
        <v>4.2204208999999999E-2</v>
      </c>
      <c r="G206" s="46">
        <v>0.143968872</v>
      </c>
    </row>
    <row r="207" spans="1:7" x14ac:dyDescent="0.3">
      <c r="A207" s="51" t="s">
        <v>59</v>
      </c>
      <c r="B207" s="46" t="s">
        <v>53</v>
      </c>
      <c r="C207" s="34">
        <v>19</v>
      </c>
      <c r="D207" s="46">
        <v>3.47</v>
      </c>
      <c r="E207" s="46">
        <v>0.54</v>
      </c>
      <c r="F207" s="46">
        <v>2.0234025999999999E-2</v>
      </c>
      <c r="G207" s="46">
        <v>8.5106382999999994E-2</v>
      </c>
    </row>
    <row r="208" spans="1:7" x14ac:dyDescent="0.3">
      <c r="A208" s="51" t="s">
        <v>59</v>
      </c>
      <c r="B208" s="46" t="s">
        <v>53</v>
      </c>
      <c r="C208" s="34">
        <v>20</v>
      </c>
      <c r="D208" s="46">
        <v>2.84</v>
      </c>
      <c r="E208" s="46">
        <v>0.45</v>
      </c>
      <c r="F208" s="46">
        <v>3.8870967999999999E-2</v>
      </c>
      <c r="G208" s="46">
        <v>6.7605633999999998E-2</v>
      </c>
    </row>
    <row r="209" spans="1:7" x14ac:dyDescent="0.3">
      <c r="A209" s="51" t="s">
        <v>59</v>
      </c>
      <c r="B209" s="46" t="s">
        <v>53</v>
      </c>
      <c r="C209" s="34">
        <v>22</v>
      </c>
      <c r="D209" s="46">
        <v>2.58</v>
      </c>
      <c r="E209" s="46">
        <v>0.4</v>
      </c>
      <c r="F209" s="46">
        <v>5.4071622E-2</v>
      </c>
      <c r="G209" s="46">
        <v>4.1894353000000002E-2</v>
      </c>
    </row>
    <row r="210" spans="1:7" x14ac:dyDescent="0.3">
      <c r="A210" s="51" t="s">
        <v>59</v>
      </c>
      <c r="B210" s="46" t="s">
        <v>53</v>
      </c>
      <c r="C210" s="34">
        <v>23</v>
      </c>
      <c r="D210" s="46">
        <v>2.68</v>
      </c>
      <c r="E210" s="46">
        <v>0.39</v>
      </c>
      <c r="F210" s="46">
        <v>4.8593729000000002E-2</v>
      </c>
      <c r="G210" s="46">
        <v>4.1189930999999999E-2</v>
      </c>
    </row>
    <row r="211" spans="1:7" x14ac:dyDescent="0.3">
      <c r="A211" s="51" t="s">
        <v>59</v>
      </c>
      <c r="B211" s="46" t="s">
        <v>53</v>
      </c>
      <c r="C211" s="34">
        <v>24</v>
      </c>
      <c r="D211" s="46">
        <v>4</v>
      </c>
      <c r="E211" s="46">
        <v>0.73</v>
      </c>
      <c r="F211" s="46">
        <v>7.8304156E-2</v>
      </c>
      <c r="G211" s="46">
        <v>4.5238094999999999E-2</v>
      </c>
    </row>
    <row r="212" spans="1:7" x14ac:dyDescent="0.3">
      <c r="A212" s="51" t="s">
        <v>59</v>
      </c>
      <c r="B212" s="46" t="s">
        <v>53</v>
      </c>
      <c r="C212" s="34">
        <v>25</v>
      </c>
      <c r="D212" s="46">
        <v>4.08</v>
      </c>
      <c r="E212" s="46">
        <v>0.75</v>
      </c>
      <c r="F212" s="46">
        <v>3.6998352999999998E-2</v>
      </c>
      <c r="G212" s="46">
        <v>4.8672566E-2</v>
      </c>
    </row>
    <row r="213" spans="1:7" x14ac:dyDescent="0.3">
      <c r="A213" s="51" t="s">
        <v>59</v>
      </c>
      <c r="B213" s="46" t="s">
        <v>53</v>
      </c>
      <c r="C213" s="34">
        <v>26</v>
      </c>
      <c r="D213" s="46">
        <v>5.19</v>
      </c>
      <c r="E213" s="46">
        <v>0.9</v>
      </c>
      <c r="F213" s="46">
        <v>1.5401628000000001E-2</v>
      </c>
      <c r="G213" s="46">
        <v>0.03</v>
      </c>
    </row>
    <row r="214" spans="1:7" x14ac:dyDescent="0.3">
      <c r="A214" s="51" t="s">
        <v>59</v>
      </c>
      <c r="B214" s="46" t="s">
        <v>54</v>
      </c>
      <c r="C214" s="34">
        <v>1</v>
      </c>
      <c r="D214" s="46">
        <v>4</v>
      </c>
      <c r="E214" s="46">
        <v>0.81</v>
      </c>
      <c r="F214" s="46">
        <v>1.7593746E-2</v>
      </c>
      <c r="G214" s="46">
        <v>0.116197183</v>
      </c>
    </row>
    <row r="215" spans="1:7" x14ac:dyDescent="0.3">
      <c r="A215" s="51" t="s">
        <v>59</v>
      </c>
      <c r="B215" s="46" t="s">
        <v>54</v>
      </c>
      <c r="C215" s="34">
        <v>2</v>
      </c>
      <c r="D215" s="46">
        <v>2.11</v>
      </c>
      <c r="E215" s="46">
        <v>0.28000000000000003</v>
      </c>
      <c r="F215" s="46">
        <v>7.7137435000000004E-2</v>
      </c>
      <c r="G215" s="46">
        <v>0.11622275999999999</v>
      </c>
    </row>
    <row r="216" spans="1:7" x14ac:dyDescent="0.3">
      <c r="A216" s="51" t="s">
        <v>59</v>
      </c>
      <c r="B216" s="46" t="s">
        <v>54</v>
      </c>
      <c r="C216" s="34">
        <v>3</v>
      </c>
      <c r="D216" s="46">
        <v>1.99</v>
      </c>
      <c r="E216" s="46">
        <v>0.23</v>
      </c>
      <c r="F216" s="46">
        <v>0.119351903</v>
      </c>
      <c r="G216" s="46">
        <v>5.7633973999999998E-2</v>
      </c>
    </row>
    <row r="217" spans="1:7" x14ac:dyDescent="0.3">
      <c r="A217" s="51" t="s">
        <v>59</v>
      </c>
      <c r="B217" s="46" t="s">
        <v>54</v>
      </c>
      <c r="C217" s="34">
        <v>4</v>
      </c>
      <c r="D217" s="46">
        <v>2.56</v>
      </c>
      <c r="E217" s="46">
        <v>0.4</v>
      </c>
      <c r="F217" s="46">
        <v>6.9992974999999999E-2</v>
      </c>
      <c r="G217" s="46">
        <v>4.3564355999999999E-2</v>
      </c>
    </row>
    <row r="218" spans="1:7" x14ac:dyDescent="0.3">
      <c r="A218" s="51" t="s">
        <v>59</v>
      </c>
      <c r="B218" s="46" t="s">
        <v>54</v>
      </c>
      <c r="C218" s="34">
        <v>5</v>
      </c>
      <c r="D218" s="46">
        <v>3.39</v>
      </c>
      <c r="E218" s="46">
        <v>0.52</v>
      </c>
      <c r="F218" s="46">
        <v>1.238117E-3</v>
      </c>
      <c r="G218" s="46">
        <v>9.0909090999999997E-2</v>
      </c>
    </row>
    <row r="219" spans="1:7" x14ac:dyDescent="0.3">
      <c r="A219" s="51" t="s">
        <v>59</v>
      </c>
      <c r="B219" s="46" t="s">
        <v>54</v>
      </c>
      <c r="C219" s="34">
        <v>6</v>
      </c>
      <c r="D219" s="46">
        <v>2.59</v>
      </c>
      <c r="E219" s="46">
        <v>0.46</v>
      </c>
      <c r="F219" s="46">
        <v>9.9039204000000006E-2</v>
      </c>
      <c r="G219" s="46">
        <v>4.2274051999999999E-2</v>
      </c>
    </row>
    <row r="220" spans="1:7" x14ac:dyDescent="0.3">
      <c r="A220" s="51" t="s">
        <v>59</v>
      </c>
      <c r="B220" s="46" t="s">
        <v>54</v>
      </c>
      <c r="C220" s="34">
        <v>7</v>
      </c>
      <c r="D220" s="46">
        <v>3.87</v>
      </c>
      <c r="E220" s="46">
        <v>0.74</v>
      </c>
      <c r="F220" s="46">
        <v>3.7431376000000002E-2</v>
      </c>
      <c r="G220" s="46">
        <v>4.3209877000000001E-2</v>
      </c>
    </row>
    <row r="221" spans="1:7" x14ac:dyDescent="0.3">
      <c r="A221" s="51" t="s">
        <v>59</v>
      </c>
      <c r="B221" s="46" t="s">
        <v>54</v>
      </c>
      <c r="C221" s="34">
        <v>8</v>
      </c>
      <c r="D221" s="46">
        <v>3.16</v>
      </c>
      <c r="E221" s="46">
        <v>0.5</v>
      </c>
      <c r="F221" s="46">
        <v>4.1778678E-2</v>
      </c>
      <c r="G221" s="46">
        <v>4.8746518000000003E-2</v>
      </c>
    </row>
    <row r="222" spans="1:7" x14ac:dyDescent="0.3">
      <c r="A222" s="51" t="s">
        <v>59</v>
      </c>
      <c r="B222" s="46" t="s">
        <v>54</v>
      </c>
      <c r="C222" s="34">
        <v>12</v>
      </c>
      <c r="D222" s="46">
        <v>3.99</v>
      </c>
      <c r="E222" s="46">
        <v>0.78</v>
      </c>
      <c r="F222" s="46">
        <v>2.7773753000000002E-2</v>
      </c>
      <c r="G222" s="46">
        <v>0.16205533599999999</v>
      </c>
    </row>
    <row r="223" spans="1:7" x14ac:dyDescent="0.3">
      <c r="A223" s="51" t="s">
        <v>59</v>
      </c>
      <c r="B223" s="46" t="s">
        <v>54</v>
      </c>
      <c r="C223" s="34">
        <v>13</v>
      </c>
      <c r="D223" s="46">
        <v>2.56</v>
      </c>
      <c r="E223" s="46">
        <v>0.31</v>
      </c>
      <c r="F223" s="46">
        <v>1.3009712E-2</v>
      </c>
      <c r="G223" s="46">
        <v>0.59782608699999995</v>
      </c>
    </row>
    <row r="224" spans="1:7" x14ac:dyDescent="0.3">
      <c r="A224" s="51" t="s">
        <v>59</v>
      </c>
      <c r="B224" s="46" t="s">
        <v>54</v>
      </c>
      <c r="C224" s="34">
        <v>14</v>
      </c>
      <c r="D224" s="46">
        <v>2.61</v>
      </c>
      <c r="E224" s="46">
        <v>0.39</v>
      </c>
      <c r="F224" s="46">
        <v>4.4323853000000003E-2</v>
      </c>
      <c r="G224" s="46">
        <v>0.211764706</v>
      </c>
    </row>
    <row r="225" spans="1:7" x14ac:dyDescent="0.3">
      <c r="A225" s="51" t="s">
        <v>59</v>
      </c>
      <c r="B225" s="46" t="s">
        <v>54</v>
      </c>
      <c r="C225" s="34">
        <v>15</v>
      </c>
      <c r="D225" s="46">
        <v>2.21</v>
      </c>
      <c r="E225" s="46">
        <v>0.31</v>
      </c>
      <c r="F225" s="46">
        <v>3.7519083000000002E-2</v>
      </c>
      <c r="G225" s="46">
        <v>0.13793103400000001</v>
      </c>
    </row>
    <row r="226" spans="1:7" x14ac:dyDescent="0.3">
      <c r="A226" s="51" t="s">
        <v>59</v>
      </c>
      <c r="B226" s="46" t="s">
        <v>54</v>
      </c>
      <c r="C226" s="34">
        <v>17</v>
      </c>
      <c r="D226" s="46">
        <v>2.12</v>
      </c>
      <c r="E226" s="46">
        <v>0.27</v>
      </c>
      <c r="F226" s="46">
        <v>0.16748228800000001</v>
      </c>
      <c r="G226" s="46">
        <v>4.2490119E-2</v>
      </c>
    </row>
    <row r="227" spans="1:7" x14ac:dyDescent="0.3">
      <c r="A227" s="51" t="s">
        <v>59</v>
      </c>
      <c r="B227" s="46" t="s">
        <v>54</v>
      </c>
      <c r="C227" s="34">
        <v>18</v>
      </c>
      <c r="D227" s="46">
        <v>1.71</v>
      </c>
      <c r="E227" s="46">
        <v>0.15</v>
      </c>
      <c r="F227" s="46">
        <v>4.215552E-3</v>
      </c>
      <c r="G227" s="46">
        <v>0.46875</v>
      </c>
    </row>
    <row r="228" spans="1:7" x14ac:dyDescent="0.3">
      <c r="A228" s="51" t="s">
        <v>59</v>
      </c>
      <c r="B228" s="46" t="s">
        <v>54</v>
      </c>
      <c r="C228" s="34">
        <v>19</v>
      </c>
      <c r="D228" s="46">
        <v>2.25</v>
      </c>
      <c r="E228" s="46">
        <v>0.28000000000000003</v>
      </c>
      <c r="F228" s="46">
        <v>7.3022841000000005E-2</v>
      </c>
      <c r="G228" s="46">
        <v>5.5028463E-2</v>
      </c>
    </row>
    <row r="229" spans="1:7" x14ac:dyDescent="0.3">
      <c r="A229" s="51" t="s">
        <v>59</v>
      </c>
      <c r="B229" s="46" t="s">
        <v>54</v>
      </c>
      <c r="C229" s="34">
        <v>20</v>
      </c>
      <c r="D229" s="46">
        <v>5.36</v>
      </c>
      <c r="E229" s="46">
        <v>1.06</v>
      </c>
      <c r="F229" s="46">
        <v>1.3480539999999999E-2</v>
      </c>
      <c r="G229" s="46">
        <v>0.123076923</v>
      </c>
    </row>
    <row r="230" spans="1:7" x14ac:dyDescent="0.3">
      <c r="A230" s="51" t="s">
        <v>59</v>
      </c>
      <c r="B230" s="46" t="s">
        <v>54</v>
      </c>
      <c r="C230" s="34">
        <v>21</v>
      </c>
      <c r="D230" s="46">
        <v>2.5299999999999998</v>
      </c>
      <c r="E230" s="46">
        <v>0.35</v>
      </c>
      <c r="F230" s="46">
        <v>0.101065433</v>
      </c>
      <c r="G230" s="46">
        <v>8.4033612999999993E-2</v>
      </c>
    </row>
    <row r="231" spans="1:7" x14ac:dyDescent="0.3">
      <c r="A231" s="51" t="s">
        <v>59</v>
      </c>
      <c r="B231" s="46" t="s">
        <v>54</v>
      </c>
      <c r="C231" s="34">
        <v>24</v>
      </c>
      <c r="D231" s="46">
        <v>1.57</v>
      </c>
      <c r="E231" s="46">
        <v>0.16</v>
      </c>
      <c r="F231" s="46">
        <v>1.6043567000000002E-2</v>
      </c>
      <c r="G231" s="46">
        <v>0.271028037</v>
      </c>
    </row>
    <row r="232" spans="1:7" x14ac:dyDescent="0.3">
      <c r="A232" s="51" t="s">
        <v>59</v>
      </c>
      <c r="B232" s="46" t="s">
        <v>54</v>
      </c>
      <c r="C232" s="34">
        <v>25</v>
      </c>
      <c r="D232" s="46">
        <v>2.4300000000000002</v>
      </c>
      <c r="E232" s="46">
        <v>0.4</v>
      </c>
      <c r="F232" s="46">
        <v>2.1023706999999999E-2</v>
      </c>
      <c r="G232" s="46">
        <v>0.27192982500000001</v>
      </c>
    </row>
    <row r="233" spans="1:7" x14ac:dyDescent="0.3">
      <c r="A233" s="51" t="s">
        <v>59</v>
      </c>
      <c r="B233" s="46" t="s">
        <v>54</v>
      </c>
      <c r="C233" s="34">
        <v>27</v>
      </c>
      <c r="D233" s="46">
        <v>4.38</v>
      </c>
      <c r="E233" s="46">
        <v>0.82</v>
      </c>
      <c r="F233" s="46">
        <v>7.2444333999999999E-2</v>
      </c>
      <c r="G233" s="46">
        <v>4.6082948999999998E-2</v>
      </c>
    </row>
    <row r="234" spans="1:7" x14ac:dyDescent="0.3">
      <c r="A234" s="51" t="s">
        <v>59</v>
      </c>
      <c r="B234" s="46" t="s">
        <v>54</v>
      </c>
      <c r="C234" s="34">
        <v>28</v>
      </c>
      <c r="D234" s="46">
        <v>3.16</v>
      </c>
      <c r="E234" s="46">
        <v>0.55000000000000004</v>
      </c>
      <c r="F234" s="46">
        <v>5.5665185999999998E-2</v>
      </c>
      <c r="G234" s="46">
        <v>7.2072072000000001E-2</v>
      </c>
    </row>
    <row r="235" spans="1:7" x14ac:dyDescent="0.3">
      <c r="A235" s="51" t="s">
        <v>59</v>
      </c>
      <c r="B235" s="46" t="s">
        <v>54</v>
      </c>
      <c r="C235" s="34">
        <v>29</v>
      </c>
      <c r="D235" s="46">
        <v>2.04</v>
      </c>
      <c r="E235" s="46">
        <v>0.24</v>
      </c>
      <c r="F235" s="46">
        <v>2.0736891E-2</v>
      </c>
      <c r="G235" s="46">
        <v>0.248962656</v>
      </c>
    </row>
    <row r="236" spans="1:7" x14ac:dyDescent="0.3">
      <c r="A236" s="51" t="s">
        <v>59</v>
      </c>
      <c r="B236" s="46" t="s">
        <v>55</v>
      </c>
      <c r="C236" s="34">
        <v>1</v>
      </c>
      <c r="D236" s="46">
        <v>2.68</v>
      </c>
      <c r="E236" s="46">
        <v>0.42</v>
      </c>
      <c r="F236" s="46">
        <v>8.0906487999999999E-2</v>
      </c>
      <c r="G236" s="46">
        <v>0.124839125</v>
      </c>
    </row>
    <row r="237" spans="1:7" x14ac:dyDescent="0.3">
      <c r="A237" s="51" t="s">
        <v>59</v>
      </c>
      <c r="B237" s="46" t="s">
        <v>55</v>
      </c>
      <c r="C237" s="34">
        <v>9</v>
      </c>
      <c r="D237" s="46">
        <v>3.1</v>
      </c>
      <c r="E237" s="46">
        <v>0.37</v>
      </c>
      <c r="F237" s="46">
        <v>1.1610489999999999E-3</v>
      </c>
      <c r="G237" s="46">
        <v>0.14285714299999999</v>
      </c>
    </row>
    <row r="238" spans="1:7" x14ac:dyDescent="0.3">
      <c r="A238" s="51" t="s">
        <v>59</v>
      </c>
      <c r="B238" s="46" t="s">
        <v>55</v>
      </c>
      <c r="C238" s="34">
        <v>11</v>
      </c>
      <c r="D238" s="46">
        <v>2.13</v>
      </c>
      <c r="E238" s="46">
        <v>0.28000000000000003</v>
      </c>
      <c r="F238" s="46">
        <v>6.4096595000000006E-2</v>
      </c>
      <c r="G238" s="46">
        <v>0.10653753000000001</v>
      </c>
    </row>
    <row r="239" spans="1:7" x14ac:dyDescent="0.3">
      <c r="A239" s="51" t="s">
        <v>59</v>
      </c>
      <c r="B239" s="46" t="s">
        <v>55</v>
      </c>
      <c r="C239" s="34">
        <v>13</v>
      </c>
      <c r="D239" s="46">
        <v>2.02</v>
      </c>
      <c r="E239" s="46">
        <v>0.27</v>
      </c>
      <c r="F239" s="46">
        <v>6.8695784999999995E-2</v>
      </c>
      <c r="G239" s="46">
        <v>9.4339622999999997E-2</v>
      </c>
    </row>
    <row r="240" spans="1:7" x14ac:dyDescent="0.3">
      <c r="A240" s="51" t="s">
        <v>59</v>
      </c>
      <c r="B240" s="46" t="s">
        <v>55</v>
      </c>
      <c r="C240" s="34">
        <v>15</v>
      </c>
      <c r="D240" s="46">
        <v>2.56</v>
      </c>
      <c r="E240" s="46">
        <v>0.32</v>
      </c>
      <c r="F240" s="46">
        <v>6.0199834000000001E-2</v>
      </c>
      <c r="G240" s="46">
        <v>0.15365853700000001</v>
      </c>
    </row>
    <row r="241" spans="1:7" x14ac:dyDescent="0.3">
      <c r="A241" s="51" t="s">
        <v>59</v>
      </c>
      <c r="B241" s="46" t="s">
        <v>55</v>
      </c>
      <c r="C241" s="34">
        <v>17</v>
      </c>
      <c r="D241" s="46">
        <v>1.83</v>
      </c>
      <c r="E241" s="46">
        <v>0.23</v>
      </c>
      <c r="F241" s="46">
        <v>9.2647222000000001E-2</v>
      </c>
      <c r="G241" s="46">
        <v>0.11449016099999999</v>
      </c>
    </row>
    <row r="242" spans="1:7" x14ac:dyDescent="0.3">
      <c r="A242" s="51" t="s">
        <v>59</v>
      </c>
      <c r="B242" s="46" t="s">
        <v>55</v>
      </c>
      <c r="C242" s="34">
        <v>19</v>
      </c>
      <c r="D242" s="46">
        <v>2.58</v>
      </c>
      <c r="E242" s="46">
        <v>0.42</v>
      </c>
      <c r="F242" s="46">
        <v>0.102191754</v>
      </c>
      <c r="G242" s="46">
        <v>6.3923586000000004E-2</v>
      </c>
    </row>
    <row r="243" spans="1:7" x14ac:dyDescent="0.3">
      <c r="A243" s="51" t="s">
        <v>59</v>
      </c>
      <c r="B243" s="46" t="s">
        <v>55</v>
      </c>
      <c r="C243" s="34">
        <v>20</v>
      </c>
      <c r="D243" s="46">
        <v>2.52</v>
      </c>
      <c r="E243" s="46">
        <v>0.33</v>
      </c>
      <c r="F243" s="46">
        <v>2.1052537999999999E-2</v>
      </c>
      <c r="G243" s="46">
        <v>0.33333333300000001</v>
      </c>
    </row>
    <row r="244" spans="1:7" x14ac:dyDescent="0.3">
      <c r="A244" s="51" t="s">
        <v>59</v>
      </c>
      <c r="B244" s="46" t="s">
        <v>55</v>
      </c>
      <c r="C244" s="34">
        <v>23</v>
      </c>
      <c r="D244" s="46">
        <v>3.76</v>
      </c>
      <c r="E244" s="46">
        <v>0.57999999999999996</v>
      </c>
      <c r="F244" s="46">
        <v>1.6623188000000001E-2</v>
      </c>
      <c r="G244" s="46">
        <v>0.38636363600000001</v>
      </c>
    </row>
    <row r="245" spans="1:7" x14ac:dyDescent="0.3">
      <c r="A245" s="51" t="s">
        <v>59</v>
      </c>
      <c r="B245" s="46" t="s">
        <v>55</v>
      </c>
      <c r="C245" s="34">
        <v>26</v>
      </c>
      <c r="D245" s="46">
        <v>2.4300000000000002</v>
      </c>
      <c r="E245" s="46">
        <v>0.35</v>
      </c>
      <c r="F245" s="46">
        <v>0.15537504499999999</v>
      </c>
      <c r="G245" s="46">
        <v>4.4971892999999999E-2</v>
      </c>
    </row>
    <row r="246" spans="1:7" x14ac:dyDescent="0.3">
      <c r="A246" s="51" t="s">
        <v>59</v>
      </c>
      <c r="B246" s="46" t="s">
        <v>55</v>
      </c>
      <c r="C246" s="34">
        <v>28</v>
      </c>
      <c r="D246" s="46">
        <v>7.74</v>
      </c>
      <c r="E246" s="46">
        <v>1.26</v>
      </c>
      <c r="F246" s="46">
        <v>6.5433990000000001E-3</v>
      </c>
      <c r="G246" s="46">
        <v>1</v>
      </c>
    </row>
    <row r="247" spans="1:7" x14ac:dyDescent="0.3">
      <c r="A247" s="51" t="s">
        <v>59</v>
      </c>
      <c r="B247" s="46" t="s">
        <v>55</v>
      </c>
      <c r="C247" s="34">
        <v>29</v>
      </c>
      <c r="D247" s="46">
        <v>1.9</v>
      </c>
      <c r="E247" s="46">
        <v>0.23</v>
      </c>
      <c r="F247" s="46">
        <v>6.1261217E-2</v>
      </c>
      <c r="G247" s="46">
        <v>0.18262806200000001</v>
      </c>
    </row>
    <row r="248" spans="1:7" x14ac:dyDescent="0.3">
      <c r="A248" s="51" t="s">
        <v>59</v>
      </c>
      <c r="B248" s="46" t="s">
        <v>55</v>
      </c>
      <c r="C248" s="34">
        <v>30</v>
      </c>
      <c r="D248" s="46">
        <v>2.5499999999999998</v>
      </c>
      <c r="E248" s="46">
        <v>0.37</v>
      </c>
      <c r="F248" s="46">
        <v>4.4836912E-2</v>
      </c>
      <c r="G248" s="46">
        <v>0.27034883700000001</v>
      </c>
    </row>
    <row r="249" spans="1:7" x14ac:dyDescent="0.3">
      <c r="A249" s="51" t="s">
        <v>59</v>
      </c>
      <c r="B249" s="46" t="s">
        <v>55</v>
      </c>
      <c r="C249" s="34">
        <v>32</v>
      </c>
      <c r="D249" s="46">
        <v>2.23</v>
      </c>
      <c r="E249" s="46">
        <v>0.32</v>
      </c>
      <c r="F249" s="46">
        <v>5.7001378999999998E-2</v>
      </c>
      <c r="G249" s="46">
        <v>0.17557251900000001</v>
      </c>
    </row>
    <row r="250" spans="1:7" x14ac:dyDescent="0.3">
      <c r="A250" s="51"/>
      <c r="B250" s="46"/>
      <c r="C250" s="34"/>
      <c r="D250" s="46"/>
      <c r="E250" s="46"/>
      <c r="F250" s="46"/>
      <c r="G250" s="46"/>
    </row>
    <row r="251" spans="1:7" x14ac:dyDescent="0.3">
      <c r="A251" s="51"/>
      <c r="B251" s="46"/>
      <c r="C251" s="34"/>
      <c r="D251" s="46"/>
      <c r="E251" s="46"/>
      <c r="F251" s="46"/>
      <c r="G251" s="46"/>
    </row>
    <row r="252" spans="1:7" x14ac:dyDescent="0.3">
      <c r="A252" s="51"/>
      <c r="B252" s="46"/>
      <c r="C252" s="34"/>
      <c r="D252" s="46"/>
      <c r="E252" s="46"/>
      <c r="F252" s="46"/>
      <c r="G252" s="46"/>
    </row>
    <row r="253" spans="1:7" x14ac:dyDescent="0.3">
      <c r="A253" s="51"/>
      <c r="B253" s="46"/>
      <c r="C253" s="34"/>
      <c r="D253" s="46"/>
      <c r="E253" s="46"/>
      <c r="F253" s="46"/>
      <c r="G253" s="46"/>
    </row>
    <row r="254" spans="1:7" x14ac:dyDescent="0.3">
      <c r="A254" s="51"/>
      <c r="B254" s="46"/>
      <c r="C254" s="34"/>
      <c r="D254" s="46"/>
      <c r="E254" s="46"/>
      <c r="F254" s="46"/>
      <c r="G254" s="46"/>
    </row>
    <row r="255" spans="1:7" x14ac:dyDescent="0.3">
      <c r="A255" s="51"/>
      <c r="B255" s="46"/>
      <c r="C255" s="34"/>
      <c r="D255" s="46"/>
      <c r="E255" s="46"/>
      <c r="F255" s="46"/>
      <c r="G255" s="46"/>
    </row>
    <row r="256" spans="1:7" x14ac:dyDescent="0.3">
      <c r="A256" s="51"/>
      <c r="B256" s="46"/>
      <c r="C256" s="34"/>
      <c r="D256" s="46"/>
      <c r="E256" s="46"/>
      <c r="F256" s="46"/>
      <c r="G256" s="46"/>
    </row>
    <row r="257" spans="1:7" x14ac:dyDescent="0.3">
      <c r="A257" s="51"/>
      <c r="B257" s="46"/>
      <c r="C257" s="34"/>
      <c r="D257" s="46"/>
      <c r="E257" s="46"/>
      <c r="F257" s="46"/>
      <c r="G257" s="46"/>
    </row>
    <row r="258" spans="1:7" x14ac:dyDescent="0.3">
      <c r="A258" s="51"/>
      <c r="B258" s="46"/>
      <c r="C258" s="34"/>
      <c r="D258" s="46"/>
      <c r="E258" s="46"/>
      <c r="F258" s="46"/>
      <c r="G258" s="46"/>
    </row>
    <row r="259" spans="1:7" x14ac:dyDescent="0.3">
      <c r="A259" s="51"/>
      <c r="B259" s="46"/>
      <c r="C259" s="34"/>
      <c r="D259" s="46"/>
      <c r="E259" s="46"/>
      <c r="F259" s="46"/>
      <c r="G259" s="46"/>
    </row>
    <row r="260" spans="1:7" x14ac:dyDescent="0.3">
      <c r="A260" s="51"/>
      <c r="B260" s="46"/>
      <c r="C260" s="34"/>
      <c r="D260" s="46"/>
      <c r="E260" s="46"/>
      <c r="F260" s="46"/>
      <c r="G260" s="46"/>
    </row>
    <row r="261" spans="1:7" x14ac:dyDescent="0.3">
      <c r="A261" s="51"/>
      <c r="B261" s="46"/>
      <c r="C261" s="34"/>
      <c r="D261" s="46"/>
      <c r="E261" s="46"/>
      <c r="F261" s="46"/>
      <c r="G261" s="46"/>
    </row>
    <row r="262" spans="1:7" x14ac:dyDescent="0.3">
      <c r="A262" s="51"/>
      <c r="B262" s="46"/>
      <c r="C262" s="34"/>
      <c r="D262" s="46"/>
      <c r="E262" s="46"/>
      <c r="F262" s="46"/>
      <c r="G262" s="46"/>
    </row>
    <row r="263" spans="1:7" x14ac:dyDescent="0.3">
      <c r="A263" s="51"/>
      <c r="B263" s="46"/>
      <c r="C263" s="34"/>
      <c r="D263" s="46"/>
      <c r="E263" s="46"/>
      <c r="F263" s="46"/>
      <c r="G263" s="46"/>
    </row>
    <row r="264" spans="1:7" x14ac:dyDescent="0.3">
      <c r="A264" s="51"/>
      <c r="B264" s="46"/>
      <c r="C264" s="34"/>
      <c r="D264" s="46"/>
      <c r="E264" s="46"/>
      <c r="F264" s="46"/>
      <c r="G264" s="46"/>
    </row>
    <row r="265" spans="1:7" x14ac:dyDescent="0.3">
      <c r="A265" s="51"/>
      <c r="B265" s="46"/>
      <c r="C265" s="34"/>
      <c r="D265" s="46"/>
      <c r="E265" s="46"/>
      <c r="F265" s="46"/>
      <c r="G265" s="46"/>
    </row>
  </sheetData>
  <sortState ref="A2:G265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1"/>
  <sheetViews>
    <sheetView workbookViewId="0">
      <selection sqref="A1:G160"/>
    </sheetView>
  </sheetViews>
  <sheetFormatPr defaultRowHeight="15.6" x14ac:dyDescent="0.3"/>
  <sheetData>
    <row r="2" spans="1:7" x14ac:dyDescent="0.3"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</row>
    <row r="3" spans="1:7" x14ac:dyDescent="0.3">
      <c r="A3" t="s">
        <v>76</v>
      </c>
      <c r="B3">
        <f>MAX('Kv2.1Final'!D148:D178)</f>
        <v>4.22</v>
      </c>
      <c r="C3">
        <f>MIN('Kv2.1Final'!D148:D178)</f>
        <v>0.66</v>
      </c>
      <c r="D3">
        <f>B3-C3</f>
        <v>3.5599999999999996</v>
      </c>
      <c r="E3">
        <f>COUNT('Kv2.1Final'!D148:D178)</f>
        <v>31</v>
      </c>
      <c r="F3">
        <f>D3/(SQRT(E3))</f>
        <v>0.63939487521531857</v>
      </c>
      <c r="G3">
        <v>0.6</v>
      </c>
    </row>
    <row r="4" spans="1:7" x14ac:dyDescent="0.3">
      <c r="A4" t="s">
        <v>77</v>
      </c>
      <c r="B4">
        <f>MAX('Kv2.1Final'!E148:E178)</f>
        <v>0.56999999999999995</v>
      </c>
      <c r="C4">
        <f>MIN('Kv2.1Final'!E148:E178)</f>
        <v>0.04</v>
      </c>
      <c r="D4">
        <f>B4-C4</f>
        <v>0.52999999999999992</v>
      </c>
      <c r="E4">
        <v>31</v>
      </c>
      <c r="F4">
        <f>D4/(SQRT(E4))</f>
        <v>9.5190810074190696E-2</v>
      </c>
      <c r="G4">
        <v>0.1</v>
      </c>
    </row>
    <row r="5" spans="1:7" x14ac:dyDescent="0.3">
      <c r="A5" t="s">
        <v>78</v>
      </c>
      <c r="B5">
        <f>MAX('Kv2.1Final'!F148:F178)</f>
        <v>5.955367301014302E-2</v>
      </c>
      <c r="C5">
        <f>MIN('Kv2.1Final'!F148:F178)</f>
        <v>1.9593051928762801E-4</v>
      </c>
      <c r="D5">
        <f>B5-C5</f>
        <v>5.9357742490855389E-2</v>
      </c>
      <c r="E5">
        <v>31</v>
      </c>
      <c r="F5">
        <f>D5/(SQRT(E5))</f>
        <v>1.0660965267697612E-2</v>
      </c>
      <c r="G5">
        <v>0.01</v>
      </c>
    </row>
    <row r="6" spans="1:7" x14ac:dyDescent="0.3">
      <c r="A6" t="s">
        <v>79</v>
      </c>
      <c r="B6">
        <f>MAX('Kv2.1Final'!G148:G178)</f>
        <v>1</v>
      </c>
      <c r="C6">
        <f>MIN('Kv2.1Final'!G148:G178)</f>
        <v>0</v>
      </c>
      <c r="D6">
        <f>B6-C6</f>
        <v>1</v>
      </c>
      <c r="E6">
        <v>31</v>
      </c>
      <c r="F6">
        <f>D6/(SQRT(E6))</f>
        <v>0.17960530202677491</v>
      </c>
      <c r="G6">
        <v>0.2</v>
      </c>
    </row>
    <row r="8" spans="1:7" x14ac:dyDescent="0.3">
      <c r="A8" t="s">
        <v>80</v>
      </c>
      <c r="B8">
        <f>MAX('Kv2.1Final'!D179:D197)</f>
        <v>5.86</v>
      </c>
      <c r="C8">
        <f>MIN('Kv2.1Final'!D179:D197)</f>
        <v>0.95</v>
      </c>
      <c r="D8">
        <f>B8-C8</f>
        <v>4.91</v>
      </c>
      <c r="E8">
        <f>COUNT('Kv2.1Final'!D179:D197)</f>
        <v>19</v>
      </c>
      <c r="F8">
        <f>D8/(SQRT(E8))</f>
        <v>1.1264312533044583</v>
      </c>
      <c r="G8">
        <f>1</f>
        <v>1</v>
      </c>
    </row>
    <row r="9" spans="1:7" x14ac:dyDescent="0.3">
      <c r="A9" t="s">
        <v>81</v>
      </c>
      <c r="B9">
        <f>MAX('Kv2.1Final'!E179:E197)</f>
        <v>0.97</v>
      </c>
      <c r="C9">
        <f>MIN('Kv2.1Final'!E179:E197)</f>
        <v>0.05</v>
      </c>
      <c r="D9">
        <f>B9-C9</f>
        <v>0.91999999999999993</v>
      </c>
      <c r="E9">
        <v>19</v>
      </c>
      <c r="F9">
        <f>D9/(SQRT(E9))</f>
        <v>0.21106247516091678</v>
      </c>
      <c r="G9">
        <v>0.2</v>
      </c>
    </row>
    <row r="10" spans="1:7" x14ac:dyDescent="0.3">
      <c r="A10" t="s">
        <v>82</v>
      </c>
      <c r="B10">
        <f>MAX('Kv2.1Final'!F179:F197)</f>
        <v>5.3940046343220471E-2</v>
      </c>
      <c r="C10">
        <f>MIN('Kv2.1Final'!F179:F197)</f>
        <v>2.4479205305549009E-4</v>
      </c>
      <c r="D10">
        <f>B10-C10</f>
        <v>5.369525429016498E-2</v>
      </c>
      <c r="E10">
        <v>19</v>
      </c>
      <c r="F10">
        <f>D10/(SQRT(E10))</f>
        <v>1.2318536168344628E-2</v>
      </c>
      <c r="G10">
        <v>0.01</v>
      </c>
    </row>
    <row r="11" spans="1:7" x14ac:dyDescent="0.3">
      <c r="A11" t="s">
        <v>83</v>
      </c>
      <c r="B11">
        <f>MAX('Kv2.1Final'!G179:G197)</f>
        <v>1</v>
      </c>
      <c r="C11">
        <f>MIN('Kv2.1Final'!G179:G197)</f>
        <v>0</v>
      </c>
      <c r="D11">
        <f>B11-C11</f>
        <v>1</v>
      </c>
      <c r="E11">
        <v>19</v>
      </c>
      <c r="F11">
        <f>D11/(SQRT(E11))</f>
        <v>0.22941573387056174</v>
      </c>
      <c r="G11">
        <v>0.2</v>
      </c>
    </row>
    <row r="13" spans="1:7" x14ac:dyDescent="0.3">
      <c r="A13" t="s">
        <v>84</v>
      </c>
      <c r="B13">
        <f>MAX('Kv2.1Final'!D198:D214)</f>
        <v>5.72</v>
      </c>
      <c r="C13">
        <f>MIN('Kv2.1Final'!D198:D214)</f>
        <v>1.0596300363540649</v>
      </c>
      <c r="D13">
        <f>B13-C13</f>
        <v>4.6603699636459348</v>
      </c>
      <c r="E13">
        <f>COUNT('Kv2.1Final'!D198:D214)</f>
        <v>17</v>
      </c>
      <c r="F13">
        <f>D13/(SQRT(E13))</f>
        <v>1.1303057420334193</v>
      </c>
      <c r="G13">
        <v>1</v>
      </c>
    </row>
    <row r="14" spans="1:7" x14ac:dyDescent="0.3">
      <c r="A14" t="s">
        <v>85</v>
      </c>
      <c r="B14">
        <f>MAX('Kv2.1Final'!E198:E214)</f>
        <v>0.95</v>
      </c>
      <c r="C14">
        <f>MIN('Kv2.1Final'!E198:E214)</f>
        <v>6.8222701549530029E-2</v>
      </c>
      <c r="D14">
        <f>B14-C14</f>
        <v>0.88177729845046993</v>
      </c>
      <c r="E14">
        <v>17</v>
      </c>
      <c r="F14">
        <f>D14/(SQRT(E14))</f>
        <v>0.21386240822253386</v>
      </c>
      <c r="G14">
        <v>0.2</v>
      </c>
    </row>
    <row r="15" spans="1:7" x14ac:dyDescent="0.3">
      <c r="A15" t="s">
        <v>86</v>
      </c>
      <c r="B15">
        <f>MAX('Kv2.1Final'!F198:F214)</f>
        <v>1.3366057372499776E-2</v>
      </c>
      <c r="C15">
        <f>MIN('Kv2.1Final'!F198:F214)</f>
        <v>1.2256298818370232E-4</v>
      </c>
      <c r="D15">
        <f>B15-C15</f>
        <v>1.3243494384316074E-2</v>
      </c>
      <c r="E15">
        <v>17</v>
      </c>
      <c r="F15">
        <f>D15/(SQRT(E15))</f>
        <v>3.2120191881652646E-3</v>
      </c>
      <c r="G15">
        <v>3.0000000000000001E-3</v>
      </c>
    </row>
    <row r="16" spans="1:7" x14ac:dyDescent="0.3">
      <c r="A16" t="s">
        <v>87</v>
      </c>
      <c r="B16">
        <f>MAX('Kv2.1Final'!G198:G214)</f>
        <v>0.66666666666666663</v>
      </c>
      <c r="C16">
        <f>MIN('Kv2.1Final'!G198:G214)</f>
        <v>0</v>
      </c>
      <c r="D16">
        <f>B16-C16</f>
        <v>0.66666666666666663</v>
      </c>
      <c r="E16">
        <v>17</v>
      </c>
      <c r="F16">
        <f>D16/(SQRT(E16))</f>
        <v>0.16169041669088863</v>
      </c>
      <c r="G16">
        <v>0.2</v>
      </c>
    </row>
    <row r="18" spans="1:7" x14ac:dyDescent="0.3">
      <c r="A18" t="s">
        <v>88</v>
      </c>
      <c r="B18">
        <f>MAX('Kv2.1Final'!D215:D232)</f>
        <v>9.23</v>
      </c>
      <c r="C18">
        <f>MIN('Kv2.1Final'!D215:D232)</f>
        <v>1.41</v>
      </c>
      <c r="D18">
        <f>B18-C18</f>
        <v>7.82</v>
      </c>
      <c r="E18">
        <f>COUNT('Kv2.1Final'!D215:D232)</f>
        <v>18</v>
      </c>
      <c r="F18">
        <f>D18/(SQRT(E18))</f>
        <v>1.8431916762929341</v>
      </c>
      <c r="G18">
        <v>2</v>
      </c>
    </row>
    <row r="19" spans="1:7" x14ac:dyDescent="0.3">
      <c r="A19" t="s">
        <v>89</v>
      </c>
      <c r="B19">
        <f>MAX('Kv2.1Final'!E215:E232)</f>
        <v>1.82</v>
      </c>
      <c r="C19">
        <f>MIN('Kv2.1Final'!E215:E232)</f>
        <v>0.14000000000000001</v>
      </c>
      <c r="D19">
        <f>B19-C19</f>
        <v>1.6800000000000002</v>
      </c>
      <c r="E19">
        <v>18</v>
      </c>
      <c r="F19">
        <f>D19/(SQRT(E19))</f>
        <v>0.39597979746446671</v>
      </c>
      <c r="G19">
        <v>0.4</v>
      </c>
    </row>
    <row r="20" spans="1:7" x14ac:dyDescent="0.3">
      <c r="A20" t="s">
        <v>90</v>
      </c>
      <c r="B20">
        <f>MAX('Kv2.1Final'!F215:F232)</f>
        <v>0.16706070849093163</v>
      </c>
      <c r="C20">
        <f>MIN('Kv2.1Final'!F215:F232)</f>
        <v>5.4023975840478003E-4</v>
      </c>
      <c r="D20">
        <f>B20-C20</f>
        <v>0.16652046873252685</v>
      </c>
      <c r="E20">
        <v>18</v>
      </c>
      <c r="F20">
        <f>D20/(SQRT(E20))</f>
        <v>3.92492508823774E-2</v>
      </c>
      <c r="G20">
        <v>0.04</v>
      </c>
    </row>
    <row r="21" spans="1:7" x14ac:dyDescent="0.3">
      <c r="A21" t="s">
        <v>91</v>
      </c>
      <c r="B21">
        <f>MAX('Kv2.1Final'!G215:G232)</f>
        <v>0.66666666666666663</v>
      </c>
      <c r="C21">
        <f>MIN('Kv2.1Final'!G215:G232)</f>
        <v>5.244755244755245E-3</v>
      </c>
      <c r="D21">
        <f>B21-C21</f>
        <v>0.66142191142191142</v>
      </c>
      <c r="E21">
        <v>18</v>
      </c>
      <c r="F21">
        <f>D21/(SQRT(E21))</f>
        <v>0.15589863959726719</v>
      </c>
      <c r="G21">
        <v>0.2</v>
      </c>
    </row>
    <row r="23" spans="1:7" x14ac:dyDescent="0.3">
      <c r="A23" t="s">
        <v>92</v>
      </c>
      <c r="B23">
        <f>MAX('Kv2.1Final'!D233:D249)</f>
        <v>14.21</v>
      </c>
      <c r="C23">
        <f>MIN('Kv2.1Final'!D233:D249)</f>
        <v>2.46</v>
      </c>
      <c r="D23">
        <f>B23-C23</f>
        <v>11.75</v>
      </c>
      <c r="E23">
        <f>COUNT('Kv2.1Final'!D233:D249)</f>
        <v>17</v>
      </c>
      <c r="F23">
        <f>D23/(SQRT(E23))</f>
        <v>2.8497935941769126</v>
      </c>
      <c r="G23">
        <v>3</v>
      </c>
    </row>
    <row r="24" spans="1:7" x14ac:dyDescent="0.3">
      <c r="A24" t="s">
        <v>93</v>
      </c>
      <c r="B24">
        <f>MAX('Kv2.1Final'!E233:E249)</f>
        <v>2.2599999999999998</v>
      </c>
      <c r="C24">
        <f>MIN('Kv2.1Final'!E233:E249)</f>
        <v>0.32</v>
      </c>
      <c r="D24">
        <f>B24-C24</f>
        <v>1.9399999999999997</v>
      </c>
      <c r="E24">
        <v>17</v>
      </c>
      <c r="F24">
        <f>D24/(SQRT(E24))</f>
        <v>0.4705191125704859</v>
      </c>
      <c r="G24">
        <v>0.5</v>
      </c>
    </row>
    <row r="25" spans="1:7" x14ac:dyDescent="0.3">
      <c r="A25" t="s">
        <v>94</v>
      </c>
      <c r="B25">
        <f>MAX('Kv2.1Final'!F233:F249)</f>
        <v>0.11330281965665472</v>
      </c>
      <c r="C25">
        <f>MIN('Kv2.1Final'!F233:F249)</f>
        <v>5.4678293660146123E-3</v>
      </c>
      <c r="D25">
        <f>B25-C25</f>
        <v>0.1078349902906401</v>
      </c>
      <c r="E25">
        <v>17</v>
      </c>
      <c r="F25">
        <f>D25/(SQRT(E25))</f>
        <v>2.6153826770927296E-2</v>
      </c>
      <c r="G25">
        <v>0.03</v>
      </c>
    </row>
    <row r="26" spans="1:7" x14ac:dyDescent="0.3">
      <c r="A26" t="s">
        <v>95</v>
      </c>
      <c r="B26">
        <f>MAX('Kv2.1Final'!G233:G249)</f>
        <v>0.28000000000000003</v>
      </c>
      <c r="C26">
        <f>MIN('Kv2.1Final'!G233:G249)</f>
        <v>4.1103299080584098E-2</v>
      </c>
      <c r="D26">
        <f>B26-C26</f>
        <v>0.23889670091941592</v>
      </c>
      <c r="E26">
        <v>17</v>
      </c>
      <c r="F26">
        <f>D26/(SQRT(E26))</f>
        <v>5.7940960676608443E-2</v>
      </c>
      <c r="G26">
        <v>0.06</v>
      </c>
    </row>
    <row r="28" spans="1:7" x14ac:dyDescent="0.3">
      <c r="A28" t="s">
        <v>96</v>
      </c>
      <c r="B28">
        <f>MAX('Kv2.1Final'!D2:D14)</f>
        <v>6.69</v>
      </c>
      <c r="C28">
        <f>MIN('Kv2.1Final'!D2:D14)</f>
        <v>2.31</v>
      </c>
      <c r="D28">
        <f>B28-C28</f>
        <v>4.3800000000000008</v>
      </c>
      <c r="E28">
        <f>COUNT('Kv2.1Final'!D2:D14)</f>
        <v>13</v>
      </c>
      <c r="F28">
        <f>D28/(SQRT(E28))</f>
        <v>1.2147934297332521</v>
      </c>
      <c r="G28">
        <v>1</v>
      </c>
    </row>
    <row r="29" spans="1:7" x14ac:dyDescent="0.3">
      <c r="A29" t="s">
        <v>97</v>
      </c>
      <c r="B29">
        <f>MAX('Kv2.1Final'!E2:E14)</f>
        <v>1.84</v>
      </c>
      <c r="C29">
        <f>MIN('Kv2.1Final'!E2:E14)</f>
        <v>0.28000000000000003</v>
      </c>
      <c r="D29">
        <f>B29-C29</f>
        <v>1.56</v>
      </c>
      <c r="E29">
        <v>13</v>
      </c>
      <c r="F29">
        <f>D29/(SQRT(E29))</f>
        <v>0.43266615305567874</v>
      </c>
      <c r="G29">
        <v>0.4</v>
      </c>
    </row>
    <row r="30" spans="1:7" x14ac:dyDescent="0.3">
      <c r="A30" t="s">
        <v>98</v>
      </c>
      <c r="B30">
        <f>MAX('Kv2.1Final'!F2:F14)</f>
        <v>8.838585450617574E-2</v>
      </c>
      <c r="C30">
        <f>MIN('Kv2.1Final'!F2:F14)</f>
        <v>1.43454823638425E-3</v>
      </c>
      <c r="D30">
        <f>B30-C30</f>
        <v>8.6951306269791487E-2</v>
      </c>
      <c r="E30">
        <v>13</v>
      </c>
      <c r="F30">
        <f>D30/(SQRT(E30))</f>
        <v>2.4115953324946669E-2</v>
      </c>
      <c r="G30">
        <v>0.02</v>
      </c>
    </row>
    <row r="31" spans="1:7" x14ac:dyDescent="0.3">
      <c r="A31" t="s">
        <v>99</v>
      </c>
      <c r="B31">
        <f>MAX('Kv2.1Final'!G2:G14)</f>
        <v>0.45238095238095238</v>
      </c>
      <c r="C31">
        <f>MIN('Kv2.1Final'!G2:G14)</f>
        <v>3.1468531468531472E-2</v>
      </c>
      <c r="D31">
        <f>B31-C31</f>
        <v>0.42091242091242093</v>
      </c>
      <c r="E31">
        <v>13</v>
      </c>
      <c r="F31">
        <f>D31/(SQRT(E31))</f>
        <v>0.11674010123687807</v>
      </c>
      <c r="G31">
        <v>0.1</v>
      </c>
    </row>
    <row r="33" spans="1:7" x14ac:dyDescent="0.3">
      <c r="A33" t="s">
        <v>100</v>
      </c>
      <c r="B33">
        <f>MAX('Kv2.1Final'!D15:D38)</f>
        <v>3.75</v>
      </c>
      <c r="C33">
        <f>MIN('Kv2.1Final'!D15:D38)</f>
        <v>0.9</v>
      </c>
      <c r="D33">
        <f>B33-C33</f>
        <v>2.85</v>
      </c>
      <c r="E33">
        <f>COUNT('Kv2.1Final'!D15:D38)</f>
        <v>24</v>
      </c>
      <c r="F33">
        <f>D33/(SQRT(E33))</f>
        <v>0.58175381391100489</v>
      </c>
      <c r="G33">
        <v>0.6</v>
      </c>
    </row>
    <row r="34" spans="1:7" x14ac:dyDescent="0.3">
      <c r="A34" t="s">
        <v>101</v>
      </c>
      <c r="B34">
        <f>MAX('Kv2.1Final'!E15:E38)</f>
        <v>0.51</v>
      </c>
      <c r="C34">
        <f>MIN('Kv2.1Final'!E15:E38)</f>
        <v>0.08</v>
      </c>
      <c r="D34">
        <f>B34-C34</f>
        <v>0.43</v>
      </c>
      <c r="E34">
        <v>24</v>
      </c>
      <c r="F34">
        <f>D34/(SQRT(E34))</f>
        <v>8.7773382449730555E-2</v>
      </c>
      <c r="G34">
        <v>0.09</v>
      </c>
    </row>
    <row r="35" spans="1:7" x14ac:dyDescent="0.3">
      <c r="A35" t="s">
        <v>102</v>
      </c>
      <c r="B35">
        <f>MAX('Kv2.1Final'!F15:F38)</f>
        <v>0.24402062926170778</v>
      </c>
      <c r="C35">
        <f>MIN('Kv2.1Final'!F15:F38)</f>
        <v>1.161897837987045E-3</v>
      </c>
      <c r="D35">
        <f>B35-C35</f>
        <v>0.24285873142372075</v>
      </c>
      <c r="E35">
        <v>24</v>
      </c>
      <c r="F35">
        <f>D35/(SQRT(E35))</f>
        <v>4.9573330963978229E-2</v>
      </c>
      <c r="G35">
        <v>0.05</v>
      </c>
    </row>
    <row r="36" spans="1:7" x14ac:dyDescent="0.3">
      <c r="A36" t="s">
        <v>103</v>
      </c>
      <c r="B36">
        <f>MAX('Kv2.1Final'!G15:G38)</f>
        <v>0.31578947368421051</v>
      </c>
      <c r="C36">
        <f>MIN('Kv2.1Final'!G15:G38)</f>
        <v>0</v>
      </c>
      <c r="D36">
        <f>B36-C36</f>
        <v>0.31578947368421051</v>
      </c>
      <c r="E36">
        <v>24</v>
      </c>
      <c r="F36">
        <f>D36/(SQRT(E36))</f>
        <v>6.4460256389031009E-2</v>
      </c>
      <c r="G36">
        <v>0.06</v>
      </c>
    </row>
    <row r="38" spans="1:7" x14ac:dyDescent="0.3">
      <c r="A38" t="s">
        <v>104</v>
      </c>
      <c r="B38">
        <f>MAX('Kv2.1Final'!D39:D64)</f>
        <v>4.0599999999999996</v>
      </c>
      <c r="C38">
        <f>MIN('Kv2.1Final'!D39:D64)</f>
        <v>1.99</v>
      </c>
      <c r="D38">
        <f>B38-C38</f>
        <v>2.0699999999999994</v>
      </c>
      <c r="E38">
        <f>COUNT('Kv2.1Final'!D39:D64)</f>
        <v>26</v>
      </c>
      <c r="F38">
        <f>D38/(SQRT(E38))</f>
        <v>0.40596039973604087</v>
      </c>
      <c r="G38">
        <v>0.4</v>
      </c>
    </row>
    <row r="39" spans="1:7" x14ac:dyDescent="0.3">
      <c r="A39" t="s">
        <v>105</v>
      </c>
      <c r="B39">
        <f>MAX('Kv2.1Final'!E39:E64)</f>
        <v>0.72</v>
      </c>
      <c r="C39">
        <f>MIN('Kv2.1Final'!E39:E64)</f>
        <v>0.24</v>
      </c>
      <c r="D39">
        <f>B39-C39</f>
        <v>0.48</v>
      </c>
      <c r="E39">
        <v>26</v>
      </c>
      <c r="F39">
        <f>D39/(SQRT(E39))</f>
        <v>9.4135744866328336E-2</v>
      </c>
      <c r="G39">
        <v>0.09</v>
      </c>
    </row>
    <row r="40" spans="1:7" x14ac:dyDescent="0.3">
      <c r="A40" t="s">
        <v>106</v>
      </c>
      <c r="B40">
        <f>MAX('Kv2.1Final'!F39:F64)</f>
        <v>7.2176764426465631E-2</v>
      </c>
      <c r="C40">
        <f>MIN('Kv2.1Final'!F39:F64)</f>
        <v>5.8815789602957901E-3</v>
      </c>
      <c r="D40">
        <f>B40-C40</f>
        <v>6.6295185466169845E-2</v>
      </c>
      <c r="E40">
        <v>26</v>
      </c>
      <c r="F40">
        <f>D40/(SQRT(E40))</f>
        <v>1.3001555551894341E-2</v>
      </c>
      <c r="G40">
        <v>0.01</v>
      </c>
    </row>
    <row r="41" spans="1:7" x14ac:dyDescent="0.3">
      <c r="A41" t="s">
        <v>107</v>
      </c>
      <c r="B41">
        <f>MAX('Kv2.1Final'!G39:G64)</f>
        <v>0.67647058823529416</v>
      </c>
      <c r="C41">
        <f>MIN('Kv2.1Final'!G39:G64)</f>
        <v>4.6954314720812185E-2</v>
      </c>
      <c r="D41">
        <f>B41-C41</f>
        <v>0.62951627351448192</v>
      </c>
      <c r="E41">
        <v>26</v>
      </c>
      <c r="F41">
        <f>D41/(SQRT(E41))</f>
        <v>0.12345829856825216</v>
      </c>
      <c r="G41">
        <v>0.1</v>
      </c>
    </row>
    <row r="43" spans="1:7" x14ac:dyDescent="0.3">
      <c r="A43" t="s">
        <v>108</v>
      </c>
      <c r="B43">
        <f>MAX('Kv2.1Final'!D65:D92)</f>
        <v>5.19</v>
      </c>
      <c r="C43">
        <f>MIN('Kv2.1Final'!D65:D92)</f>
        <v>1.9</v>
      </c>
      <c r="D43">
        <f>B43-C43</f>
        <v>3.2900000000000005</v>
      </c>
      <c r="E43">
        <f>COUNT('Kv2.1Final'!D65:D92)</f>
        <v>28</v>
      </c>
      <c r="F43">
        <f>D43/(SQRT(E43))</f>
        <v>0.6217515581001789</v>
      </c>
      <c r="G43">
        <v>0.6</v>
      </c>
    </row>
    <row r="44" spans="1:7" x14ac:dyDescent="0.3">
      <c r="A44" t="s">
        <v>109</v>
      </c>
      <c r="B44">
        <f>MAX('Kv2.1Final'!E65:E92)</f>
        <v>0.9</v>
      </c>
      <c r="C44">
        <f>MIN('Kv2.1Final'!E65:E92)</f>
        <v>0.24</v>
      </c>
      <c r="D44">
        <f>B44-C44</f>
        <v>0.66</v>
      </c>
      <c r="E44">
        <v>28</v>
      </c>
      <c r="F44">
        <f>D44/(SQRT(E44))</f>
        <v>0.12472827609304499</v>
      </c>
      <c r="G44">
        <v>0.1</v>
      </c>
    </row>
    <row r="45" spans="1:7" x14ac:dyDescent="0.3">
      <c r="A45" t="s">
        <v>110</v>
      </c>
      <c r="B45">
        <f>MAX('Kv2.1Final'!F65:F92)</f>
        <v>0.14972909699448203</v>
      </c>
      <c r="C45">
        <f>MIN('Kv2.1Final'!F65:F92)</f>
        <v>1.3599157790089965E-2</v>
      </c>
      <c r="D45">
        <f>B45-C45</f>
        <v>0.13612993920439206</v>
      </c>
      <c r="E45">
        <v>28</v>
      </c>
      <c r="F45">
        <f>D45/(SQRT(E45))</f>
        <v>2.5726140366083092E-2</v>
      </c>
      <c r="G45">
        <v>0.03</v>
      </c>
    </row>
    <row r="46" spans="1:7" x14ac:dyDescent="0.3">
      <c r="A46" t="s">
        <v>111</v>
      </c>
      <c r="B46">
        <f>MAX('Kv2.1Final'!G65:G92)</f>
        <v>0.27272727272727271</v>
      </c>
      <c r="C46">
        <f>MIN('Kv2.1Final'!G65:G92)</f>
        <v>1.3565891472868217E-2</v>
      </c>
      <c r="D46">
        <f>B46-C46</f>
        <v>0.25916138125440447</v>
      </c>
      <c r="E46">
        <v>28</v>
      </c>
      <c r="F46">
        <f>D46/(SQRT(E46))</f>
        <v>4.8976897445082199E-2</v>
      </c>
      <c r="G46">
        <v>0.05</v>
      </c>
    </row>
    <row r="48" spans="1:7" x14ac:dyDescent="0.3">
      <c r="A48" t="s">
        <v>112</v>
      </c>
      <c r="B48">
        <f>MAX('Kv2.1Final'!D93:D121)</f>
        <v>5.36</v>
      </c>
      <c r="C48">
        <f>MIN('Kv2.1Final'!D93:D121)</f>
        <v>1.57</v>
      </c>
      <c r="D48">
        <f>B48-C48</f>
        <v>3.79</v>
      </c>
      <c r="E48">
        <f>COUNT('Kv2.1Final'!D93:D121)</f>
        <v>29</v>
      </c>
      <c r="F48">
        <f>D48/(SQRT(E48))</f>
        <v>0.70378533169102664</v>
      </c>
      <c r="G48">
        <v>0.7</v>
      </c>
    </row>
    <row r="49" spans="1:7" x14ac:dyDescent="0.3">
      <c r="A49" t="s">
        <v>113</v>
      </c>
      <c r="B49">
        <f>MAX('Kv2.1Final'!E93:E121)</f>
        <v>1.06</v>
      </c>
      <c r="C49">
        <f>MIN('Kv2.1Final'!E93:E121)</f>
        <v>0.15</v>
      </c>
      <c r="D49">
        <f>B49-C49</f>
        <v>0.91</v>
      </c>
      <c r="E49">
        <v>29</v>
      </c>
      <c r="F49">
        <f>D49/(SQRT(E49))</f>
        <v>0.16898275774111721</v>
      </c>
      <c r="G49">
        <v>0.2</v>
      </c>
    </row>
    <row r="50" spans="1:7" x14ac:dyDescent="0.3">
      <c r="A50" t="s">
        <v>114</v>
      </c>
      <c r="B50">
        <f>MAX('Kv2.1Final'!F93:F121)</f>
        <v>0.16748228775509191</v>
      </c>
      <c r="C50">
        <f>MIN('Kv2.1Final'!F93:F121)</f>
        <v>1.2381168917413102E-3</v>
      </c>
      <c r="D50">
        <f>B50-C50</f>
        <v>0.16624417086335061</v>
      </c>
      <c r="E50">
        <v>29</v>
      </c>
      <c r="F50">
        <f>D50/(SQRT(E50))</f>
        <v>3.0870767528433485E-2</v>
      </c>
      <c r="G50">
        <v>0.03</v>
      </c>
    </row>
    <row r="51" spans="1:7" x14ac:dyDescent="0.3">
      <c r="A51" t="s">
        <v>115</v>
      </c>
      <c r="B51">
        <f>MAX('Kv2.1Final'!G93:G121)</f>
        <v>0.59782608695652173</v>
      </c>
      <c r="C51">
        <f>MIN('Kv2.1Final'!G93:G121)</f>
        <v>4.2274052478134108E-2</v>
      </c>
      <c r="D51">
        <f>B51-C51</f>
        <v>0.55555203447838764</v>
      </c>
      <c r="E51">
        <v>29</v>
      </c>
      <c r="F51">
        <f>D51/(SQRT(E51))</f>
        <v>0.10316342291741337</v>
      </c>
      <c r="G51">
        <v>0.1</v>
      </c>
    </row>
    <row r="53" spans="1:7" x14ac:dyDescent="0.3">
      <c r="A53" t="s">
        <v>116</v>
      </c>
      <c r="B53">
        <f>MAX('Kv2.1Final'!D122:D147)</f>
        <v>7.74</v>
      </c>
      <c r="C53">
        <f>MIN('Kv2.1Final'!D122:D147)</f>
        <v>1.83</v>
      </c>
      <c r="D53">
        <f>B53-C53</f>
        <v>5.91</v>
      </c>
      <c r="E53">
        <f>COUNT('Kv2.1Final'!D122:D147)</f>
        <v>26</v>
      </c>
      <c r="F53">
        <f>D53/(SQRT(E53))</f>
        <v>1.1590463586666677</v>
      </c>
      <c r="G53">
        <v>1</v>
      </c>
    </row>
    <row r="54" spans="1:7" x14ac:dyDescent="0.3">
      <c r="A54" t="s">
        <v>117</v>
      </c>
      <c r="B54">
        <f>MAX('Kv2.1Final'!E122:E147)</f>
        <v>12.23</v>
      </c>
      <c r="C54">
        <f>MIN('Kv2.1Final'!E122:E147)</f>
        <v>0.23</v>
      </c>
      <c r="D54">
        <f>B54-C54</f>
        <v>12</v>
      </c>
      <c r="E54">
        <v>26</v>
      </c>
      <c r="F54">
        <f>D54/(SQRT(E54))</f>
        <v>2.3533936216582085</v>
      </c>
      <c r="G54">
        <v>2</v>
      </c>
    </row>
    <row r="55" spans="1:7" x14ac:dyDescent="0.3">
      <c r="A55" t="s">
        <v>118</v>
      </c>
      <c r="B55">
        <f>MAX('Kv2.1Final'!F122:F147)</f>
        <v>0.15537504488504575</v>
      </c>
      <c r="C55">
        <f>MIN('Kv2.1Final'!F122:F147)</f>
        <v>1.161049123988436E-3</v>
      </c>
      <c r="D55">
        <f>B55-C55</f>
        <v>0.15421399576105732</v>
      </c>
      <c r="E55">
        <v>26</v>
      </c>
      <c r="F55">
        <f>D55/(SQRT(E55))</f>
        <v>3.0243852832874858E-2</v>
      </c>
      <c r="G55">
        <v>0.03</v>
      </c>
    </row>
    <row r="56" spans="1:7" x14ac:dyDescent="0.3">
      <c r="A56" t="s">
        <v>119</v>
      </c>
      <c r="B56">
        <f>MAX('Kv2.1Final'!G122:G147)</f>
        <v>1</v>
      </c>
      <c r="C56">
        <f>MIN('Kv2.1Final'!G122:G147)</f>
        <v>4.4971892567145531E-2</v>
      </c>
      <c r="D56">
        <f>B56-C56</f>
        <v>0.95502810743285449</v>
      </c>
      <c r="E56">
        <v>26</v>
      </c>
      <c r="F56">
        <f>D56/(SQRT(E56))</f>
        <v>0.18729642137806585</v>
      </c>
      <c r="G56">
        <v>0.2</v>
      </c>
    </row>
    <row r="58" spans="1:7" x14ac:dyDescent="0.3">
      <c r="A58" t="s">
        <v>120</v>
      </c>
      <c r="B58">
        <f>MAX('Kv2.1Final'!D148:D249)</f>
        <v>14.21</v>
      </c>
      <c r="C58">
        <f>MIN('Kv2.1Final'!D148:D249)</f>
        <v>0.66</v>
      </c>
      <c r="D58">
        <f>B58-C58</f>
        <v>13.55</v>
      </c>
      <c r="E58">
        <f>COUNT('Kv2.1Final'!D148:D249)</f>
        <v>102</v>
      </c>
      <c r="F58">
        <f>D58/(SQRT(E58))</f>
        <v>1.3416499207333938</v>
      </c>
      <c r="G58">
        <v>1</v>
      </c>
    </row>
    <row r="59" spans="1:7" x14ac:dyDescent="0.3">
      <c r="A59" t="s">
        <v>121</v>
      </c>
      <c r="B59">
        <f>MAX('Kv2.1Final'!E148:E249)</f>
        <v>2.2599999999999998</v>
      </c>
      <c r="C59">
        <f>MIN('Kv2.1Final'!E148:E249)</f>
        <v>0.04</v>
      </c>
      <c r="D59">
        <f>B59-C59</f>
        <v>2.2199999999999998</v>
      </c>
      <c r="E59">
        <v>102</v>
      </c>
      <c r="F59">
        <f>D59/(SQRT(E59))</f>
        <v>0.21981275454082169</v>
      </c>
      <c r="G59">
        <v>0.2</v>
      </c>
    </row>
    <row r="60" spans="1:7" x14ac:dyDescent="0.3">
      <c r="A60" t="s">
        <v>122</v>
      </c>
      <c r="B60">
        <f>MAX('Kv2.1Final'!F148:F249)</f>
        <v>0.16706070849093163</v>
      </c>
      <c r="C60">
        <f>MIN('Kv2.1Final'!F148:F249)</f>
        <v>1.2256298818370232E-4</v>
      </c>
      <c r="D60">
        <f>B60-C60</f>
        <v>0.16693814550274794</v>
      </c>
      <c r="E60">
        <v>102</v>
      </c>
      <c r="F60">
        <f>D60/(SQRT(E60))</f>
        <v>1.6529339459862843E-2</v>
      </c>
      <c r="G60">
        <v>0.02</v>
      </c>
    </row>
    <row r="61" spans="1:7" x14ac:dyDescent="0.3">
      <c r="A61" t="s">
        <v>123</v>
      </c>
      <c r="B61">
        <f>MAX('Kv2.1Final'!G148:G249)</f>
        <v>1</v>
      </c>
      <c r="C61">
        <f>MIN('Kv2.1Final'!G148:G249)</f>
        <v>0</v>
      </c>
      <c r="D61">
        <f>B61-C61</f>
        <v>1</v>
      </c>
      <c r="E61">
        <v>102</v>
      </c>
      <c r="F61">
        <f>D61/(SQRT(E61))</f>
        <v>9.9014754297667443E-2</v>
      </c>
      <c r="G61">
        <v>0.1</v>
      </c>
    </row>
    <row r="63" spans="1:7" x14ac:dyDescent="0.3">
      <c r="A63" t="s">
        <v>124</v>
      </c>
      <c r="B63">
        <f>MAX('Kv2.1Final'!D2:D147)</f>
        <v>7.74</v>
      </c>
      <c r="C63">
        <f>MIN('Kv2.1Final'!D2:D147)</f>
        <v>0.9</v>
      </c>
      <c r="D63">
        <f>B63-C63</f>
        <v>6.84</v>
      </c>
      <c r="E63">
        <f>COUNT('Kv2.1Final'!D2:D147)</f>
        <v>146</v>
      </c>
      <c r="F63">
        <f>D63/(SQRT(E63))</f>
        <v>0.56608242780401963</v>
      </c>
      <c r="G63">
        <v>0.6</v>
      </c>
    </row>
    <row r="64" spans="1:7" x14ac:dyDescent="0.3">
      <c r="A64" t="s">
        <v>125</v>
      </c>
      <c r="B64">
        <f>MAX('Kv2.1Final'!E2:E147)</f>
        <v>12.23</v>
      </c>
      <c r="C64">
        <f>MIN('Kv2.1Final'!E2:E147)</f>
        <v>0.08</v>
      </c>
      <c r="D64">
        <f>B64-C64</f>
        <v>12.15</v>
      </c>
      <c r="E64">
        <v>146</v>
      </c>
      <c r="F64">
        <f>D64/(SQRT(E64))</f>
        <v>1.0055411546518771</v>
      </c>
      <c r="G64">
        <v>1</v>
      </c>
    </row>
    <row r="65" spans="1:7" x14ac:dyDescent="0.3">
      <c r="A65" t="s">
        <v>126</v>
      </c>
      <c r="B65">
        <f>MAX('Kv2.1Final'!F2:F147)</f>
        <v>0.24402062926170778</v>
      </c>
      <c r="C65">
        <f>MIN('Kv2.1Final'!F2:F147)</f>
        <v>1.161049123988436E-3</v>
      </c>
      <c r="D65">
        <f>B65-C65</f>
        <v>0.24285958013771936</v>
      </c>
      <c r="E65">
        <v>146</v>
      </c>
      <c r="F65">
        <f>D65/(SQRT(E65))</f>
        <v>2.009920186254752E-2</v>
      </c>
      <c r="G65">
        <v>0.02</v>
      </c>
    </row>
    <row r="66" spans="1:7" x14ac:dyDescent="0.3">
      <c r="A66" t="s">
        <v>127</v>
      </c>
      <c r="B66">
        <f>MAX('Kv2.1Final'!G2:G147)</f>
        <v>1</v>
      </c>
      <c r="C66">
        <f>MIN('Kv2.1Final'!G2:G147)</f>
        <v>0</v>
      </c>
      <c r="D66">
        <f>B66-C66</f>
        <v>1</v>
      </c>
      <c r="E66">
        <v>146</v>
      </c>
      <c r="F66">
        <f>D66/(SQRT(E66))</f>
        <v>8.2760588860236795E-2</v>
      </c>
      <c r="G66">
        <v>0.08</v>
      </c>
    </row>
    <row r="68" spans="1:7" x14ac:dyDescent="0.3">
      <c r="B68" t="s">
        <v>128</v>
      </c>
      <c r="D68" t="s">
        <v>129</v>
      </c>
    </row>
    <row r="69" spans="1:7" x14ac:dyDescent="0.3">
      <c r="A69" t="s">
        <v>130</v>
      </c>
      <c r="B69">
        <f>MEDIAN('Kv2.1Final'!D148:D249)</f>
        <v>2.7050000000000001</v>
      </c>
      <c r="D69">
        <f>MEDIAN('Kv2.1Final'!D2:D147)</f>
        <v>2.76</v>
      </c>
    </row>
    <row r="70" spans="1:7" x14ac:dyDescent="0.3">
      <c r="A70" t="s">
        <v>131</v>
      </c>
      <c r="B70">
        <f>MEDIAN('Kv2.1Final'!F148:F249)</f>
        <v>1.1922179296469444E-2</v>
      </c>
      <c r="D70">
        <f>MEDIAN('Kv2.1Final'!F2:F147)</f>
        <v>3.4938820570354995E-2</v>
      </c>
    </row>
    <row r="71" spans="1:7" x14ac:dyDescent="0.3">
      <c r="A71" t="s">
        <v>132</v>
      </c>
      <c r="B71">
        <f>MEDIAN('Kv2.1Final'!G148:G249)</f>
        <v>0.16228070175438597</v>
      </c>
      <c r="D71">
        <f>MEDIAN('Kv2.1Final'!G2:G147)</f>
        <v>0.10566635153588738</v>
      </c>
    </row>
    <row r="73" spans="1:7" x14ac:dyDescent="0.3">
      <c r="A73" s="53"/>
      <c r="B73" s="53"/>
      <c r="C73" s="55" t="s">
        <v>69</v>
      </c>
      <c r="D73" s="56">
        <v>0.25</v>
      </c>
      <c r="E73" s="56">
        <v>0.75</v>
      </c>
    </row>
    <row r="74" spans="1:7" x14ac:dyDescent="0.3">
      <c r="A74" s="54" t="s">
        <v>33</v>
      </c>
      <c r="B74" s="55" t="s">
        <v>133</v>
      </c>
      <c r="C74">
        <f>MEDIAN('Kv2.1Final'!D148:D249)</f>
        <v>2.7050000000000001</v>
      </c>
      <c r="D74">
        <f>QUARTILE('Kv2.1Final'!D148:D249, 1)</f>
        <v>1.8050000000000002</v>
      </c>
      <c r="E74">
        <f>QUARTILE('Kv2.1Final'!D148:D249, 3)</f>
        <v>4.0149999999999997</v>
      </c>
      <c r="F74">
        <f>COUNT('Kv2.1Final'!D148:D249)</f>
        <v>102</v>
      </c>
    </row>
    <row r="75" spans="1:7" x14ac:dyDescent="0.3">
      <c r="A75" s="54" t="s">
        <v>47</v>
      </c>
      <c r="B75" s="55" t="s">
        <v>133</v>
      </c>
      <c r="C75">
        <f>MEDIAN('Kv2.1Final'!D2:D147)</f>
        <v>2.76</v>
      </c>
      <c r="D75">
        <f>QUARTILE('Kv2.1Final'!D2:D147, 1)</f>
        <v>2.41</v>
      </c>
      <c r="E75">
        <f>QUARTILE('Kv2.1Final'!D2:D147,3)</f>
        <v>3.44</v>
      </c>
      <c r="F75">
        <f>COUNT('Kv2.1Final'!D2:D147)</f>
        <v>146</v>
      </c>
    </row>
    <row r="77" spans="1:7" x14ac:dyDescent="0.3">
      <c r="A77" s="53" t="s">
        <v>33</v>
      </c>
      <c r="B77" t="s">
        <v>134</v>
      </c>
      <c r="C77">
        <f>MEDIAN('Kv2.1Final'!F148:F249)</f>
        <v>1.1922179296469444E-2</v>
      </c>
      <c r="D77">
        <f>QUARTILE('Kv2.1Final'!F148:F249, 1)</f>
        <v>2.9947393526368561E-3</v>
      </c>
      <c r="E77">
        <f>QUARTILE('Kv2.1Final'!F148:F249,3)</f>
        <v>3.3954706383770086E-2</v>
      </c>
    </row>
    <row r="78" spans="1:7" x14ac:dyDescent="0.3">
      <c r="A78" s="53" t="s">
        <v>47</v>
      </c>
      <c r="B78" t="s">
        <v>134</v>
      </c>
      <c r="C78">
        <f>MEDIAN('Kv2.1Final'!F2:F147)</f>
        <v>3.4938820570354995E-2</v>
      </c>
      <c r="D78">
        <f>QUARTILE('Kv2.1Final'!F2:F147,1)</f>
        <v>1.7423065604183916E-2</v>
      </c>
      <c r="E78">
        <f>QUARTILE('Kv2.1Final'!F2:F147, 3)</f>
        <v>6.8018740435760672E-2</v>
      </c>
    </row>
    <row r="80" spans="1:7" x14ac:dyDescent="0.3">
      <c r="A80" s="53" t="s">
        <v>33</v>
      </c>
      <c r="B80" t="s">
        <v>135</v>
      </c>
      <c r="C80">
        <f>MEDIAN('Kv2.1Final'!G148:G249)</f>
        <v>0.16228070175438597</v>
      </c>
      <c r="D80">
        <f>QUARTILE('Kv2.1Final'!G148:G249,1)</f>
        <v>6.2979496231923421E-2</v>
      </c>
      <c r="E80">
        <f>QUARTILE('Kv2.1Final'!G148:G249,3)</f>
        <v>0.31129807692307693</v>
      </c>
    </row>
    <row r="81" spans="1:5" x14ac:dyDescent="0.3">
      <c r="A81" s="53" t="s">
        <v>47</v>
      </c>
      <c r="B81" t="s">
        <v>135</v>
      </c>
      <c r="C81">
        <f>MEDIAN('Kv2.1Final'!G2:G147)</f>
        <v>0.10566635153588738</v>
      </c>
      <c r="D81">
        <f>QUARTILE('Kv2.1Final'!F2:F147,1)</f>
        <v>1.7423065604183916E-2</v>
      </c>
      <c r="E81">
        <f>QUARTILE('Kv2.1Final'!F2:F147,3)</f>
        <v>6.8018740435760672E-2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66"/>
  <sheetViews>
    <sheetView zoomScale="40" zoomScaleNormal="40" workbookViewId="0">
      <selection activeCell="R74" sqref="A74:R75"/>
    </sheetView>
  </sheetViews>
  <sheetFormatPr defaultColWidth="11.19921875" defaultRowHeight="15.6" x14ac:dyDescent="0.3"/>
  <cols>
    <col min="1" max="1" width="10.19921875" bestFit="1" customWidth="1"/>
    <col min="2" max="2" width="12.69921875" customWidth="1"/>
    <col min="3" max="3" width="5.69921875" bestFit="1" customWidth="1"/>
    <col min="4" max="4" width="14.69921875" bestFit="1" customWidth="1"/>
    <col min="5" max="5" width="17.19921875" bestFit="1" customWidth="1"/>
    <col min="6" max="6" width="27.69921875" bestFit="1" customWidth="1"/>
    <col min="7" max="7" width="30.19921875" style="11" bestFit="1" customWidth="1"/>
    <col min="8" max="8" width="27.19921875" style="13" bestFit="1" customWidth="1"/>
    <col min="9" max="9" width="25.69921875" style="13" bestFit="1" customWidth="1"/>
    <col min="10" max="10" width="29.69921875" bestFit="1" customWidth="1"/>
    <col min="11" max="11" width="32.69921875" style="23" bestFit="1" customWidth="1"/>
    <col min="12" max="12" width="25.69921875" style="13" bestFit="1" customWidth="1"/>
    <col min="13" max="13" width="29" style="13" bestFit="1" customWidth="1"/>
    <col min="14" max="14" width="17.5" bestFit="1" customWidth="1"/>
    <col min="15" max="15" width="20.5" style="11" bestFit="1" customWidth="1"/>
    <col min="16" max="16" width="24.69921875" bestFit="1" customWidth="1"/>
    <col min="17" max="17" width="37.19921875" style="13" bestFit="1" customWidth="1"/>
    <col min="18" max="18" width="28" bestFit="1" customWidth="1"/>
    <col min="19" max="19" width="27.5" bestFit="1" customWidth="1"/>
    <col min="20" max="20" width="42.5" style="13" bestFit="1" customWidth="1"/>
    <col min="21" max="21" width="30.5" bestFit="1" customWidth="1"/>
    <col min="22" max="22" width="15.19921875" bestFit="1" customWidth="1"/>
    <col min="23" max="23" width="34.69921875" style="20" bestFit="1" customWidth="1"/>
  </cols>
  <sheetData>
    <row r="1" spans="1:29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3" t="s">
        <v>5</v>
      </c>
      <c r="G1" s="6" t="s">
        <v>6</v>
      </c>
      <c r="H1" s="21" t="s">
        <v>7</v>
      </c>
      <c r="I1" s="21" t="s">
        <v>8</v>
      </c>
      <c r="J1" s="13" t="s">
        <v>9</v>
      </c>
      <c r="K1" s="22" t="s">
        <v>10</v>
      </c>
      <c r="L1" s="21" t="s">
        <v>11</v>
      </c>
      <c r="M1" s="21" t="s">
        <v>12</v>
      </c>
      <c r="N1" s="13" t="s">
        <v>13</v>
      </c>
      <c r="O1" s="26" t="s">
        <v>14</v>
      </c>
      <c r="P1" s="7" t="s">
        <v>15</v>
      </c>
      <c r="Q1" s="13" t="s">
        <v>16</v>
      </c>
      <c r="R1" s="7" t="s">
        <v>17</v>
      </c>
      <c r="S1" s="7" t="s">
        <v>18</v>
      </c>
      <c r="T1" s="13" t="s">
        <v>19</v>
      </c>
      <c r="U1" s="7" t="s">
        <v>20</v>
      </c>
      <c r="V1" s="7" t="s">
        <v>21</v>
      </c>
      <c r="W1" s="20" t="s">
        <v>22</v>
      </c>
    </row>
    <row r="2" spans="1:29" x14ac:dyDescent="0.3">
      <c r="A2" s="8" t="s">
        <v>33</v>
      </c>
      <c r="B2" s="8" t="s">
        <v>34</v>
      </c>
      <c r="C2" s="9">
        <v>1</v>
      </c>
      <c r="D2" s="10">
        <v>11375.900390625</v>
      </c>
      <c r="E2" s="10">
        <v>13738.2998046875</v>
      </c>
      <c r="F2">
        <v>94.84</v>
      </c>
      <c r="G2" s="11">
        <v>1.82</v>
      </c>
      <c r="H2" s="13">
        <f t="shared" ref="H2:H64" si="0">F2/D2</f>
        <v>8.3369225066491134E-3</v>
      </c>
      <c r="I2" s="13">
        <f t="shared" ref="I2:I64" si="1">G2/D2</f>
        <v>1.5998733616724364E-4</v>
      </c>
      <c r="J2">
        <v>9.23</v>
      </c>
      <c r="K2" s="23">
        <v>0.18</v>
      </c>
      <c r="L2" s="13">
        <f t="shared" ref="L2:L64" si="2">J2/D2</f>
        <v>8.11364347705307E-4</v>
      </c>
      <c r="M2" s="13">
        <f t="shared" ref="M2:M64" si="3">K2/D2</f>
        <v>1.582292335719992E-5</v>
      </c>
      <c r="N2">
        <v>52</v>
      </c>
      <c r="O2" s="11">
        <f t="shared" ref="O2:O64" si="4">N2/D2</f>
        <v>4.571066747635532E-3</v>
      </c>
      <c r="P2" s="12">
        <v>78.069999999999993</v>
      </c>
      <c r="Q2" s="12">
        <f>P2/F2</f>
        <v>0.82317587515816104</v>
      </c>
      <c r="R2" s="12">
        <v>2.44</v>
      </c>
      <c r="S2" s="13">
        <v>8.17</v>
      </c>
      <c r="T2" s="13">
        <f>S2/J2</f>
        <v>0.88515709642470197</v>
      </c>
      <c r="U2" s="13">
        <v>0.26</v>
      </c>
      <c r="V2" s="13">
        <v>32</v>
      </c>
      <c r="W2" s="20">
        <f>V2/N2</f>
        <v>0.61538461538461542</v>
      </c>
    </row>
    <row r="3" spans="1:29" x14ac:dyDescent="0.3">
      <c r="A3" s="8" t="s">
        <v>33</v>
      </c>
      <c r="B3" s="8" t="s">
        <v>34</v>
      </c>
      <c r="C3" s="9">
        <v>2</v>
      </c>
      <c r="D3" s="10">
        <v>10218</v>
      </c>
      <c r="E3" s="10">
        <v>11230.7998046875</v>
      </c>
      <c r="F3">
        <v>5.36</v>
      </c>
      <c r="G3" s="11">
        <v>1.79</v>
      </c>
      <c r="H3" s="13">
        <f t="shared" si="0"/>
        <v>5.245644940301429E-4</v>
      </c>
      <c r="I3" s="13">
        <f t="shared" si="1"/>
        <v>1.7518105304364847E-4</v>
      </c>
      <c r="J3">
        <v>0.52</v>
      </c>
      <c r="K3" s="23">
        <v>0.17</v>
      </c>
      <c r="L3" s="13">
        <f t="shared" si="2"/>
        <v>5.0890585241730283E-5</v>
      </c>
      <c r="M3" s="13">
        <f t="shared" si="3"/>
        <v>1.6637306713642592E-5</v>
      </c>
      <c r="N3">
        <v>3</v>
      </c>
      <c r="O3" s="11">
        <f t="shared" si="4"/>
        <v>2.9359953024075161E-4</v>
      </c>
      <c r="P3" s="13">
        <v>1.81</v>
      </c>
      <c r="Q3" s="12">
        <f t="shared" ref="Q3:Q65" si="5">P3/F3</f>
        <v>0.33768656716417911</v>
      </c>
      <c r="R3" s="13">
        <v>0.9</v>
      </c>
      <c r="S3" s="13">
        <v>0.11</v>
      </c>
      <c r="T3" s="13">
        <f t="shared" ref="T3:T65" si="6">S3/J3</f>
        <v>0.21153846153846154</v>
      </c>
      <c r="U3" s="13">
        <v>0.05</v>
      </c>
      <c r="V3" s="13">
        <v>2</v>
      </c>
      <c r="W3" s="20">
        <f t="shared" ref="W3:W65" si="7">V3/N3</f>
        <v>0.66666666666666663</v>
      </c>
    </row>
    <row r="4" spans="1:29" x14ac:dyDescent="0.3">
      <c r="A4" s="8" t="s">
        <v>33</v>
      </c>
      <c r="B4" s="8" t="s">
        <v>34</v>
      </c>
      <c r="C4" s="9">
        <v>3</v>
      </c>
      <c r="D4" s="14">
        <v>12795.6</v>
      </c>
      <c r="E4" s="10">
        <v>14865.400390625</v>
      </c>
      <c r="F4">
        <v>97.42</v>
      </c>
      <c r="G4" s="11">
        <v>1.8</v>
      </c>
      <c r="H4" s="13">
        <f t="shared" si="0"/>
        <v>7.6135546594141732E-3</v>
      </c>
      <c r="I4" s="13">
        <f t="shared" si="1"/>
        <v>1.406733564662853E-4</v>
      </c>
      <c r="J4">
        <v>10.85</v>
      </c>
      <c r="K4" s="23">
        <v>0.2</v>
      </c>
      <c r="L4" s="13">
        <f t="shared" si="2"/>
        <v>8.4794773203288628E-4</v>
      </c>
      <c r="M4" s="13">
        <f t="shared" si="3"/>
        <v>1.5630372940698364E-5</v>
      </c>
      <c r="N4">
        <v>54</v>
      </c>
      <c r="O4" s="11">
        <f t="shared" si="4"/>
        <v>4.2202006939885588E-3</v>
      </c>
      <c r="P4" s="13">
        <v>166.38</v>
      </c>
      <c r="Q4" s="12">
        <f t="shared" si="5"/>
        <v>1.707862861835352</v>
      </c>
      <c r="R4" s="13">
        <v>3.2</v>
      </c>
      <c r="S4" s="13">
        <v>29.83</v>
      </c>
      <c r="T4" s="13">
        <f t="shared" si="6"/>
        <v>2.7493087557603686</v>
      </c>
      <c r="U4" s="13">
        <v>0.56999999999999995</v>
      </c>
      <c r="V4" s="13">
        <v>52</v>
      </c>
      <c r="W4" s="20">
        <f t="shared" si="7"/>
        <v>0.96296296296296291</v>
      </c>
    </row>
    <row r="5" spans="1:29" x14ac:dyDescent="0.3">
      <c r="A5" s="8" t="s">
        <v>33</v>
      </c>
      <c r="B5" s="8" t="s">
        <v>34</v>
      </c>
      <c r="C5" s="9">
        <v>4</v>
      </c>
      <c r="D5" s="10">
        <v>6086.93017578125</v>
      </c>
      <c r="E5" s="10">
        <v>14692.900390625</v>
      </c>
      <c r="F5">
        <v>195.33</v>
      </c>
      <c r="G5" s="11">
        <v>1.22</v>
      </c>
      <c r="H5" s="13">
        <f t="shared" si="0"/>
        <v>3.2090067465728678E-2</v>
      </c>
      <c r="I5" s="13">
        <f t="shared" si="1"/>
        <v>2.0042943894019852E-4</v>
      </c>
      <c r="J5">
        <v>20.83</v>
      </c>
      <c r="K5" s="23">
        <v>0.13</v>
      </c>
      <c r="L5" s="13">
        <f t="shared" si="2"/>
        <v>3.4220862402658484E-3</v>
      </c>
      <c r="M5" s="13">
        <f t="shared" si="3"/>
        <v>2.1357235296906402E-5</v>
      </c>
      <c r="N5">
        <v>160</v>
      </c>
      <c r="O5" s="11">
        <f t="shared" si="4"/>
        <v>2.6285828057730956E-2</v>
      </c>
      <c r="P5" s="13">
        <v>196.36</v>
      </c>
      <c r="Q5" s="12">
        <f t="shared" si="5"/>
        <v>1.0052731275277735</v>
      </c>
      <c r="R5" s="13">
        <v>2.5499999999999998</v>
      </c>
      <c r="S5" s="13">
        <v>25.28</v>
      </c>
      <c r="T5" s="13">
        <f t="shared" si="6"/>
        <v>1.2136341814690352</v>
      </c>
      <c r="U5" s="13">
        <v>0.33</v>
      </c>
      <c r="V5" s="13">
        <v>77</v>
      </c>
      <c r="W5" s="20">
        <f t="shared" si="7"/>
        <v>0.48125000000000001</v>
      </c>
      <c r="Y5" s="58"/>
    </row>
    <row r="6" spans="1:29" x14ac:dyDescent="0.3">
      <c r="A6" s="8" t="s">
        <v>33</v>
      </c>
      <c r="B6" s="8" t="s">
        <v>34</v>
      </c>
      <c r="C6" s="9">
        <v>5</v>
      </c>
      <c r="D6" s="10">
        <v>9017.4404296875</v>
      </c>
      <c r="E6" s="10">
        <v>15394</v>
      </c>
      <c r="F6">
        <v>31.86</v>
      </c>
      <c r="G6" s="11">
        <v>1.59</v>
      </c>
      <c r="H6" s="13">
        <f t="shared" si="0"/>
        <v>3.53315336523982E-3</v>
      </c>
      <c r="I6" s="13">
        <f t="shared" si="1"/>
        <v>1.7632497962119631E-4</v>
      </c>
      <c r="J6">
        <v>3.04</v>
      </c>
      <c r="K6" s="23">
        <v>0.15</v>
      </c>
      <c r="L6" s="13">
        <f t="shared" si="2"/>
        <v>3.3712448933863944E-4</v>
      </c>
      <c r="M6" s="13">
        <f t="shared" si="3"/>
        <v>1.66344320397355E-5</v>
      </c>
      <c r="N6">
        <v>20</v>
      </c>
      <c r="O6" s="11">
        <f t="shared" si="4"/>
        <v>2.2179242719647333E-3</v>
      </c>
      <c r="P6" s="12">
        <v>0.94404399394989014</v>
      </c>
      <c r="Q6" s="12">
        <f t="shared" si="5"/>
        <v>2.9631010481791908E-2</v>
      </c>
      <c r="R6" s="12">
        <v>0.94404399394989014</v>
      </c>
      <c r="S6" s="12">
        <v>4.7757901251316071E-2</v>
      </c>
      <c r="T6" s="13">
        <f t="shared" si="6"/>
        <v>1.5709835937932917E-2</v>
      </c>
      <c r="U6" s="12">
        <v>4.7757901251316071E-2</v>
      </c>
      <c r="V6" s="13">
        <v>1</v>
      </c>
      <c r="W6" s="20">
        <f t="shared" si="7"/>
        <v>0.05</v>
      </c>
    </row>
    <row r="7" spans="1:29" x14ac:dyDescent="0.3">
      <c r="A7" s="8" t="s">
        <v>33</v>
      </c>
      <c r="B7" s="8" t="s">
        <v>34</v>
      </c>
      <c r="C7" s="9">
        <v>6</v>
      </c>
      <c r="D7" s="10">
        <v>9656.669921875</v>
      </c>
      <c r="E7" s="10">
        <v>12804.099609375</v>
      </c>
      <c r="F7">
        <v>474.62</v>
      </c>
      <c r="G7" s="11">
        <v>2.59</v>
      </c>
      <c r="H7" s="13">
        <f t="shared" si="0"/>
        <v>4.9149448395751402E-2</v>
      </c>
      <c r="I7" s="13">
        <f t="shared" si="1"/>
        <v>2.6820840113142325E-4</v>
      </c>
      <c r="J7">
        <v>54.84</v>
      </c>
      <c r="K7" s="23">
        <v>0.3</v>
      </c>
      <c r="L7" s="13">
        <f t="shared" si="2"/>
        <v>5.6789763390143839E-3</v>
      </c>
      <c r="M7" s="13">
        <f t="shared" si="3"/>
        <v>3.1066610169662928E-5</v>
      </c>
      <c r="N7">
        <v>183</v>
      </c>
      <c r="O7" s="11">
        <f t="shared" si="4"/>
        <v>1.8950632203494387E-2</v>
      </c>
      <c r="P7" s="13">
        <v>142.33000000000001</v>
      </c>
      <c r="Q7" s="12">
        <f t="shared" si="5"/>
        <v>0.2998820108718554</v>
      </c>
      <c r="R7" s="13">
        <v>14.23</v>
      </c>
      <c r="S7" s="13">
        <v>20.39</v>
      </c>
      <c r="T7" s="13">
        <f t="shared" si="6"/>
        <v>0.37180889861415023</v>
      </c>
      <c r="U7" s="13">
        <v>2.04</v>
      </c>
      <c r="V7" s="13">
        <v>10</v>
      </c>
      <c r="W7" s="20">
        <f t="shared" si="7"/>
        <v>5.4644808743169397E-2</v>
      </c>
      <c r="Y7" t="s">
        <v>136</v>
      </c>
      <c r="Z7" t="s">
        <v>138</v>
      </c>
      <c r="AB7" t="s">
        <v>137</v>
      </c>
      <c r="AC7" t="s">
        <v>139</v>
      </c>
    </row>
    <row r="8" spans="1:29" x14ac:dyDescent="0.3">
      <c r="A8" s="8" t="s">
        <v>33</v>
      </c>
      <c r="B8" s="8" t="s">
        <v>34</v>
      </c>
      <c r="C8" s="9">
        <v>7</v>
      </c>
      <c r="D8" s="10">
        <v>5800.3798828125</v>
      </c>
      <c r="E8" s="10">
        <v>13766.900390625</v>
      </c>
      <c r="F8">
        <v>603.58000000000004</v>
      </c>
      <c r="G8" s="11">
        <v>3.06</v>
      </c>
      <c r="H8" s="13">
        <f t="shared" si="0"/>
        <v>0.10405870170478126</v>
      </c>
      <c r="I8" s="13">
        <f t="shared" si="1"/>
        <v>5.275516538265527E-4</v>
      </c>
      <c r="J8">
        <v>105.77</v>
      </c>
      <c r="K8" s="23">
        <v>0.54</v>
      </c>
      <c r="L8" s="13">
        <f t="shared" si="2"/>
        <v>1.8235012557266166E-2</v>
      </c>
      <c r="M8" s="13">
        <f t="shared" si="3"/>
        <v>9.3097350675274009E-5</v>
      </c>
      <c r="N8">
        <v>197</v>
      </c>
      <c r="O8" s="11">
        <f t="shared" si="4"/>
        <v>3.396329274634996E-2</v>
      </c>
      <c r="P8" s="13">
        <v>172.12</v>
      </c>
      <c r="Q8" s="12">
        <f t="shared" si="5"/>
        <v>0.28516518108618577</v>
      </c>
      <c r="R8" s="13">
        <v>5.94</v>
      </c>
      <c r="S8" s="13">
        <v>26.34</v>
      </c>
      <c r="T8" s="13">
        <f t="shared" si="6"/>
        <v>0.24903091613879172</v>
      </c>
      <c r="U8" s="13">
        <v>0.91</v>
      </c>
      <c r="V8" s="13">
        <v>29</v>
      </c>
      <c r="W8" s="20">
        <f t="shared" si="7"/>
        <v>0.14720812182741116</v>
      </c>
      <c r="Y8">
        <v>21</v>
      </c>
      <c r="Z8">
        <f>AVERAGE(R225:R250)</f>
        <v>7.8468353895040659</v>
      </c>
      <c r="AB8">
        <v>1</v>
      </c>
      <c r="AC8" s="58">
        <f>AVERAGE(R2:R32)</f>
        <v>4.139384319705349</v>
      </c>
    </row>
    <row r="9" spans="1:29" x14ac:dyDescent="0.3">
      <c r="A9" s="8" t="s">
        <v>33</v>
      </c>
      <c r="B9" s="8" t="s">
        <v>34</v>
      </c>
      <c r="C9" s="9">
        <v>8</v>
      </c>
      <c r="D9" s="10">
        <v>3089.64990234375</v>
      </c>
      <c r="E9" s="10">
        <v>5309.9599609375</v>
      </c>
      <c r="F9">
        <v>511.93</v>
      </c>
      <c r="G9" s="11">
        <v>2.78</v>
      </c>
      <c r="H9" s="13">
        <f t="shared" si="0"/>
        <v>0.16569191208740497</v>
      </c>
      <c r="I9" s="13">
        <f t="shared" si="1"/>
        <v>8.9977832047933464E-4</v>
      </c>
      <c r="J9">
        <v>62.62</v>
      </c>
      <c r="K9" s="23">
        <v>0.34</v>
      </c>
      <c r="L9" s="13">
        <f t="shared" si="2"/>
        <v>2.0267668499430194E-2</v>
      </c>
      <c r="M9" s="13">
        <f t="shared" si="3"/>
        <v>1.100448305622208E-4</v>
      </c>
      <c r="N9">
        <v>184</v>
      </c>
      <c r="O9" s="11">
        <f t="shared" si="4"/>
        <v>5.955367301014302E-2</v>
      </c>
      <c r="P9" s="13">
        <v>108.19</v>
      </c>
      <c r="Q9" s="12">
        <f t="shared" si="5"/>
        <v>0.21133748754712559</v>
      </c>
      <c r="R9" s="13">
        <v>13.52</v>
      </c>
      <c r="S9" s="13">
        <v>16.04</v>
      </c>
      <c r="T9" s="13">
        <f t="shared" si="6"/>
        <v>0.25614819546470774</v>
      </c>
      <c r="U9" s="13">
        <v>2</v>
      </c>
      <c r="V9" s="13">
        <v>8</v>
      </c>
      <c r="W9" s="20">
        <f t="shared" si="7"/>
        <v>4.3478260869565216E-2</v>
      </c>
      <c r="Y9">
        <v>20</v>
      </c>
      <c r="Z9">
        <f>AVERAGE(R196:R224)</f>
        <v>12.487642069191768</v>
      </c>
      <c r="AB9">
        <v>2</v>
      </c>
      <c r="AC9">
        <f>AVERAGE(R33:R51)</f>
        <v>7.9819131610268048</v>
      </c>
    </row>
    <row r="10" spans="1:29" x14ac:dyDescent="0.3">
      <c r="A10" s="8" t="s">
        <v>33</v>
      </c>
      <c r="B10" s="8" t="s">
        <v>34</v>
      </c>
      <c r="C10" s="9">
        <v>9</v>
      </c>
      <c r="D10" s="10">
        <v>4343.3798828125</v>
      </c>
      <c r="E10" s="10">
        <v>9862.01953125</v>
      </c>
      <c r="F10">
        <v>272.97000000000003</v>
      </c>
      <c r="G10" s="11">
        <v>1.87</v>
      </c>
      <c r="H10" s="13">
        <f t="shared" si="0"/>
        <v>6.2847369413895654E-2</v>
      </c>
      <c r="I10" s="13">
        <f t="shared" si="1"/>
        <v>4.3054028209687834E-4</v>
      </c>
      <c r="J10">
        <v>34.770000000000003</v>
      </c>
      <c r="K10" s="23">
        <v>0.24</v>
      </c>
      <c r="L10" s="13">
        <f t="shared" si="2"/>
        <v>8.0052864216622784E-3</v>
      </c>
      <c r="M10" s="13">
        <f t="shared" si="3"/>
        <v>5.5256506793182243E-5</v>
      </c>
      <c r="N10">
        <v>146</v>
      </c>
      <c r="O10" s="11">
        <f t="shared" si="4"/>
        <v>3.3614374965852532E-2</v>
      </c>
      <c r="P10" s="12">
        <v>160.54</v>
      </c>
      <c r="Q10" s="12">
        <f t="shared" si="5"/>
        <v>0.58812323698574931</v>
      </c>
      <c r="R10" s="12">
        <v>3.42</v>
      </c>
      <c r="S10" s="12">
        <v>22.69</v>
      </c>
      <c r="T10" s="13">
        <f t="shared" si="6"/>
        <v>0.65257405809605984</v>
      </c>
      <c r="U10" s="12">
        <v>0.48</v>
      </c>
      <c r="V10" s="13">
        <v>47</v>
      </c>
      <c r="W10" s="20">
        <f t="shared" si="7"/>
        <v>0.32191780821917809</v>
      </c>
      <c r="Y10">
        <v>18</v>
      </c>
      <c r="Z10">
        <f>AVERAGE(R168:R195)</f>
        <v>17.754285714285711</v>
      </c>
      <c r="AB10">
        <v>3</v>
      </c>
      <c r="AC10">
        <f>AVERAGE(R52:R69)</f>
        <v>5.8162911287943517</v>
      </c>
    </row>
    <row r="11" spans="1:29" x14ac:dyDescent="0.3">
      <c r="A11" s="8" t="s">
        <v>33</v>
      </c>
      <c r="B11" s="8" t="s">
        <v>34</v>
      </c>
      <c r="C11" s="9">
        <v>10</v>
      </c>
      <c r="D11" s="10">
        <v>7706.72021484375</v>
      </c>
      <c r="E11" s="10">
        <v>20031.30078125</v>
      </c>
      <c r="F11">
        <v>378.09</v>
      </c>
      <c r="G11" s="11">
        <v>2.02</v>
      </c>
      <c r="H11" s="13">
        <f t="shared" si="0"/>
        <v>4.9059780225545087E-2</v>
      </c>
      <c r="I11" s="13">
        <f t="shared" si="1"/>
        <v>2.6210890543415874E-4</v>
      </c>
      <c r="J11">
        <v>47.41</v>
      </c>
      <c r="K11" s="23">
        <v>0.25</v>
      </c>
      <c r="L11" s="13">
        <f t="shared" si="2"/>
        <v>6.1517738646700319E-3</v>
      </c>
      <c r="M11" s="13">
        <f t="shared" si="3"/>
        <v>3.2439220969574099E-5</v>
      </c>
      <c r="N11">
        <v>187</v>
      </c>
      <c r="O11" s="11">
        <f t="shared" si="4"/>
        <v>2.4264537285241427E-2</v>
      </c>
      <c r="P11" s="13">
        <v>78.680000000000007</v>
      </c>
      <c r="Q11" s="12">
        <f t="shared" si="5"/>
        <v>0.20809860086222859</v>
      </c>
      <c r="R11" s="13">
        <v>3.28</v>
      </c>
      <c r="S11" s="13">
        <v>10.89</v>
      </c>
      <c r="T11" s="13">
        <f t="shared" si="6"/>
        <v>0.22969837587006964</v>
      </c>
      <c r="U11" s="13">
        <v>0.45</v>
      </c>
      <c r="V11" s="13">
        <v>24</v>
      </c>
      <c r="W11" s="20">
        <f t="shared" si="7"/>
        <v>0.12834224598930483</v>
      </c>
      <c r="Y11">
        <v>17</v>
      </c>
      <c r="Z11">
        <f>AVERAGE(R142:R167)</f>
        <v>10.862307692307693</v>
      </c>
      <c r="AB11">
        <v>11</v>
      </c>
      <c r="AC11" s="58">
        <f>AVERAGE(R69:R87)</f>
        <v>12.415714285714287</v>
      </c>
    </row>
    <row r="12" spans="1:29" x14ac:dyDescent="0.3">
      <c r="A12" s="8" t="s">
        <v>33</v>
      </c>
      <c r="B12" s="8" t="s">
        <v>34</v>
      </c>
      <c r="C12" s="9">
        <v>11</v>
      </c>
      <c r="D12" s="10">
        <v>17449.400390625</v>
      </c>
      <c r="E12" s="10">
        <v>15350.5</v>
      </c>
      <c r="F12">
        <v>148.63</v>
      </c>
      <c r="G12" s="11">
        <v>1.77</v>
      </c>
      <c r="H12" s="13">
        <f t="shared" si="0"/>
        <v>8.5177711940092847E-3</v>
      </c>
      <c r="I12" s="13">
        <f t="shared" si="1"/>
        <v>1.0143615026169977E-4</v>
      </c>
      <c r="J12">
        <v>16.809999999999999</v>
      </c>
      <c r="K12" s="23">
        <v>0.2</v>
      </c>
      <c r="L12" s="13">
        <f t="shared" si="2"/>
        <v>9.633568846887982E-4</v>
      </c>
      <c r="M12" s="13">
        <f t="shared" si="3"/>
        <v>1.1461711893977374E-5</v>
      </c>
      <c r="N12">
        <v>84</v>
      </c>
      <c r="O12" s="11">
        <f t="shared" si="4"/>
        <v>4.8139189954704972E-3</v>
      </c>
      <c r="P12" s="13">
        <v>63.15</v>
      </c>
      <c r="Q12" s="12">
        <f t="shared" si="5"/>
        <v>0.42488057592679807</v>
      </c>
      <c r="R12" s="13">
        <v>1.97</v>
      </c>
      <c r="S12" s="13">
        <v>7.7</v>
      </c>
      <c r="T12" s="13">
        <f t="shared" si="6"/>
        <v>0.45806067816775731</v>
      </c>
      <c r="U12" s="13">
        <v>0.24</v>
      </c>
      <c r="V12" s="13">
        <v>32</v>
      </c>
      <c r="W12" s="20">
        <f t="shared" si="7"/>
        <v>0.38095238095238093</v>
      </c>
      <c r="Y12">
        <v>16</v>
      </c>
      <c r="Z12">
        <f>AVERAGE(R122:R141,R119)</f>
        <v>12.590422381446476</v>
      </c>
      <c r="AB12">
        <v>12</v>
      </c>
      <c r="AC12" s="58">
        <f>AVERAGE(R88:R104)</f>
        <v>16.594000000000001</v>
      </c>
    </row>
    <row r="13" spans="1:29" x14ac:dyDescent="0.3">
      <c r="A13" s="8" t="s">
        <v>33</v>
      </c>
      <c r="B13" s="8" t="s">
        <v>34</v>
      </c>
      <c r="C13" s="9">
        <v>12</v>
      </c>
      <c r="D13" s="10">
        <v>7452.2998046875</v>
      </c>
      <c r="E13" s="10">
        <v>21681.69921875</v>
      </c>
      <c r="F13">
        <v>147.30000000000001</v>
      </c>
      <c r="G13" s="11">
        <v>1.66</v>
      </c>
      <c r="H13" s="13">
        <f t="shared" si="0"/>
        <v>1.9765710433086475E-2</v>
      </c>
      <c r="I13" s="13">
        <f t="shared" si="1"/>
        <v>2.2275002932059431E-4</v>
      </c>
      <c r="J13">
        <v>17.55</v>
      </c>
      <c r="K13" s="23">
        <v>0.2</v>
      </c>
      <c r="L13" s="13">
        <f t="shared" si="2"/>
        <v>2.3549777196243556E-3</v>
      </c>
      <c r="M13" s="13">
        <f t="shared" si="3"/>
        <v>2.6837352930192088E-5</v>
      </c>
      <c r="N13">
        <v>89</v>
      </c>
      <c r="O13" s="11">
        <f t="shared" si="4"/>
        <v>1.1942622053935479E-2</v>
      </c>
      <c r="P13" s="13">
        <v>59.66</v>
      </c>
      <c r="Q13" s="12">
        <f t="shared" si="5"/>
        <v>0.40502376103190763</v>
      </c>
      <c r="R13" s="13">
        <v>2.21</v>
      </c>
      <c r="S13" s="13">
        <v>7.86</v>
      </c>
      <c r="T13" s="13">
        <f t="shared" si="6"/>
        <v>0.44786324786324788</v>
      </c>
      <c r="U13" s="13">
        <v>0.28999999999999998</v>
      </c>
      <c r="V13" s="13">
        <v>27</v>
      </c>
      <c r="W13" s="20">
        <f t="shared" si="7"/>
        <v>0.30337078651685395</v>
      </c>
      <c r="Y13">
        <v>15</v>
      </c>
      <c r="Z13">
        <f>AVERAGE(R105:R117)</f>
        <v>14.622307692307693</v>
      </c>
    </row>
    <row r="14" spans="1:29" x14ac:dyDescent="0.3">
      <c r="A14" s="8" t="s">
        <v>33</v>
      </c>
      <c r="B14" s="8" t="s">
        <v>34</v>
      </c>
      <c r="C14" s="9" t="s">
        <v>35</v>
      </c>
      <c r="D14" s="10">
        <v>10207.7001953125</v>
      </c>
      <c r="E14" s="10">
        <v>29196.19921875</v>
      </c>
      <c r="F14">
        <v>1.33</v>
      </c>
      <c r="G14" s="11">
        <v>0.66</v>
      </c>
      <c r="H14" s="13">
        <f t="shared" si="0"/>
        <v>1.3029379532627263E-4</v>
      </c>
      <c r="I14" s="13">
        <f t="shared" si="1"/>
        <v>6.4657071364917246E-5</v>
      </c>
      <c r="J14">
        <v>0.08</v>
      </c>
      <c r="K14" s="23">
        <v>0.04</v>
      </c>
      <c r="L14" s="13">
        <f t="shared" si="2"/>
        <v>7.8372207715051198E-6</v>
      </c>
      <c r="M14" s="13">
        <f t="shared" si="3"/>
        <v>3.9186103857525599E-6</v>
      </c>
      <c r="N14">
        <v>2</v>
      </c>
      <c r="O14" s="11">
        <f t="shared" si="4"/>
        <v>1.9593051928762801E-4</v>
      </c>
      <c r="P14" s="13">
        <v>0</v>
      </c>
      <c r="Q14" s="12">
        <f t="shared" si="5"/>
        <v>0</v>
      </c>
      <c r="R14" s="13">
        <v>0</v>
      </c>
      <c r="S14" s="13">
        <v>0</v>
      </c>
      <c r="T14" s="13">
        <f t="shared" si="6"/>
        <v>0</v>
      </c>
      <c r="U14" s="13">
        <v>0</v>
      </c>
      <c r="V14" s="13">
        <v>0</v>
      </c>
      <c r="W14" s="20">
        <f t="shared" si="7"/>
        <v>0</v>
      </c>
    </row>
    <row r="15" spans="1:29" x14ac:dyDescent="0.3">
      <c r="A15" s="8" t="s">
        <v>33</v>
      </c>
      <c r="B15" s="8" t="s">
        <v>34</v>
      </c>
      <c r="C15" s="9" t="s">
        <v>36</v>
      </c>
      <c r="D15" s="10">
        <v>8669.58984375</v>
      </c>
      <c r="E15" s="10">
        <v>23024.5</v>
      </c>
      <c r="F15">
        <v>4.29</v>
      </c>
      <c r="G15" s="11">
        <v>0.71</v>
      </c>
      <c r="H15" s="13">
        <f t="shared" si="0"/>
        <v>4.9483309791093595E-4</v>
      </c>
      <c r="I15" s="13">
        <f t="shared" si="1"/>
        <v>8.189545443281225E-5</v>
      </c>
      <c r="J15">
        <v>0.28000000000000003</v>
      </c>
      <c r="K15" s="23">
        <v>0.05</v>
      </c>
      <c r="L15" s="13">
        <f t="shared" si="2"/>
        <v>3.2296798931249903E-5</v>
      </c>
      <c r="M15" s="13">
        <f t="shared" si="3"/>
        <v>5.7672855234374831E-6</v>
      </c>
      <c r="N15">
        <v>6</v>
      </c>
      <c r="O15" s="11">
        <f t="shared" si="4"/>
        <v>6.9207426281249788E-4</v>
      </c>
      <c r="P15" s="13">
        <v>0</v>
      </c>
      <c r="Q15" s="12">
        <f t="shared" si="5"/>
        <v>0</v>
      </c>
      <c r="R15" s="13">
        <v>0</v>
      </c>
      <c r="S15" s="13">
        <v>0</v>
      </c>
      <c r="T15" s="13">
        <f t="shared" si="6"/>
        <v>0</v>
      </c>
      <c r="U15" s="13">
        <v>0</v>
      </c>
      <c r="V15" s="13">
        <v>0</v>
      </c>
      <c r="W15" s="20">
        <f t="shared" si="7"/>
        <v>0</v>
      </c>
    </row>
    <row r="16" spans="1:29" x14ac:dyDescent="0.3">
      <c r="A16" s="8" t="s">
        <v>33</v>
      </c>
      <c r="B16" s="8" t="s">
        <v>34</v>
      </c>
      <c r="C16" s="9">
        <v>14</v>
      </c>
      <c r="D16" s="10">
        <v>7020</v>
      </c>
      <c r="E16" s="10">
        <v>21927.19921875</v>
      </c>
      <c r="F16">
        <v>172.95</v>
      </c>
      <c r="G16" s="11">
        <v>1.5</v>
      </c>
      <c r="H16" s="13">
        <f t="shared" si="0"/>
        <v>2.4636752136752135E-2</v>
      </c>
      <c r="I16" s="13">
        <f t="shared" si="1"/>
        <v>2.1367521367521368E-4</v>
      </c>
      <c r="J16">
        <v>18.850000000000001</v>
      </c>
      <c r="K16" s="23">
        <v>0.16</v>
      </c>
      <c r="L16" s="13">
        <f t="shared" si="2"/>
        <v>2.6851851851851854E-3</v>
      </c>
      <c r="M16" s="13">
        <f t="shared" si="3"/>
        <v>2.2792022792022794E-5</v>
      </c>
      <c r="N16">
        <v>115</v>
      </c>
      <c r="O16" s="11">
        <f t="shared" si="4"/>
        <v>1.6381766381766381E-2</v>
      </c>
      <c r="P16" s="13">
        <v>35.31</v>
      </c>
      <c r="Q16" s="12">
        <f t="shared" si="5"/>
        <v>0.20416305290546402</v>
      </c>
      <c r="R16" s="13">
        <v>1.77</v>
      </c>
      <c r="S16" s="13">
        <v>3.78</v>
      </c>
      <c r="T16" s="13">
        <f t="shared" si="6"/>
        <v>0.20053050397877981</v>
      </c>
      <c r="U16" s="13">
        <v>0.19</v>
      </c>
      <c r="V16" s="13">
        <v>20</v>
      </c>
      <c r="W16" s="20">
        <f t="shared" si="7"/>
        <v>0.17391304347826086</v>
      </c>
    </row>
    <row r="17" spans="1:23" x14ac:dyDescent="0.3">
      <c r="A17" s="8" t="s">
        <v>33</v>
      </c>
      <c r="B17" s="8" t="s">
        <v>34</v>
      </c>
      <c r="C17" s="9">
        <v>15</v>
      </c>
      <c r="D17" s="10">
        <v>20197</v>
      </c>
      <c r="E17" s="10">
        <v>13269.2001953125</v>
      </c>
      <c r="F17">
        <v>8.1199999999999992</v>
      </c>
      <c r="G17" s="11">
        <v>1.35</v>
      </c>
      <c r="H17" s="13">
        <f t="shared" si="0"/>
        <v>4.0203990691686878E-4</v>
      </c>
      <c r="I17" s="13">
        <f t="shared" si="1"/>
        <v>6.684161014011983E-5</v>
      </c>
      <c r="J17">
        <v>0.76</v>
      </c>
      <c r="K17" s="23">
        <v>0.13</v>
      </c>
      <c r="L17" s="13">
        <f t="shared" si="2"/>
        <v>3.7629350893697082E-5</v>
      </c>
      <c r="M17" s="13">
        <f t="shared" si="3"/>
        <v>6.4365994949745017E-6</v>
      </c>
      <c r="N17">
        <v>6</v>
      </c>
      <c r="O17" s="11">
        <f t="shared" si="4"/>
        <v>2.9707382284497696E-4</v>
      </c>
      <c r="P17" s="12">
        <v>2.1268699169158936</v>
      </c>
      <c r="Q17" s="12">
        <f t="shared" si="5"/>
        <v>0.26192979272363226</v>
      </c>
      <c r="R17" s="12">
        <v>2.1268699169158936</v>
      </c>
      <c r="S17" s="12">
        <v>0.21987399458885193</v>
      </c>
      <c r="T17" s="13">
        <f t="shared" si="6"/>
        <v>0.28930788761691045</v>
      </c>
      <c r="U17" s="12">
        <v>0.21987399458885193</v>
      </c>
      <c r="V17" s="13">
        <v>1</v>
      </c>
      <c r="W17" s="20">
        <f t="shared" si="7"/>
        <v>0.16666666666666666</v>
      </c>
    </row>
    <row r="18" spans="1:23" x14ac:dyDescent="0.3">
      <c r="A18" s="8" t="s">
        <v>33</v>
      </c>
      <c r="B18" s="8" t="s">
        <v>34</v>
      </c>
      <c r="C18" s="9">
        <v>16</v>
      </c>
      <c r="D18" s="10">
        <v>5982.10986328125</v>
      </c>
      <c r="E18" s="10">
        <v>12614.7998046875</v>
      </c>
      <c r="F18">
        <v>176.62</v>
      </c>
      <c r="G18" s="11">
        <v>1.61</v>
      </c>
      <c r="H18" s="13">
        <f t="shared" si="0"/>
        <v>2.9524700153721696E-2</v>
      </c>
      <c r="I18" s="13">
        <f t="shared" si="1"/>
        <v>2.6913581274766126E-4</v>
      </c>
      <c r="J18">
        <v>21.66</v>
      </c>
      <c r="K18" s="23">
        <v>0.2</v>
      </c>
      <c r="L18" s="13">
        <f t="shared" si="2"/>
        <v>3.620796089512014E-3</v>
      </c>
      <c r="M18" s="13">
        <f t="shared" si="3"/>
        <v>3.3433020217100776E-5</v>
      </c>
      <c r="N18">
        <v>110</v>
      </c>
      <c r="O18" s="11">
        <f t="shared" si="4"/>
        <v>1.8388161119405427E-2</v>
      </c>
      <c r="P18" s="13">
        <v>69.94</v>
      </c>
      <c r="Q18" s="12">
        <f t="shared" si="5"/>
        <v>0.39599139395311966</v>
      </c>
      <c r="R18" s="13">
        <v>2.8</v>
      </c>
      <c r="S18" s="13">
        <v>9.49</v>
      </c>
      <c r="T18" s="13">
        <f t="shared" si="6"/>
        <v>0.43813481071098798</v>
      </c>
      <c r="U18" s="13">
        <v>0.38</v>
      </c>
      <c r="V18" s="13">
        <v>25</v>
      </c>
      <c r="W18" s="20">
        <f t="shared" si="7"/>
        <v>0.22727272727272727</v>
      </c>
    </row>
    <row r="19" spans="1:23" x14ac:dyDescent="0.3">
      <c r="A19" s="8" t="s">
        <v>33</v>
      </c>
      <c r="B19" s="8" t="s">
        <v>34</v>
      </c>
      <c r="C19" s="9">
        <v>17</v>
      </c>
      <c r="D19" s="10">
        <v>8839.400390625</v>
      </c>
      <c r="E19" s="10">
        <v>19847.099609375</v>
      </c>
      <c r="F19">
        <v>85.15</v>
      </c>
      <c r="G19" s="11">
        <v>1.77</v>
      </c>
      <c r="H19" s="13">
        <f t="shared" si="0"/>
        <v>9.6330063394695232E-3</v>
      </c>
      <c r="I19" s="13">
        <f t="shared" si="1"/>
        <v>2.0023982643406995E-4</v>
      </c>
      <c r="J19">
        <v>9.49</v>
      </c>
      <c r="K19" s="23">
        <v>0.2</v>
      </c>
      <c r="L19" s="13">
        <f t="shared" si="2"/>
        <v>1.0736022332538551E-3</v>
      </c>
      <c r="M19" s="13">
        <f t="shared" si="3"/>
        <v>2.2625969088595474E-5</v>
      </c>
      <c r="N19">
        <v>48</v>
      </c>
      <c r="O19" s="11">
        <f t="shared" si="4"/>
        <v>5.4302325812629138E-3</v>
      </c>
      <c r="P19" s="13">
        <v>79.59</v>
      </c>
      <c r="Q19" s="12">
        <f t="shared" si="5"/>
        <v>0.93470346447445685</v>
      </c>
      <c r="R19" s="13">
        <v>3.62</v>
      </c>
      <c r="S19" s="13">
        <v>11.07</v>
      </c>
      <c r="T19" s="13">
        <f t="shared" si="6"/>
        <v>1.1664910432033719</v>
      </c>
      <c r="U19" s="13">
        <v>0.5</v>
      </c>
      <c r="V19" s="13">
        <v>22</v>
      </c>
      <c r="W19" s="20">
        <f t="shared" si="7"/>
        <v>0.45833333333333331</v>
      </c>
    </row>
    <row r="20" spans="1:23" x14ac:dyDescent="0.3">
      <c r="A20" s="8" t="s">
        <v>33</v>
      </c>
      <c r="B20" s="8" t="s">
        <v>34</v>
      </c>
      <c r="C20" s="9">
        <v>18</v>
      </c>
      <c r="D20" s="10">
        <v>4923.830078125</v>
      </c>
      <c r="E20" s="10">
        <v>8306.73046875</v>
      </c>
      <c r="F20">
        <v>8.44</v>
      </c>
      <c r="G20" s="11">
        <v>4.22</v>
      </c>
      <c r="H20" s="13">
        <f t="shared" si="0"/>
        <v>1.7141127671111594E-3</v>
      </c>
      <c r="I20" s="13">
        <f t="shared" si="1"/>
        <v>8.5705638355557969E-4</v>
      </c>
      <c r="J20">
        <v>0.98</v>
      </c>
      <c r="K20" s="23">
        <v>0.49</v>
      </c>
      <c r="L20" s="13">
        <f t="shared" si="2"/>
        <v>1.9903205115745691E-4</v>
      </c>
      <c r="M20" s="13">
        <f t="shared" si="3"/>
        <v>9.9516025578728453E-5</v>
      </c>
      <c r="N20">
        <v>2</v>
      </c>
      <c r="O20" s="11">
        <f t="shared" si="4"/>
        <v>4.0618785950501406E-4</v>
      </c>
      <c r="P20" s="13">
        <v>9.61</v>
      </c>
      <c r="Q20" s="12">
        <f t="shared" si="5"/>
        <v>1.1386255924170616</v>
      </c>
      <c r="R20" s="13">
        <v>3.2</v>
      </c>
      <c r="S20" s="13">
        <v>1.04</v>
      </c>
      <c r="T20" s="13">
        <f t="shared" si="6"/>
        <v>1.0612244897959184</v>
      </c>
      <c r="U20" s="13">
        <v>0.35</v>
      </c>
      <c r="V20" s="13">
        <v>2</v>
      </c>
      <c r="W20" s="20">
        <f t="shared" si="7"/>
        <v>1</v>
      </c>
    </row>
    <row r="21" spans="1:23" x14ac:dyDescent="0.3">
      <c r="A21" s="8" t="s">
        <v>33</v>
      </c>
      <c r="B21" s="8" t="s">
        <v>34</v>
      </c>
      <c r="C21" s="9">
        <v>20</v>
      </c>
      <c r="D21" s="10">
        <v>7855.3701171875</v>
      </c>
      <c r="E21" s="10">
        <v>22054.400390625</v>
      </c>
      <c r="F21">
        <v>964.48</v>
      </c>
      <c r="G21" s="11">
        <v>3.65</v>
      </c>
      <c r="H21" s="13">
        <f t="shared" si="0"/>
        <v>0.12277970173419632</v>
      </c>
      <c r="I21" s="13">
        <f t="shared" si="1"/>
        <v>4.6465028961701282E-4</v>
      </c>
      <c r="J21">
        <v>149.61000000000001</v>
      </c>
      <c r="K21" s="23">
        <v>0.56999999999999995</v>
      </c>
      <c r="L21" s="13">
        <f t="shared" si="2"/>
        <v>1.9045569816329124E-2</v>
      </c>
      <c r="M21" s="13">
        <f t="shared" si="3"/>
        <v>7.2561826049780077E-5</v>
      </c>
      <c r="N21">
        <v>264</v>
      </c>
      <c r="O21" s="11">
        <f t="shared" si="4"/>
        <v>3.3607582591477093E-2</v>
      </c>
      <c r="P21" s="13">
        <v>275.72000000000003</v>
      </c>
      <c r="Q21" s="12">
        <f t="shared" si="5"/>
        <v>0.28587425348374257</v>
      </c>
      <c r="R21" s="13">
        <v>22.98</v>
      </c>
      <c r="S21" s="13">
        <v>61.15</v>
      </c>
      <c r="T21" s="13">
        <f t="shared" si="6"/>
        <v>0.4087293630104939</v>
      </c>
      <c r="U21" s="13">
        <v>5.0999999999999996</v>
      </c>
      <c r="V21" s="13">
        <v>12</v>
      </c>
      <c r="W21" s="20">
        <f t="shared" si="7"/>
        <v>4.5454545454545456E-2</v>
      </c>
    </row>
    <row r="22" spans="1:23" x14ac:dyDescent="0.3">
      <c r="A22" s="8" t="s">
        <v>33</v>
      </c>
      <c r="B22" s="8" t="s">
        <v>34</v>
      </c>
      <c r="C22" s="9">
        <v>21</v>
      </c>
      <c r="D22" s="10">
        <v>5068.9501953125</v>
      </c>
      <c r="E22" s="10">
        <v>11834.2998046875</v>
      </c>
      <c r="F22">
        <v>67.12</v>
      </c>
      <c r="G22" s="11">
        <v>1.97</v>
      </c>
      <c r="H22" s="13">
        <f t="shared" si="0"/>
        <v>1.3241400568912489E-2</v>
      </c>
      <c r="I22" s="13">
        <f t="shared" si="1"/>
        <v>3.8864063052380211E-4</v>
      </c>
      <c r="J22">
        <v>7.28</v>
      </c>
      <c r="K22" s="23">
        <v>0.21</v>
      </c>
      <c r="L22" s="13">
        <f t="shared" si="2"/>
        <v>1.4361948173671471E-3</v>
      </c>
      <c r="M22" s="13">
        <f t="shared" si="3"/>
        <v>4.1428696654821548E-5</v>
      </c>
      <c r="N22">
        <v>34</v>
      </c>
      <c r="O22" s="11">
        <f t="shared" si="4"/>
        <v>6.707503267923489E-3</v>
      </c>
      <c r="P22" s="13">
        <v>2.94</v>
      </c>
      <c r="Q22" s="12">
        <f t="shared" si="5"/>
        <v>4.3802145411203808E-2</v>
      </c>
      <c r="R22" s="13">
        <v>1.47</v>
      </c>
      <c r="S22" s="13">
        <v>0.28999999999999998</v>
      </c>
      <c r="T22" s="13">
        <f t="shared" si="6"/>
        <v>3.9835164835164832E-2</v>
      </c>
      <c r="U22" s="13">
        <v>0.14000000000000001</v>
      </c>
      <c r="V22" s="13">
        <v>2</v>
      </c>
      <c r="W22" s="20">
        <f t="shared" si="7"/>
        <v>5.8823529411764705E-2</v>
      </c>
    </row>
    <row r="23" spans="1:23" x14ac:dyDescent="0.3">
      <c r="A23" s="8" t="s">
        <v>33</v>
      </c>
      <c r="B23" s="8" t="s">
        <v>34</v>
      </c>
      <c r="C23" s="9">
        <v>22</v>
      </c>
      <c r="D23" s="10">
        <v>7623.47998046875</v>
      </c>
      <c r="E23" s="10">
        <v>20336.900390625</v>
      </c>
      <c r="F23">
        <v>295.19</v>
      </c>
      <c r="G23" s="11">
        <v>1.48</v>
      </c>
      <c r="H23" s="13">
        <f t="shared" si="0"/>
        <v>3.8721161563521213E-2</v>
      </c>
      <c r="I23" s="13">
        <f t="shared" si="1"/>
        <v>1.9413706126227646E-4</v>
      </c>
      <c r="J23">
        <v>29.07</v>
      </c>
      <c r="K23" s="23">
        <v>0.15</v>
      </c>
      <c r="L23" s="13">
        <f t="shared" si="2"/>
        <v>3.813219169523228E-3</v>
      </c>
      <c r="M23" s="13">
        <f t="shared" si="3"/>
        <v>1.9676053506311804E-5</v>
      </c>
      <c r="N23">
        <v>199</v>
      </c>
      <c r="O23" s="11">
        <f t="shared" si="4"/>
        <v>2.610356431837366E-2</v>
      </c>
      <c r="P23" s="13">
        <v>98.05</v>
      </c>
      <c r="Q23" s="12">
        <f t="shared" si="5"/>
        <v>0.33215894847386429</v>
      </c>
      <c r="R23" s="13">
        <v>2.5099999999999998</v>
      </c>
      <c r="S23" s="13">
        <v>11.67</v>
      </c>
      <c r="T23" s="13">
        <f t="shared" si="6"/>
        <v>0.40144478844169246</v>
      </c>
      <c r="U23" s="13">
        <v>0.3</v>
      </c>
      <c r="V23" s="13">
        <v>39</v>
      </c>
      <c r="W23" s="20">
        <f t="shared" si="7"/>
        <v>0.19597989949748743</v>
      </c>
    </row>
    <row r="24" spans="1:23" x14ac:dyDescent="0.3">
      <c r="A24" s="8" t="s">
        <v>33</v>
      </c>
      <c r="B24" s="8" t="s">
        <v>34</v>
      </c>
      <c r="C24" s="9">
        <v>23</v>
      </c>
      <c r="D24" s="10">
        <v>7144.25</v>
      </c>
      <c r="E24" s="10">
        <v>12286</v>
      </c>
      <c r="F24">
        <v>10.57</v>
      </c>
      <c r="G24" s="11">
        <v>1.76</v>
      </c>
      <c r="H24" s="13">
        <f t="shared" si="0"/>
        <v>1.4795114952584247E-3</v>
      </c>
      <c r="I24" s="13">
        <f t="shared" si="1"/>
        <v>2.4635196136753334E-4</v>
      </c>
      <c r="J24">
        <v>0.88</v>
      </c>
      <c r="K24" s="23">
        <v>0.15</v>
      </c>
      <c r="L24" s="13">
        <f t="shared" si="2"/>
        <v>1.2317598068376667E-4</v>
      </c>
      <c r="M24" s="13">
        <f t="shared" si="3"/>
        <v>2.0995905798369316E-5</v>
      </c>
      <c r="N24">
        <v>6</v>
      </c>
      <c r="O24" s="11">
        <f t="shared" si="4"/>
        <v>8.3983623193477277E-4</v>
      </c>
      <c r="P24" s="13">
        <v>10.1</v>
      </c>
      <c r="Q24" s="12">
        <f t="shared" si="5"/>
        <v>0.95553453169347202</v>
      </c>
      <c r="R24" s="13">
        <v>2.02</v>
      </c>
      <c r="S24" s="13">
        <v>0.94</v>
      </c>
      <c r="T24" s="13">
        <f t="shared" si="6"/>
        <v>1.0681818181818181</v>
      </c>
      <c r="U24" s="13">
        <v>0.19</v>
      </c>
      <c r="V24" s="13">
        <v>5</v>
      </c>
      <c r="W24" s="20">
        <f t="shared" si="7"/>
        <v>0.83333333333333337</v>
      </c>
    </row>
    <row r="25" spans="1:23" x14ac:dyDescent="0.3">
      <c r="A25" s="8" t="s">
        <v>33</v>
      </c>
      <c r="B25" s="8" t="s">
        <v>34</v>
      </c>
      <c r="C25" s="9">
        <v>24</v>
      </c>
      <c r="D25" s="10">
        <v>12662.2998046875</v>
      </c>
      <c r="E25" s="10">
        <v>30476.30078125</v>
      </c>
      <c r="F25">
        <v>585.02</v>
      </c>
      <c r="G25" s="11">
        <v>3.15</v>
      </c>
      <c r="H25" s="13">
        <f t="shared" si="0"/>
        <v>4.6201717620319604E-2</v>
      </c>
      <c r="I25" s="13">
        <f t="shared" si="1"/>
        <v>2.4876997453763421E-4</v>
      </c>
      <c r="J25">
        <v>78.75</v>
      </c>
      <c r="K25" s="23">
        <v>0.42</v>
      </c>
      <c r="L25" s="13">
        <f t="shared" si="2"/>
        <v>6.2192493634408551E-3</v>
      </c>
      <c r="M25" s="13">
        <f t="shared" si="3"/>
        <v>3.3169329938351224E-5</v>
      </c>
      <c r="N25">
        <v>186</v>
      </c>
      <c r="O25" s="11">
        <f t="shared" si="4"/>
        <v>1.4689274686984116E-2</v>
      </c>
      <c r="P25" s="13">
        <v>346.82</v>
      </c>
      <c r="Q25" s="12">
        <f>P25/F25</f>
        <v>0.59283443301083727</v>
      </c>
      <c r="R25" s="13">
        <v>10.199999999999999</v>
      </c>
      <c r="S25" s="13">
        <v>56.87</v>
      </c>
      <c r="T25" s="13">
        <f t="shared" si="6"/>
        <v>0.72215873015873011</v>
      </c>
      <c r="U25" s="13">
        <v>1.67</v>
      </c>
      <c r="V25" s="13">
        <v>34</v>
      </c>
      <c r="W25" s="20">
        <f t="shared" si="7"/>
        <v>0.18279569892473119</v>
      </c>
    </row>
    <row r="26" spans="1:23" x14ac:dyDescent="0.3">
      <c r="A26" s="8" t="s">
        <v>33</v>
      </c>
      <c r="B26" s="8" t="s">
        <v>34</v>
      </c>
      <c r="C26" s="9">
        <v>25</v>
      </c>
      <c r="D26" s="10">
        <v>7754.93017578125</v>
      </c>
      <c r="E26" s="10">
        <v>16461.400390625</v>
      </c>
      <c r="F26">
        <v>67.14</v>
      </c>
      <c r="G26" s="11">
        <v>2.3199999999999998</v>
      </c>
      <c r="H26" s="13">
        <f t="shared" si="0"/>
        <v>8.6577181841919239E-3</v>
      </c>
      <c r="I26" s="13">
        <f t="shared" si="1"/>
        <v>2.9916452468461811E-4</v>
      </c>
      <c r="J26">
        <v>6.53</v>
      </c>
      <c r="K26" s="23">
        <v>0.23</v>
      </c>
      <c r="L26" s="13">
        <f t="shared" si="2"/>
        <v>8.4204497680627445E-4</v>
      </c>
      <c r="M26" s="13">
        <f t="shared" si="3"/>
        <v>2.965855201614749E-5</v>
      </c>
      <c r="N26">
        <v>29</v>
      </c>
      <c r="O26" s="11">
        <f t="shared" si="4"/>
        <v>3.7395565585577272E-3</v>
      </c>
      <c r="P26" s="13">
        <v>55.65</v>
      </c>
      <c r="Q26" s="12">
        <f t="shared" si="5"/>
        <v>0.82886505808757815</v>
      </c>
      <c r="R26" s="13">
        <v>3.71</v>
      </c>
      <c r="S26" s="13">
        <v>5.82</v>
      </c>
      <c r="T26" s="13">
        <f t="shared" si="6"/>
        <v>0.89127105666156203</v>
      </c>
      <c r="U26" s="13">
        <v>0.39</v>
      </c>
      <c r="V26" s="13">
        <v>15</v>
      </c>
      <c r="W26" s="20">
        <f>V26/N26</f>
        <v>0.51724137931034486</v>
      </c>
    </row>
    <row r="27" spans="1:23" x14ac:dyDescent="0.3">
      <c r="A27" s="8" t="s">
        <v>33</v>
      </c>
      <c r="B27" s="8" t="s">
        <v>34</v>
      </c>
      <c r="C27" s="9">
        <v>26</v>
      </c>
      <c r="D27" s="10">
        <v>7795.14990234375</v>
      </c>
      <c r="E27" s="10">
        <v>17163.19921875</v>
      </c>
      <c r="F27">
        <v>409.66</v>
      </c>
      <c r="G27" s="11">
        <v>2.68</v>
      </c>
      <c r="H27" s="13">
        <f t="shared" si="0"/>
        <v>5.2553190783005785E-2</v>
      </c>
      <c r="I27" s="13">
        <f t="shared" si="1"/>
        <v>3.4380352316178175E-4</v>
      </c>
      <c r="J27">
        <v>59.13</v>
      </c>
      <c r="K27" s="23">
        <v>0.39</v>
      </c>
      <c r="L27" s="13">
        <f t="shared" si="2"/>
        <v>7.5854859419985654E-3</v>
      </c>
      <c r="M27" s="13">
        <f t="shared" si="3"/>
        <v>5.0031109713841374E-5</v>
      </c>
      <c r="N27">
        <v>153</v>
      </c>
      <c r="O27" s="11">
        <f t="shared" si="4"/>
        <v>1.9627589195430076E-2</v>
      </c>
      <c r="P27" s="13">
        <v>152.21</v>
      </c>
      <c r="Q27" s="12">
        <f t="shared" si="5"/>
        <v>0.3715520187472538</v>
      </c>
      <c r="R27" s="13">
        <v>4.01</v>
      </c>
      <c r="S27" s="13">
        <v>26.62</v>
      </c>
      <c r="T27" s="13">
        <f t="shared" si="6"/>
        <v>0.45019448672416706</v>
      </c>
      <c r="U27" s="13">
        <v>0.7</v>
      </c>
      <c r="V27" s="13">
        <v>38</v>
      </c>
      <c r="W27" s="20">
        <f t="shared" si="7"/>
        <v>0.24836601307189543</v>
      </c>
    </row>
    <row r="28" spans="1:23" x14ac:dyDescent="0.3">
      <c r="A28" s="8" t="s">
        <v>33</v>
      </c>
      <c r="B28" s="8" t="s">
        <v>34</v>
      </c>
      <c r="C28" s="9">
        <v>27</v>
      </c>
      <c r="D28" s="10">
        <v>6231.35986328125</v>
      </c>
      <c r="E28" s="10">
        <v>15416.099609375</v>
      </c>
      <c r="F28">
        <v>22.58</v>
      </c>
      <c r="G28" s="11">
        <v>2.0499999999999998</v>
      </c>
      <c r="H28" s="13">
        <f t="shared" si="0"/>
        <v>3.6236071251564725E-3</v>
      </c>
      <c r="I28" s="13">
        <f t="shared" si="1"/>
        <v>3.2898116060986574E-4</v>
      </c>
      <c r="J28">
        <v>2.63</v>
      </c>
      <c r="K28" s="23">
        <v>0.24</v>
      </c>
      <c r="L28" s="13">
        <f t="shared" si="2"/>
        <v>4.22058757270218E-4</v>
      </c>
      <c r="M28" s="13">
        <f t="shared" si="3"/>
        <v>3.8514867583594035E-5</v>
      </c>
      <c r="N28">
        <v>11</v>
      </c>
      <c r="O28" s="11">
        <f t="shared" si="4"/>
        <v>1.7652647642480601E-3</v>
      </c>
      <c r="P28" s="13">
        <v>19.16</v>
      </c>
      <c r="Q28" s="12">
        <f t="shared" si="5"/>
        <v>0.84853852967227639</v>
      </c>
      <c r="R28" s="13">
        <v>2.74</v>
      </c>
      <c r="S28" s="13">
        <v>2.38</v>
      </c>
      <c r="T28" s="13">
        <f t="shared" si="6"/>
        <v>0.90494296577946765</v>
      </c>
      <c r="U28" s="13">
        <v>0.34</v>
      </c>
      <c r="V28" s="13">
        <v>7</v>
      </c>
      <c r="W28" s="20">
        <f t="shared" si="7"/>
        <v>0.63636363636363635</v>
      </c>
    </row>
    <row r="29" spans="1:23" x14ac:dyDescent="0.3">
      <c r="A29" s="8" t="s">
        <v>33</v>
      </c>
      <c r="B29" s="8" t="s">
        <v>34</v>
      </c>
      <c r="C29" s="9">
        <v>28</v>
      </c>
      <c r="D29" s="10">
        <v>6289.240234375</v>
      </c>
      <c r="E29" s="10">
        <v>16208.900390625</v>
      </c>
      <c r="F29">
        <v>9.75</v>
      </c>
      <c r="G29" s="11">
        <v>1.62</v>
      </c>
      <c r="H29" s="13">
        <f t="shared" si="0"/>
        <v>1.5502667471198794E-3</v>
      </c>
      <c r="I29" s="13">
        <f t="shared" si="1"/>
        <v>2.5758278259838E-4</v>
      </c>
      <c r="J29">
        <v>0.94</v>
      </c>
      <c r="K29" s="23">
        <v>0.16</v>
      </c>
      <c r="L29" s="13">
        <f t="shared" si="2"/>
        <v>1.494616145941217E-4</v>
      </c>
      <c r="M29" s="13">
        <f t="shared" si="3"/>
        <v>2.5440274824531358E-5</v>
      </c>
      <c r="N29">
        <v>6</v>
      </c>
      <c r="O29" s="11">
        <f t="shared" si="4"/>
        <v>9.5401030591992582E-4</v>
      </c>
      <c r="P29" s="13">
        <v>0</v>
      </c>
      <c r="Q29" s="12">
        <f t="shared" si="5"/>
        <v>0</v>
      </c>
      <c r="R29" s="13">
        <v>0</v>
      </c>
      <c r="S29" s="13">
        <v>0</v>
      </c>
      <c r="T29" s="13">
        <f t="shared" si="6"/>
        <v>0</v>
      </c>
      <c r="U29" s="13">
        <v>0</v>
      </c>
      <c r="V29" s="13">
        <v>0</v>
      </c>
      <c r="W29" s="20">
        <f t="shared" si="7"/>
        <v>0</v>
      </c>
    </row>
    <row r="30" spans="1:23" x14ac:dyDescent="0.3">
      <c r="A30" s="8" t="s">
        <v>33</v>
      </c>
      <c r="B30" s="8" t="s">
        <v>34</v>
      </c>
      <c r="C30" s="9">
        <v>29</v>
      </c>
      <c r="D30" s="10">
        <v>3949.429931640625</v>
      </c>
      <c r="E30" s="10">
        <v>11547.599609375</v>
      </c>
      <c r="F30">
        <v>233.05</v>
      </c>
      <c r="G30" s="11">
        <v>1.74</v>
      </c>
      <c r="H30" s="13">
        <f t="shared" si="0"/>
        <v>5.9008516174178377E-2</v>
      </c>
      <c r="I30" s="13">
        <f t="shared" si="1"/>
        <v>4.4056991264994794E-4</v>
      </c>
      <c r="J30">
        <v>26.73</v>
      </c>
      <c r="K30" s="23">
        <v>0.2</v>
      </c>
      <c r="L30" s="13">
        <f t="shared" si="2"/>
        <v>6.7680653822604075E-3</v>
      </c>
      <c r="M30" s="13">
        <f t="shared" si="3"/>
        <v>5.0640219844821604E-5</v>
      </c>
      <c r="N30">
        <v>134</v>
      </c>
      <c r="O30" s="11">
        <f t="shared" si="4"/>
        <v>3.3928947296030472E-2</v>
      </c>
      <c r="P30" s="13">
        <v>37.700000000000003</v>
      </c>
      <c r="Q30" s="12">
        <f t="shared" si="5"/>
        <v>0.16176786097403992</v>
      </c>
      <c r="R30" s="13">
        <v>3.14</v>
      </c>
      <c r="S30" s="13">
        <v>4.4000000000000004</v>
      </c>
      <c r="T30" s="13">
        <f t="shared" si="6"/>
        <v>0.16460905349794239</v>
      </c>
      <c r="U30" s="13">
        <v>0.37</v>
      </c>
      <c r="V30" s="13">
        <v>12</v>
      </c>
      <c r="W30" s="20">
        <f t="shared" si="7"/>
        <v>8.9552238805970144E-2</v>
      </c>
    </row>
    <row r="31" spans="1:23" x14ac:dyDescent="0.3">
      <c r="A31" s="8" t="s">
        <v>33</v>
      </c>
      <c r="B31" s="8" t="s">
        <v>34</v>
      </c>
      <c r="C31" s="9">
        <v>30</v>
      </c>
      <c r="D31" s="10">
        <v>9326.3701171875</v>
      </c>
      <c r="E31" s="10">
        <v>22218.599609375</v>
      </c>
      <c r="F31">
        <v>171.55</v>
      </c>
      <c r="G31" s="11">
        <v>1.55</v>
      </c>
      <c r="H31" s="13">
        <f t="shared" si="0"/>
        <v>1.8394080209603921E-2</v>
      </c>
      <c r="I31" s="13">
        <f t="shared" si="1"/>
        <v>1.6619542013923683E-4</v>
      </c>
      <c r="J31">
        <v>16.07</v>
      </c>
      <c r="K31" s="23">
        <v>0.14000000000000001</v>
      </c>
      <c r="L31" s="13">
        <f t="shared" si="2"/>
        <v>1.7230712268629263E-3</v>
      </c>
      <c r="M31" s="13">
        <f t="shared" si="3"/>
        <v>1.5011199238382683E-5</v>
      </c>
      <c r="N31">
        <v>111</v>
      </c>
      <c r="O31" s="11">
        <f t="shared" si="4"/>
        <v>1.1901736539003411E-2</v>
      </c>
      <c r="P31" s="13">
        <v>47.99</v>
      </c>
      <c r="Q31" s="12">
        <f t="shared" si="5"/>
        <v>0.27974351501020112</v>
      </c>
      <c r="R31" s="13">
        <v>1.65</v>
      </c>
      <c r="S31" s="13">
        <v>4.47</v>
      </c>
      <c r="T31" s="13">
        <f t="shared" si="6"/>
        <v>0.27815805849408837</v>
      </c>
      <c r="U31" s="13">
        <v>0.15</v>
      </c>
      <c r="V31" s="13">
        <v>29</v>
      </c>
      <c r="W31" s="20">
        <f t="shared" si="7"/>
        <v>0.26126126126126126</v>
      </c>
    </row>
    <row r="32" spans="1:23" x14ac:dyDescent="0.3">
      <c r="A32" s="8" t="s">
        <v>33</v>
      </c>
      <c r="B32" s="8" t="s">
        <v>34</v>
      </c>
      <c r="C32" s="9">
        <v>31</v>
      </c>
      <c r="D32" s="10">
        <v>3355.830078125</v>
      </c>
      <c r="E32" s="10">
        <v>7931.990234375</v>
      </c>
      <c r="F32">
        <v>348.78</v>
      </c>
      <c r="G32" s="11">
        <v>2.44</v>
      </c>
      <c r="H32" s="13">
        <f t="shared" si="0"/>
        <v>0.10393255673865154</v>
      </c>
      <c r="I32" s="13">
        <f t="shared" si="1"/>
        <v>7.2709283342596988E-4</v>
      </c>
      <c r="J32">
        <v>39.5</v>
      </c>
      <c r="K32" s="23">
        <v>0.28000000000000003</v>
      </c>
      <c r="L32" s="13">
        <f t="shared" si="2"/>
        <v>1.1770560213248283E-2</v>
      </c>
      <c r="M32" s="13">
        <f t="shared" si="3"/>
        <v>8.3436882524291634E-5</v>
      </c>
      <c r="N32">
        <v>143</v>
      </c>
      <c r="O32" s="11">
        <f t="shared" si="4"/>
        <v>4.2612407860620365E-2</v>
      </c>
      <c r="P32" s="13">
        <v>51.96</v>
      </c>
      <c r="Q32" s="12">
        <f t="shared" si="5"/>
        <v>0.14897643213487013</v>
      </c>
      <c r="R32" s="13">
        <v>5.77</v>
      </c>
      <c r="S32" s="13">
        <v>7.64</v>
      </c>
      <c r="T32" s="13">
        <f t="shared" si="6"/>
        <v>0.19341772151898734</v>
      </c>
      <c r="U32" s="13">
        <v>0.85</v>
      </c>
      <c r="V32" s="13">
        <v>9</v>
      </c>
      <c r="W32" s="20">
        <f t="shared" si="7"/>
        <v>6.2937062937062943E-2</v>
      </c>
    </row>
    <row r="33" spans="1:23" x14ac:dyDescent="0.3">
      <c r="A33" s="15" t="s">
        <v>33</v>
      </c>
      <c r="B33" s="15" t="s">
        <v>37</v>
      </c>
      <c r="C33" s="9">
        <v>1</v>
      </c>
      <c r="D33" s="10">
        <v>7638.10986328125</v>
      </c>
      <c r="E33" s="10">
        <v>11135</v>
      </c>
      <c r="F33">
        <v>2375.81</v>
      </c>
      <c r="G33" s="11">
        <v>5.77</v>
      </c>
      <c r="H33" s="13">
        <f t="shared" si="0"/>
        <v>0.3110468483074918</v>
      </c>
      <c r="I33" s="13">
        <f t="shared" si="1"/>
        <v>7.5542249369024781E-4</v>
      </c>
      <c r="J33">
        <v>327.49</v>
      </c>
      <c r="K33" s="23">
        <v>0.79</v>
      </c>
      <c r="L33" s="13">
        <f t="shared" si="2"/>
        <v>4.2875790720731242E-2</v>
      </c>
      <c r="M33" s="13">
        <f t="shared" si="3"/>
        <v>1.0342872963869945E-4</v>
      </c>
      <c r="N33">
        <v>412</v>
      </c>
      <c r="O33" s="11">
        <f t="shared" si="4"/>
        <v>5.3940046343220471E-2</v>
      </c>
      <c r="P33">
        <v>730.21</v>
      </c>
      <c r="Q33" s="12">
        <f t="shared" si="5"/>
        <v>0.30735201889039948</v>
      </c>
      <c r="R33">
        <v>28.09</v>
      </c>
      <c r="S33">
        <v>131.46</v>
      </c>
      <c r="T33" s="13">
        <f t="shared" si="6"/>
        <v>0.401416837155333</v>
      </c>
      <c r="U33">
        <v>5.0599999999999996</v>
      </c>
      <c r="V33">
        <v>26</v>
      </c>
      <c r="W33" s="20">
        <f t="shared" si="7"/>
        <v>6.3106796116504854E-2</v>
      </c>
    </row>
    <row r="34" spans="1:23" x14ac:dyDescent="0.3">
      <c r="A34" s="15" t="s">
        <v>33</v>
      </c>
      <c r="B34" s="15" t="s">
        <v>37</v>
      </c>
      <c r="C34" s="9">
        <v>2</v>
      </c>
      <c r="D34" s="10">
        <v>10147</v>
      </c>
      <c r="E34" s="10">
        <v>25112.5</v>
      </c>
      <c r="F34">
        <v>59.24</v>
      </c>
      <c r="G34" s="11">
        <v>2.04</v>
      </c>
      <c r="H34" s="13">
        <f t="shared" si="0"/>
        <v>5.8381787720508524E-3</v>
      </c>
      <c r="I34" s="13">
        <f t="shared" si="1"/>
        <v>2.0104464373706514E-4</v>
      </c>
      <c r="J34">
        <v>6.23</v>
      </c>
      <c r="K34" s="23">
        <v>0.21</v>
      </c>
      <c r="L34" s="13">
        <f t="shared" si="2"/>
        <v>6.1397457376564501E-4</v>
      </c>
      <c r="M34" s="13">
        <f t="shared" si="3"/>
        <v>2.0695772149403763E-5</v>
      </c>
      <c r="N34">
        <v>29</v>
      </c>
      <c r="O34" s="11">
        <f t="shared" si="4"/>
        <v>2.8579875825367105E-3</v>
      </c>
      <c r="P34">
        <v>15.83</v>
      </c>
      <c r="Q34" s="12">
        <f t="shared" si="5"/>
        <v>0.26721809588116135</v>
      </c>
      <c r="R34">
        <v>5.28</v>
      </c>
      <c r="S34">
        <v>1.97</v>
      </c>
      <c r="T34" s="13">
        <f t="shared" si="6"/>
        <v>0.3162118780096308</v>
      </c>
      <c r="U34">
        <v>0.66</v>
      </c>
      <c r="V34">
        <v>3</v>
      </c>
      <c r="W34" s="20">
        <f t="shared" si="7"/>
        <v>0.10344827586206896</v>
      </c>
    </row>
    <row r="35" spans="1:23" x14ac:dyDescent="0.3">
      <c r="A35" s="15" t="s">
        <v>33</v>
      </c>
      <c r="B35" s="15" t="s">
        <v>37</v>
      </c>
      <c r="C35" s="9">
        <v>4</v>
      </c>
      <c r="D35" s="10">
        <v>5479.75</v>
      </c>
      <c r="E35" s="10">
        <v>15773.900390625</v>
      </c>
      <c r="F35">
        <v>148.18</v>
      </c>
      <c r="G35" s="11">
        <v>2.91</v>
      </c>
      <c r="H35" s="13">
        <f t="shared" si="0"/>
        <v>2.7041379624982893E-2</v>
      </c>
      <c r="I35" s="13">
        <f t="shared" si="1"/>
        <v>5.310461243669876E-4</v>
      </c>
      <c r="J35">
        <v>16.93</v>
      </c>
      <c r="K35" s="23">
        <v>0.33</v>
      </c>
      <c r="L35" s="13">
        <f t="shared" si="2"/>
        <v>3.0895570053378345E-3</v>
      </c>
      <c r="M35" s="13">
        <f t="shared" si="3"/>
        <v>6.0221725443679003E-5</v>
      </c>
      <c r="N35">
        <v>51</v>
      </c>
      <c r="O35" s="11">
        <f t="shared" si="4"/>
        <v>9.306993932204936E-3</v>
      </c>
      <c r="P35">
        <v>75.08</v>
      </c>
      <c r="Q35" s="12">
        <f t="shared" si="5"/>
        <v>0.50668106357133214</v>
      </c>
      <c r="R35">
        <v>5.36</v>
      </c>
      <c r="S35">
        <v>9.69</v>
      </c>
      <c r="T35" s="13">
        <f t="shared" si="6"/>
        <v>0.57235676314235084</v>
      </c>
      <c r="U35">
        <v>0.69</v>
      </c>
      <c r="V35">
        <v>14</v>
      </c>
      <c r="W35" s="20">
        <f t="shared" si="7"/>
        <v>0.27450980392156865</v>
      </c>
    </row>
    <row r="36" spans="1:23" x14ac:dyDescent="0.3">
      <c r="A36" s="15" t="s">
        <v>33</v>
      </c>
      <c r="B36" s="15" t="s">
        <v>37</v>
      </c>
      <c r="C36" s="9">
        <v>5</v>
      </c>
      <c r="D36" s="14">
        <v>5017.45</v>
      </c>
      <c r="E36" s="10">
        <v>15513.2998046875</v>
      </c>
      <c r="F36">
        <v>204.49</v>
      </c>
      <c r="G36" s="11">
        <v>2.27</v>
      </c>
      <c r="H36" s="13">
        <f t="shared" si="0"/>
        <v>4.0755762389261478E-2</v>
      </c>
      <c r="I36" s="13">
        <f t="shared" si="1"/>
        <v>4.524210505336376E-4</v>
      </c>
      <c r="J36">
        <v>24.58</v>
      </c>
      <c r="K36" s="23">
        <v>0.27</v>
      </c>
      <c r="L36" s="13">
        <f t="shared" si="2"/>
        <v>4.8989028291263493E-3</v>
      </c>
      <c r="M36" s="13">
        <f t="shared" si="3"/>
        <v>5.3812195437921657E-5</v>
      </c>
      <c r="N36">
        <v>90</v>
      </c>
      <c r="O36" s="11">
        <f t="shared" si="4"/>
        <v>1.7937398479307219E-2</v>
      </c>
      <c r="P36">
        <v>74.150000000000006</v>
      </c>
      <c r="Q36" s="12">
        <f t="shared" si="5"/>
        <v>0.36260941855347451</v>
      </c>
      <c r="R36">
        <v>18.54</v>
      </c>
      <c r="S36">
        <v>12.55</v>
      </c>
      <c r="T36" s="13">
        <f t="shared" si="6"/>
        <v>0.51057770545158676</v>
      </c>
      <c r="U36">
        <v>3.14</v>
      </c>
      <c r="V36">
        <v>4</v>
      </c>
      <c r="W36" s="20">
        <f t="shared" si="7"/>
        <v>4.4444444444444446E-2</v>
      </c>
    </row>
    <row r="37" spans="1:23" x14ac:dyDescent="0.3">
      <c r="A37" s="15" t="s">
        <v>33</v>
      </c>
      <c r="B37" s="15" t="s">
        <v>37</v>
      </c>
      <c r="C37" s="9">
        <v>6</v>
      </c>
      <c r="D37" s="10">
        <v>5354.1298828125</v>
      </c>
      <c r="E37" s="10">
        <v>13965.7998046875</v>
      </c>
      <c r="F37">
        <v>74.069999999999993</v>
      </c>
      <c r="G37" s="11">
        <v>1.95</v>
      </c>
      <c r="H37" s="13">
        <f t="shared" si="0"/>
        <v>1.3834180645817908E-2</v>
      </c>
      <c r="I37" s="13">
        <f t="shared" si="1"/>
        <v>3.6420483676717868E-4</v>
      </c>
      <c r="J37">
        <v>7.99</v>
      </c>
      <c r="K37" s="23">
        <v>0.21</v>
      </c>
      <c r="L37" s="13">
        <f t="shared" si="2"/>
        <v>1.4923059721896194E-3</v>
      </c>
      <c r="M37" s="13">
        <f t="shared" si="3"/>
        <v>3.9222059344157699E-5</v>
      </c>
      <c r="N37">
        <v>38</v>
      </c>
      <c r="O37" s="11">
        <f t="shared" si="4"/>
        <v>7.0973250241809175E-3</v>
      </c>
      <c r="P37">
        <v>51.2</v>
      </c>
      <c r="Q37" s="12">
        <f t="shared" si="5"/>
        <v>0.69123801809099505</v>
      </c>
      <c r="R37">
        <v>4.2699999999999996</v>
      </c>
      <c r="S37">
        <v>7.89</v>
      </c>
      <c r="T37" s="13">
        <f t="shared" si="6"/>
        <v>0.98748435544430535</v>
      </c>
      <c r="U37">
        <v>0.66</v>
      </c>
      <c r="V37">
        <v>12</v>
      </c>
      <c r="W37" s="20">
        <f t="shared" si="7"/>
        <v>0.31578947368421051</v>
      </c>
    </row>
    <row r="38" spans="1:23" x14ac:dyDescent="0.3">
      <c r="A38" s="15" t="s">
        <v>33</v>
      </c>
      <c r="B38" s="15" t="s">
        <v>37</v>
      </c>
      <c r="C38" s="9">
        <v>7</v>
      </c>
      <c r="D38" s="10">
        <v>4231.2099609375</v>
      </c>
      <c r="E38" s="10">
        <v>6192.22998046875</v>
      </c>
      <c r="F38">
        <v>768.57</v>
      </c>
      <c r="G38" s="11">
        <v>4.47</v>
      </c>
      <c r="H38" s="13">
        <f t="shared" si="0"/>
        <v>0.18164307777099997</v>
      </c>
      <c r="I38" s="13">
        <f t="shared" si="1"/>
        <v>1.0564354029384047E-3</v>
      </c>
      <c r="J38">
        <v>128.16</v>
      </c>
      <c r="K38" s="23">
        <v>0.75</v>
      </c>
      <c r="L38" s="13">
        <f t="shared" si="2"/>
        <v>3.0289208331227283E-2</v>
      </c>
      <c r="M38" s="13">
        <f t="shared" si="3"/>
        <v>1.7725426223798738E-4</v>
      </c>
      <c r="N38">
        <v>172</v>
      </c>
      <c r="O38" s="11">
        <f t="shared" si="4"/>
        <v>4.0650310806578438E-2</v>
      </c>
      <c r="P38">
        <v>183.98</v>
      </c>
      <c r="Q38" s="12">
        <f t="shared" si="5"/>
        <v>0.23937962709967858</v>
      </c>
      <c r="R38">
        <v>30.66</v>
      </c>
      <c r="S38">
        <v>40.590000000000003</v>
      </c>
      <c r="T38" s="13">
        <f t="shared" si="6"/>
        <v>0.31671348314606745</v>
      </c>
      <c r="U38">
        <v>6.76</v>
      </c>
      <c r="V38">
        <v>6</v>
      </c>
      <c r="W38" s="20">
        <f t="shared" si="7"/>
        <v>3.4883720930232558E-2</v>
      </c>
    </row>
    <row r="39" spans="1:23" x14ac:dyDescent="0.3">
      <c r="A39" s="15" t="s">
        <v>33</v>
      </c>
      <c r="B39" s="15" t="s">
        <v>37</v>
      </c>
      <c r="C39" s="9">
        <v>8</v>
      </c>
      <c r="D39" s="10">
        <v>12255.2998046875</v>
      </c>
      <c r="E39" s="10">
        <v>13454.900390625</v>
      </c>
      <c r="F39">
        <v>2.85</v>
      </c>
      <c r="G39" s="11">
        <v>0.95</v>
      </c>
      <c r="H39" s="13">
        <f t="shared" si="0"/>
        <v>2.325524504027156E-4</v>
      </c>
      <c r="I39" s="13">
        <f t="shared" si="1"/>
        <v>7.7517483467571868E-5</v>
      </c>
      <c r="J39">
        <v>0.16</v>
      </c>
      <c r="K39" s="23">
        <v>0.05</v>
      </c>
      <c r="L39" s="13">
        <f t="shared" si="2"/>
        <v>1.3055576162959473E-5</v>
      </c>
      <c r="M39" s="13">
        <f t="shared" si="3"/>
        <v>4.0798675509248354E-6</v>
      </c>
      <c r="N39">
        <v>3</v>
      </c>
      <c r="O39" s="11">
        <f t="shared" si="4"/>
        <v>2.4479205305549009E-4</v>
      </c>
      <c r="P39">
        <v>0</v>
      </c>
      <c r="Q39" s="12">
        <f t="shared" si="5"/>
        <v>0</v>
      </c>
      <c r="R39">
        <v>0</v>
      </c>
      <c r="S39">
        <v>0</v>
      </c>
      <c r="T39" s="13">
        <f t="shared" si="6"/>
        <v>0</v>
      </c>
      <c r="U39">
        <v>0</v>
      </c>
      <c r="V39">
        <v>0</v>
      </c>
      <c r="W39" s="20">
        <f t="shared" si="7"/>
        <v>0</v>
      </c>
    </row>
    <row r="40" spans="1:23" x14ac:dyDescent="0.3">
      <c r="A40" s="15" t="s">
        <v>33</v>
      </c>
      <c r="B40" s="15" t="s">
        <v>37</v>
      </c>
      <c r="C40" s="9">
        <v>10</v>
      </c>
      <c r="D40" s="10">
        <v>6841.68017578125</v>
      </c>
      <c r="E40" s="10">
        <v>20082</v>
      </c>
      <c r="F40">
        <v>9.31</v>
      </c>
      <c r="G40" s="11">
        <v>2.33</v>
      </c>
      <c r="H40" s="13">
        <f t="shared" si="0"/>
        <v>1.3607768502474458E-3</v>
      </c>
      <c r="I40" s="13">
        <f t="shared" si="1"/>
        <v>3.4055961987932852E-4</v>
      </c>
      <c r="J40">
        <v>0.84</v>
      </c>
      <c r="K40" s="23">
        <v>0.21</v>
      </c>
      <c r="L40" s="13">
        <f t="shared" si="2"/>
        <v>1.2277685866894246E-4</v>
      </c>
      <c r="M40" s="13">
        <f t="shared" si="3"/>
        <v>3.0694214667235615E-5</v>
      </c>
      <c r="N40">
        <v>4</v>
      </c>
      <c r="O40" s="11">
        <f t="shared" si="4"/>
        <v>5.8465170794734511E-4</v>
      </c>
      <c r="P40" s="12">
        <v>2.2363500595092773</v>
      </c>
      <c r="Q40" s="12">
        <f t="shared" si="5"/>
        <v>0.24020945859390733</v>
      </c>
      <c r="R40" s="12">
        <v>2.2363500595092773</v>
      </c>
      <c r="S40" s="12">
        <v>0.22143499553203583</v>
      </c>
      <c r="T40" s="13">
        <f t="shared" si="6"/>
        <v>0.26361308991909027</v>
      </c>
      <c r="U40" s="12">
        <v>0.22143499553203583</v>
      </c>
      <c r="V40">
        <v>1</v>
      </c>
      <c r="W40" s="20">
        <f t="shared" si="7"/>
        <v>0.25</v>
      </c>
    </row>
    <row r="41" spans="1:23" x14ac:dyDescent="0.3">
      <c r="A41" s="15" t="s">
        <v>33</v>
      </c>
      <c r="B41" s="15" t="s">
        <v>37</v>
      </c>
      <c r="C41" s="9">
        <v>11</v>
      </c>
      <c r="D41" s="14">
        <v>6238.18</v>
      </c>
      <c r="E41" s="10">
        <v>16173.099609375</v>
      </c>
      <c r="F41">
        <v>224.29</v>
      </c>
      <c r="G41" s="11">
        <v>2.67</v>
      </c>
      <c r="H41" s="13">
        <f t="shared" si="0"/>
        <v>3.5954396955522279E-2</v>
      </c>
      <c r="I41" s="13">
        <f t="shared" si="1"/>
        <v>4.2800945147462876E-4</v>
      </c>
      <c r="J41">
        <v>31.04</v>
      </c>
      <c r="K41" s="23">
        <v>0.37</v>
      </c>
      <c r="L41" s="13">
        <f t="shared" si="2"/>
        <v>4.9758102523492428E-3</v>
      </c>
      <c r="M41" s="13">
        <f t="shared" si="3"/>
        <v>5.9312171178132078E-5</v>
      </c>
      <c r="N41">
        <v>84</v>
      </c>
      <c r="O41" s="11">
        <f t="shared" si="4"/>
        <v>1.3465465889089446E-2</v>
      </c>
      <c r="P41">
        <v>329.5</v>
      </c>
      <c r="Q41" s="12">
        <f t="shared" si="5"/>
        <v>1.4690802086584334</v>
      </c>
      <c r="R41">
        <v>3.79</v>
      </c>
      <c r="S41">
        <v>51.35</v>
      </c>
      <c r="T41" s="13">
        <f t="shared" si="6"/>
        <v>1.6543170103092784</v>
      </c>
      <c r="U41">
        <v>0.59</v>
      </c>
      <c r="V41">
        <v>84</v>
      </c>
      <c r="W41" s="20">
        <f>V41/N41</f>
        <v>1</v>
      </c>
    </row>
    <row r="42" spans="1:23" x14ac:dyDescent="0.3">
      <c r="A42" s="15" t="s">
        <v>33</v>
      </c>
      <c r="B42" s="15" t="s">
        <v>37</v>
      </c>
      <c r="C42" s="9">
        <v>12</v>
      </c>
      <c r="D42" s="10">
        <v>5823.9501953125</v>
      </c>
      <c r="E42" s="10">
        <v>19419</v>
      </c>
      <c r="F42">
        <v>798.78</v>
      </c>
      <c r="G42" s="11">
        <v>3.22</v>
      </c>
      <c r="H42" s="13">
        <f t="shared" si="0"/>
        <v>0.13715433223362913</v>
      </c>
      <c r="I42" s="13">
        <f t="shared" si="1"/>
        <v>5.5288934348917838E-4</v>
      </c>
      <c r="J42">
        <v>113.82</v>
      </c>
      <c r="K42" s="23">
        <v>0.46</v>
      </c>
      <c r="L42" s="13">
        <f t="shared" si="2"/>
        <v>1.9543436358987042E-2</v>
      </c>
      <c r="M42" s="13">
        <f t="shared" si="3"/>
        <v>7.8984191927025476E-5</v>
      </c>
      <c r="N42">
        <v>248</v>
      </c>
      <c r="O42" s="11">
        <f t="shared" si="4"/>
        <v>4.2582781734570259E-2</v>
      </c>
      <c r="P42">
        <v>377.36</v>
      </c>
      <c r="Q42" s="12">
        <f t="shared" si="5"/>
        <v>0.47242044117278853</v>
      </c>
      <c r="R42">
        <v>9.68</v>
      </c>
      <c r="S42">
        <v>70.069999999999993</v>
      </c>
      <c r="T42" s="13">
        <f t="shared" si="6"/>
        <v>0.6156211562115621</v>
      </c>
      <c r="U42">
        <v>1.8</v>
      </c>
      <c r="V42">
        <v>39</v>
      </c>
      <c r="W42" s="20">
        <f t="shared" si="7"/>
        <v>0.15725806451612903</v>
      </c>
    </row>
    <row r="43" spans="1:23" x14ac:dyDescent="0.3">
      <c r="A43" s="15" t="s">
        <v>33</v>
      </c>
      <c r="B43" s="15" t="s">
        <v>37</v>
      </c>
      <c r="C43" s="9">
        <v>13</v>
      </c>
      <c r="D43" s="14">
        <v>5461.01</v>
      </c>
      <c r="E43" s="10">
        <v>14893.599609375</v>
      </c>
      <c r="F43">
        <v>61.11</v>
      </c>
      <c r="G43" s="11">
        <v>2.35</v>
      </c>
      <c r="H43" s="13">
        <f t="shared" si="0"/>
        <v>1.1190237703281994E-2</v>
      </c>
      <c r="I43" s="13">
        <f t="shared" si="1"/>
        <v>4.3032332846854336E-4</v>
      </c>
      <c r="J43">
        <v>6.96</v>
      </c>
      <c r="K43" s="23">
        <v>0.27</v>
      </c>
      <c r="L43" s="13">
        <f t="shared" si="2"/>
        <v>1.2744895175068347E-3</v>
      </c>
      <c r="M43" s="13">
        <f t="shared" si="3"/>
        <v>4.9441403696385832E-5</v>
      </c>
      <c r="N43">
        <v>26</v>
      </c>
      <c r="O43" s="11">
        <f t="shared" si="4"/>
        <v>4.7610240596519691E-3</v>
      </c>
      <c r="P43">
        <v>69.14</v>
      </c>
      <c r="Q43" s="12">
        <f t="shared" si="5"/>
        <v>1.1314023891343479</v>
      </c>
      <c r="R43">
        <v>3.84</v>
      </c>
      <c r="S43">
        <v>9.02</v>
      </c>
      <c r="T43" s="13">
        <f t="shared" si="6"/>
        <v>1.2959770114942528</v>
      </c>
      <c r="U43">
        <v>0.5</v>
      </c>
      <c r="V43">
        <v>18</v>
      </c>
      <c r="W43" s="20">
        <f t="shared" si="7"/>
        <v>0.69230769230769229</v>
      </c>
    </row>
    <row r="44" spans="1:23" x14ac:dyDescent="0.3">
      <c r="A44" s="15" t="s">
        <v>33</v>
      </c>
      <c r="B44" s="15" t="s">
        <v>37</v>
      </c>
      <c r="C44" s="9">
        <v>14</v>
      </c>
      <c r="D44" s="10">
        <v>7681.68017578125</v>
      </c>
      <c r="E44" s="10">
        <v>20462.400390625</v>
      </c>
      <c r="F44">
        <v>292.83</v>
      </c>
      <c r="G44" s="11">
        <v>5.86</v>
      </c>
      <c r="H44" s="13">
        <f t="shared" si="0"/>
        <v>3.8120566503566815E-2</v>
      </c>
      <c r="I44" s="13">
        <f t="shared" si="1"/>
        <v>7.628539415732732E-4</v>
      </c>
      <c r="J44">
        <v>48.62</v>
      </c>
      <c r="K44" s="23">
        <v>0.97</v>
      </c>
      <c r="L44" s="13">
        <f t="shared" si="2"/>
        <v>6.3293444776949719E-3</v>
      </c>
      <c r="M44" s="13">
        <f t="shared" si="3"/>
        <v>1.2627445790547353E-4</v>
      </c>
      <c r="N44">
        <v>50</v>
      </c>
      <c r="O44" s="11">
        <f t="shared" si="4"/>
        <v>6.5089926755398731E-3</v>
      </c>
      <c r="P44">
        <v>302.08999999999997</v>
      </c>
      <c r="Q44" s="12">
        <f t="shared" si="5"/>
        <v>1.0316224430556977</v>
      </c>
      <c r="R44">
        <v>10.42</v>
      </c>
      <c r="S44">
        <v>58.15</v>
      </c>
      <c r="T44" s="13">
        <f t="shared" si="6"/>
        <v>1.1960098724804606</v>
      </c>
      <c r="U44">
        <v>2.0099999999999998</v>
      </c>
      <c r="V44">
        <v>29</v>
      </c>
      <c r="W44" s="20">
        <f t="shared" si="7"/>
        <v>0.57999999999999996</v>
      </c>
    </row>
    <row r="45" spans="1:23" x14ac:dyDescent="0.3">
      <c r="A45" s="15" t="s">
        <v>33</v>
      </c>
      <c r="B45" s="15" t="s">
        <v>37</v>
      </c>
      <c r="C45" s="9">
        <v>16</v>
      </c>
      <c r="D45" s="10">
        <v>7108.27978515625</v>
      </c>
      <c r="E45" s="10">
        <v>17768.80078125</v>
      </c>
      <c r="F45">
        <v>112.4</v>
      </c>
      <c r="G45" s="11">
        <v>3.63</v>
      </c>
      <c r="H45" s="13">
        <f t="shared" si="0"/>
        <v>1.5812545847550555E-2</v>
      </c>
      <c r="I45" s="13">
        <f t="shared" si="1"/>
        <v>5.1067207674918599E-4</v>
      </c>
      <c r="J45">
        <v>14.32</v>
      </c>
      <c r="K45" s="23">
        <v>0.46</v>
      </c>
      <c r="L45" s="13">
        <f t="shared" si="2"/>
        <v>2.0145521044210315E-3</v>
      </c>
      <c r="M45" s="13">
        <f t="shared" si="3"/>
        <v>6.4713265924139278E-5</v>
      </c>
      <c r="N45">
        <v>31</v>
      </c>
      <c r="O45" s="11">
        <f t="shared" si="4"/>
        <v>4.3611113992354728E-3</v>
      </c>
      <c r="P45">
        <v>36.590000000000003</v>
      </c>
      <c r="Q45" s="12">
        <f>P45/F45</f>
        <v>0.32553380782918151</v>
      </c>
      <c r="R45">
        <v>6.1</v>
      </c>
      <c r="S45">
        <v>5.71</v>
      </c>
      <c r="T45" s="13">
        <f t="shared" si="6"/>
        <v>0.39874301675977653</v>
      </c>
      <c r="U45">
        <v>0.95</v>
      </c>
      <c r="V45">
        <v>6</v>
      </c>
      <c r="W45" s="20">
        <f t="shared" si="7"/>
        <v>0.19354838709677419</v>
      </c>
    </row>
    <row r="46" spans="1:23" x14ac:dyDescent="0.3">
      <c r="A46" s="15" t="s">
        <v>33</v>
      </c>
      <c r="B46" s="15" t="s">
        <v>37</v>
      </c>
      <c r="C46" s="9">
        <v>17</v>
      </c>
      <c r="D46" s="10">
        <v>6069.27001953125</v>
      </c>
      <c r="E46" s="10">
        <v>13827.2998046875</v>
      </c>
      <c r="F46">
        <v>28.19</v>
      </c>
      <c r="G46" s="11">
        <v>2.35</v>
      </c>
      <c r="H46" s="13">
        <f t="shared" si="0"/>
        <v>4.6447101396515575E-3</v>
      </c>
      <c r="I46" s="13">
        <f t="shared" si="1"/>
        <v>3.8719648202132528E-4</v>
      </c>
      <c r="J46">
        <v>2.98</v>
      </c>
      <c r="K46" s="23">
        <v>0.25</v>
      </c>
      <c r="L46" s="13">
        <f t="shared" si="2"/>
        <v>4.9099809209512729E-4</v>
      </c>
      <c r="M46" s="13">
        <f t="shared" si="3"/>
        <v>4.119111510865162E-5</v>
      </c>
      <c r="N46">
        <v>12</v>
      </c>
      <c r="O46" s="11">
        <f t="shared" si="4"/>
        <v>1.977173525215278E-3</v>
      </c>
      <c r="P46">
        <v>11.2</v>
      </c>
      <c r="Q46" s="12">
        <f t="shared" si="5"/>
        <v>0.39730400851365727</v>
      </c>
      <c r="R46">
        <v>2.8</v>
      </c>
      <c r="S46">
        <v>0.96</v>
      </c>
      <c r="T46" s="13">
        <f t="shared" si="6"/>
        <v>0.32214765100671139</v>
      </c>
      <c r="U46">
        <v>0.24</v>
      </c>
      <c r="V46">
        <v>4</v>
      </c>
      <c r="W46" s="20">
        <f t="shared" si="7"/>
        <v>0.33333333333333331</v>
      </c>
    </row>
    <row r="47" spans="1:23" x14ac:dyDescent="0.3">
      <c r="A47" s="15" t="s">
        <v>33</v>
      </c>
      <c r="B47" s="15" t="s">
        <v>37</v>
      </c>
      <c r="C47" s="9">
        <v>18</v>
      </c>
      <c r="D47" s="10">
        <v>4742.02001953125</v>
      </c>
      <c r="E47" s="10">
        <v>14930</v>
      </c>
      <c r="F47">
        <v>391.37</v>
      </c>
      <c r="G47" s="11">
        <v>4.55</v>
      </c>
      <c r="H47" s="13">
        <f t="shared" si="0"/>
        <v>8.2532338199341262E-2</v>
      </c>
      <c r="I47" s="13">
        <f t="shared" si="1"/>
        <v>9.5950670415975356E-4</v>
      </c>
      <c r="J47">
        <v>47.64</v>
      </c>
      <c r="K47" s="23">
        <v>0.55000000000000004</v>
      </c>
      <c r="L47" s="13">
        <f t="shared" si="2"/>
        <v>1.0046351513444102E-2</v>
      </c>
      <c r="M47" s="13">
        <f t="shared" si="3"/>
        <v>1.1598432687645374E-4</v>
      </c>
      <c r="N47">
        <v>86</v>
      </c>
      <c r="O47" s="11">
        <f t="shared" si="4"/>
        <v>1.8135731111590947E-2</v>
      </c>
      <c r="P47">
        <v>36.56</v>
      </c>
      <c r="Q47" s="12">
        <f t="shared" si="5"/>
        <v>9.3415438076500504E-2</v>
      </c>
      <c r="R47">
        <v>6.09</v>
      </c>
      <c r="S47">
        <v>5</v>
      </c>
      <c r="T47" s="13">
        <f t="shared" si="6"/>
        <v>0.10495382031905962</v>
      </c>
      <c r="U47">
        <v>0.83</v>
      </c>
      <c r="V47">
        <v>6</v>
      </c>
      <c r="W47" s="20">
        <f t="shared" si="7"/>
        <v>6.9767441860465115E-2</v>
      </c>
    </row>
    <row r="48" spans="1:23" x14ac:dyDescent="0.3">
      <c r="A48" s="15" t="s">
        <v>33</v>
      </c>
      <c r="B48" s="15" t="s">
        <v>37</v>
      </c>
      <c r="C48" s="9">
        <v>22</v>
      </c>
      <c r="D48" s="10">
        <v>5354.16015625</v>
      </c>
      <c r="E48" s="10">
        <v>11047.2001953125</v>
      </c>
      <c r="F48">
        <v>27.26</v>
      </c>
      <c r="G48" s="11">
        <v>1.7</v>
      </c>
      <c r="H48" s="13">
        <f t="shared" si="0"/>
        <v>5.0913680585701103E-3</v>
      </c>
      <c r="I48" s="13">
        <f t="shared" si="1"/>
        <v>3.1751011370393203E-4</v>
      </c>
      <c r="J48">
        <v>2.87</v>
      </c>
      <c r="K48" s="23">
        <v>0.18</v>
      </c>
      <c r="L48" s="13">
        <f t="shared" si="2"/>
        <v>5.3603178019428523E-4</v>
      </c>
      <c r="M48" s="13">
        <f t="shared" si="3"/>
        <v>3.3618717921592803E-5</v>
      </c>
      <c r="N48">
        <v>16</v>
      </c>
      <c r="O48" s="11">
        <f t="shared" si="4"/>
        <v>2.9883304819193603E-3</v>
      </c>
      <c r="P48">
        <v>9.44</v>
      </c>
      <c r="Q48" s="12">
        <f t="shared" si="5"/>
        <v>0.34629493763756414</v>
      </c>
      <c r="R48">
        <v>1.89</v>
      </c>
      <c r="S48">
        <v>0.81</v>
      </c>
      <c r="T48" s="13">
        <f t="shared" si="6"/>
        <v>0.28222996515679444</v>
      </c>
      <c r="U48">
        <v>0.16</v>
      </c>
      <c r="V48">
        <v>5</v>
      </c>
      <c r="W48" s="20">
        <f t="shared" si="7"/>
        <v>0.3125</v>
      </c>
    </row>
    <row r="49" spans="1:23" x14ac:dyDescent="0.3">
      <c r="A49" s="15" t="s">
        <v>33</v>
      </c>
      <c r="B49" s="15" t="s">
        <v>37</v>
      </c>
      <c r="C49" s="9">
        <v>23</v>
      </c>
      <c r="D49" s="14">
        <v>7829.15</v>
      </c>
      <c r="E49" s="10">
        <v>19339.80078125</v>
      </c>
      <c r="F49">
        <v>231.07</v>
      </c>
      <c r="G49" s="11">
        <v>3.21</v>
      </c>
      <c r="H49" s="13">
        <f t="shared" si="0"/>
        <v>2.9514059636103537E-2</v>
      </c>
      <c r="I49" s="13">
        <f t="shared" si="1"/>
        <v>4.1000619479764728E-4</v>
      </c>
      <c r="J49">
        <v>32.659999999999997</v>
      </c>
      <c r="K49" s="23">
        <v>0.45</v>
      </c>
      <c r="L49" s="13">
        <f t="shared" si="2"/>
        <v>4.1715895084396132E-3</v>
      </c>
      <c r="M49" s="13">
        <f t="shared" si="3"/>
        <v>5.7477503943595416E-5</v>
      </c>
      <c r="N49">
        <v>72</v>
      </c>
      <c r="O49" s="11">
        <f t="shared" si="4"/>
        <v>9.1964006309752655E-3</v>
      </c>
      <c r="P49">
        <v>64.900000000000006</v>
      </c>
      <c r="Q49" s="12">
        <f t="shared" si="5"/>
        <v>0.28086726965854508</v>
      </c>
      <c r="R49">
        <v>4.0599999999999996</v>
      </c>
      <c r="S49">
        <v>10.3</v>
      </c>
      <c r="T49" s="13">
        <f t="shared" si="6"/>
        <v>0.31537048377219845</v>
      </c>
      <c r="U49">
        <v>0.64</v>
      </c>
      <c r="V49">
        <v>16</v>
      </c>
      <c r="W49" s="20">
        <f t="shared" si="7"/>
        <v>0.22222222222222221</v>
      </c>
    </row>
    <row r="50" spans="1:23" x14ac:dyDescent="0.3">
      <c r="A50" s="15" t="s">
        <v>33</v>
      </c>
      <c r="B50" s="15" t="s">
        <v>37</v>
      </c>
      <c r="C50" s="9">
        <v>24</v>
      </c>
      <c r="D50" s="14">
        <v>5945.85</v>
      </c>
      <c r="E50" s="10">
        <v>13755</v>
      </c>
      <c r="F50">
        <v>33.57</v>
      </c>
      <c r="G50" s="11">
        <v>1.77</v>
      </c>
      <c r="H50" s="13">
        <f t="shared" si="0"/>
        <v>5.6459547415424203E-3</v>
      </c>
      <c r="I50" s="13">
        <f t="shared" si="1"/>
        <v>2.9768662176139657E-4</v>
      </c>
      <c r="J50">
        <v>3.14</v>
      </c>
      <c r="K50" s="23">
        <v>0.17</v>
      </c>
      <c r="L50" s="13">
        <f t="shared" si="2"/>
        <v>5.2809943069535891E-4</v>
      </c>
      <c r="M50" s="13">
        <f t="shared" si="3"/>
        <v>2.859137045165956E-5</v>
      </c>
      <c r="N50">
        <v>19</v>
      </c>
      <c r="O50" s="11">
        <f t="shared" si="4"/>
        <v>3.1955061093031272E-3</v>
      </c>
      <c r="P50">
        <v>12.24</v>
      </c>
      <c r="Q50" s="12">
        <f t="shared" si="5"/>
        <v>0.36461126005361932</v>
      </c>
      <c r="R50">
        <v>4.08</v>
      </c>
      <c r="S50">
        <v>1.4</v>
      </c>
      <c r="T50" s="13">
        <f t="shared" si="6"/>
        <v>0.44585987261146492</v>
      </c>
      <c r="U50">
        <v>0.47</v>
      </c>
      <c r="V50">
        <v>3</v>
      </c>
      <c r="W50" s="20">
        <f t="shared" si="7"/>
        <v>0.15789473684210525</v>
      </c>
    </row>
    <row r="51" spans="1:23" x14ac:dyDescent="0.3">
      <c r="A51" s="15" t="s">
        <v>33</v>
      </c>
      <c r="B51" s="15" t="s">
        <v>37</v>
      </c>
      <c r="C51" s="9">
        <v>25</v>
      </c>
      <c r="D51" s="14">
        <v>5861.07</v>
      </c>
      <c r="E51" s="10">
        <v>15587.5</v>
      </c>
      <c r="F51">
        <v>32.74</v>
      </c>
      <c r="G51" s="11">
        <v>4.68</v>
      </c>
      <c r="H51" s="13">
        <f t="shared" si="0"/>
        <v>5.5860107454782154E-3</v>
      </c>
      <c r="I51" s="13">
        <f t="shared" si="1"/>
        <v>7.9848901309829089E-4</v>
      </c>
      <c r="J51">
        <v>4.5599999999999996</v>
      </c>
      <c r="K51" s="23">
        <v>0.65</v>
      </c>
      <c r="L51" s="13">
        <f t="shared" si="2"/>
        <v>7.7801493583936037E-4</v>
      </c>
      <c r="M51" s="13">
        <f t="shared" si="3"/>
        <v>1.1090125181920709E-4</v>
      </c>
      <c r="N51">
        <v>7</v>
      </c>
      <c r="O51" s="11">
        <f t="shared" si="4"/>
        <v>1.1943211734376147E-3</v>
      </c>
      <c r="P51">
        <v>22.35</v>
      </c>
      <c r="Q51" s="12">
        <f t="shared" si="5"/>
        <v>0.68265119120342088</v>
      </c>
      <c r="R51">
        <v>4.47</v>
      </c>
      <c r="S51">
        <v>3.02</v>
      </c>
      <c r="T51" s="13">
        <f t="shared" si="6"/>
        <v>0.66228070175438603</v>
      </c>
      <c r="U51">
        <v>0.6</v>
      </c>
      <c r="V51">
        <v>5</v>
      </c>
      <c r="W51" s="20">
        <f t="shared" si="7"/>
        <v>0.7142857142857143</v>
      </c>
    </row>
    <row r="52" spans="1:23" x14ac:dyDescent="0.3">
      <c r="A52" s="16" t="s">
        <v>33</v>
      </c>
      <c r="B52" s="16" t="s">
        <v>38</v>
      </c>
      <c r="C52" s="17">
        <v>2</v>
      </c>
      <c r="D52" s="10">
        <v>9968.7001953125</v>
      </c>
      <c r="E52" s="10">
        <v>24229.80078125</v>
      </c>
      <c r="F52">
        <v>24.61</v>
      </c>
      <c r="G52" s="11">
        <v>2.2400000000000002</v>
      </c>
      <c r="H52" s="13">
        <f t="shared" si="0"/>
        <v>2.4687270675039616E-3</v>
      </c>
      <c r="I52" s="13">
        <f t="shared" si="1"/>
        <v>2.2470331699345287E-4</v>
      </c>
      <c r="J52">
        <v>2.4700000000000002</v>
      </c>
      <c r="K52" s="23">
        <v>0.22</v>
      </c>
      <c r="L52" s="13">
        <f t="shared" si="2"/>
        <v>2.4777553257760202E-4</v>
      </c>
      <c r="M52" s="13">
        <f t="shared" si="3"/>
        <v>2.206907577614269E-5</v>
      </c>
      <c r="N52">
        <v>11</v>
      </c>
      <c r="O52" s="11">
        <f t="shared" si="4"/>
        <v>1.1034537888071345E-3</v>
      </c>
      <c r="P52">
        <v>8</v>
      </c>
      <c r="Q52" s="12">
        <f t="shared" si="5"/>
        <v>0.32507110930516053</v>
      </c>
      <c r="R52">
        <v>4</v>
      </c>
      <c r="S52">
        <v>0.77</v>
      </c>
      <c r="T52" s="13">
        <f t="shared" si="6"/>
        <v>0.31174089068825911</v>
      </c>
      <c r="U52">
        <v>0.39</v>
      </c>
      <c r="V52">
        <v>2</v>
      </c>
      <c r="W52" s="20">
        <f t="shared" si="7"/>
        <v>0.18181818181818182</v>
      </c>
    </row>
    <row r="53" spans="1:23" x14ac:dyDescent="0.3">
      <c r="A53" s="16" t="s">
        <v>33</v>
      </c>
      <c r="B53" s="16" t="s">
        <v>38</v>
      </c>
      <c r="C53" s="17">
        <v>4</v>
      </c>
      <c r="D53" s="10">
        <v>5162.330078125</v>
      </c>
      <c r="E53" s="10">
        <v>14440.2998046875</v>
      </c>
      <c r="F53">
        <v>205.81</v>
      </c>
      <c r="G53" s="11">
        <v>2.98</v>
      </c>
      <c r="H53" s="13">
        <f t="shared" si="0"/>
        <v>3.9867656055567809E-2</v>
      </c>
      <c r="I53" s="13">
        <f t="shared" si="1"/>
        <v>5.7725870971085983E-4</v>
      </c>
      <c r="J53">
        <v>26.44</v>
      </c>
      <c r="K53" s="23">
        <v>0.38</v>
      </c>
      <c r="L53" s="13">
        <f t="shared" si="2"/>
        <v>5.1217182163607843E-3</v>
      </c>
      <c r="M53" s="13">
        <f t="shared" si="3"/>
        <v>7.3610171036955291E-5</v>
      </c>
      <c r="N53">
        <v>69</v>
      </c>
      <c r="O53" s="11">
        <f t="shared" si="4"/>
        <v>1.3366057372499776E-2</v>
      </c>
      <c r="P53">
        <v>69.400000000000006</v>
      </c>
      <c r="Q53" s="12">
        <f t="shared" si="5"/>
        <v>0.33720421748214374</v>
      </c>
      <c r="R53">
        <v>8.67</v>
      </c>
      <c r="S53">
        <v>11.2</v>
      </c>
      <c r="T53" s="13">
        <f t="shared" si="6"/>
        <v>0.42360060514372161</v>
      </c>
      <c r="U53">
        <v>1.4</v>
      </c>
      <c r="V53">
        <v>8</v>
      </c>
      <c r="W53" s="20">
        <f t="shared" si="7"/>
        <v>0.11594202898550725</v>
      </c>
    </row>
    <row r="54" spans="1:23" x14ac:dyDescent="0.3">
      <c r="A54" s="16" t="s">
        <v>33</v>
      </c>
      <c r="B54" s="16" t="s">
        <v>38</v>
      </c>
      <c r="C54" s="17">
        <v>5</v>
      </c>
      <c r="D54" s="14">
        <v>5017.45</v>
      </c>
      <c r="E54" s="10">
        <v>15513.2998046875</v>
      </c>
      <c r="F54">
        <v>67.45</v>
      </c>
      <c r="G54" s="11">
        <v>2.41</v>
      </c>
      <c r="H54" s="13">
        <f t="shared" si="0"/>
        <v>1.3443083638103022E-2</v>
      </c>
      <c r="I54" s="13">
        <f t="shared" si="1"/>
        <v>4.8032367039033775E-4</v>
      </c>
      <c r="J54">
        <v>7.96</v>
      </c>
      <c r="K54" s="23">
        <v>0.28000000000000003</v>
      </c>
      <c r="L54" s="13">
        <f t="shared" si="2"/>
        <v>1.5864632432809496E-3</v>
      </c>
      <c r="M54" s="13">
        <f t="shared" si="3"/>
        <v>5.5805239713400238E-5</v>
      </c>
      <c r="N54">
        <v>28</v>
      </c>
      <c r="O54" s="11">
        <f t="shared" si="4"/>
        <v>5.5805239713400236E-3</v>
      </c>
      <c r="P54" s="12">
        <v>24.219400405883789</v>
      </c>
      <c r="Q54" s="12">
        <f t="shared" si="5"/>
        <v>0.35907191113245052</v>
      </c>
      <c r="R54" s="12">
        <v>24.219400405883789</v>
      </c>
      <c r="S54" s="12">
        <v>3.5228900909423828</v>
      </c>
      <c r="T54" s="13">
        <f t="shared" si="6"/>
        <v>0.44257413202793755</v>
      </c>
      <c r="U54" s="12">
        <v>3.5228900909423828</v>
      </c>
      <c r="V54">
        <v>1</v>
      </c>
      <c r="W54" s="20">
        <f t="shared" si="7"/>
        <v>3.5714285714285712E-2</v>
      </c>
    </row>
    <row r="55" spans="1:23" x14ac:dyDescent="0.3">
      <c r="A55" s="16" t="s">
        <v>33</v>
      </c>
      <c r="B55" s="16" t="s">
        <v>38</v>
      </c>
      <c r="C55" s="17">
        <v>6</v>
      </c>
      <c r="D55" s="14">
        <v>6133.15</v>
      </c>
      <c r="E55" s="10">
        <v>17364.599609375</v>
      </c>
      <c r="F55">
        <v>86.69</v>
      </c>
      <c r="G55" s="11">
        <v>2.02</v>
      </c>
      <c r="H55" s="13">
        <f t="shared" si="0"/>
        <v>1.4134661633907536E-2</v>
      </c>
      <c r="I55" s="13">
        <f t="shared" si="1"/>
        <v>3.2935767101734023E-4</v>
      </c>
      <c r="J55">
        <v>10.79</v>
      </c>
      <c r="K55" s="23">
        <v>0.25</v>
      </c>
      <c r="L55" s="13">
        <f t="shared" si="2"/>
        <v>1.7592917179589608E-3</v>
      </c>
      <c r="M55" s="13">
        <f t="shared" si="3"/>
        <v>4.076208799719557E-5</v>
      </c>
      <c r="N55">
        <v>43</v>
      </c>
      <c r="O55" s="11">
        <f t="shared" si="4"/>
        <v>7.0110791355176378E-3</v>
      </c>
      <c r="P55">
        <v>44.57</v>
      </c>
      <c r="Q55" s="12">
        <f t="shared" si="5"/>
        <v>0.51413081093551738</v>
      </c>
      <c r="R55">
        <v>4.46</v>
      </c>
      <c r="S55">
        <v>6.81</v>
      </c>
      <c r="T55" s="13">
        <f t="shared" si="6"/>
        <v>0.63113994439295651</v>
      </c>
      <c r="U55">
        <v>0.68</v>
      </c>
      <c r="V55">
        <v>10</v>
      </c>
      <c r="W55" s="20">
        <f t="shared" si="7"/>
        <v>0.23255813953488372</v>
      </c>
    </row>
    <row r="56" spans="1:23" x14ac:dyDescent="0.3">
      <c r="A56" s="16" t="s">
        <v>33</v>
      </c>
      <c r="B56" s="16" t="s">
        <v>38</v>
      </c>
      <c r="C56" s="17">
        <v>10</v>
      </c>
      <c r="D56" s="10">
        <v>7125.52978515625</v>
      </c>
      <c r="E56" s="10">
        <v>21189.5</v>
      </c>
      <c r="F56">
        <v>0</v>
      </c>
      <c r="G56" s="11">
        <v>0</v>
      </c>
      <c r="H56" s="13">
        <f t="shared" si="0"/>
        <v>0</v>
      </c>
      <c r="I56" s="13">
        <f t="shared" si="1"/>
        <v>0</v>
      </c>
      <c r="J56">
        <v>0</v>
      </c>
      <c r="K56" s="23">
        <v>0</v>
      </c>
      <c r="L56" s="13">
        <f t="shared" si="2"/>
        <v>0</v>
      </c>
      <c r="M56" s="13">
        <f t="shared" si="3"/>
        <v>0</v>
      </c>
      <c r="N56">
        <v>0</v>
      </c>
      <c r="O56" s="11">
        <f t="shared" si="4"/>
        <v>0</v>
      </c>
      <c r="P56">
        <v>0</v>
      </c>
      <c r="Q56" s="12" t="e">
        <f t="shared" si="5"/>
        <v>#DIV/0!</v>
      </c>
      <c r="R56">
        <v>0</v>
      </c>
      <c r="S56">
        <v>0</v>
      </c>
      <c r="T56" s="13" t="e">
        <f t="shared" si="6"/>
        <v>#DIV/0!</v>
      </c>
      <c r="U56">
        <v>0</v>
      </c>
      <c r="V56">
        <v>0</v>
      </c>
      <c r="W56" s="20" t="e">
        <f t="shared" si="7"/>
        <v>#DIV/0!</v>
      </c>
    </row>
    <row r="57" spans="1:23" x14ac:dyDescent="0.3">
      <c r="A57" s="16" t="s">
        <v>33</v>
      </c>
      <c r="B57" s="16" t="s">
        <v>38</v>
      </c>
      <c r="C57" s="17" t="s">
        <v>39</v>
      </c>
      <c r="D57" s="10">
        <v>6325.43017578125</v>
      </c>
      <c r="E57" s="10">
        <v>15963.7001953125</v>
      </c>
      <c r="F57">
        <v>60.53</v>
      </c>
      <c r="G57" s="11">
        <v>2.33</v>
      </c>
      <c r="H57" s="13">
        <f t="shared" si="0"/>
        <v>9.5693096466002766E-3</v>
      </c>
      <c r="I57" s="13">
        <f t="shared" si="1"/>
        <v>3.6835439412817849E-4</v>
      </c>
      <c r="J57">
        <v>8.36</v>
      </c>
      <c r="K57" s="23">
        <v>0.32</v>
      </c>
      <c r="L57" s="13">
        <f t="shared" si="2"/>
        <v>1.3216492424513184E-3</v>
      </c>
      <c r="M57" s="13">
        <f t="shared" si="3"/>
        <v>5.058944468713181E-5</v>
      </c>
      <c r="N57">
        <v>26</v>
      </c>
      <c r="O57" s="11">
        <f t="shared" si="4"/>
        <v>4.11039238082946E-3</v>
      </c>
      <c r="P57">
        <v>13.73</v>
      </c>
      <c r="Q57" s="12">
        <f t="shared" si="5"/>
        <v>0.22682967123740294</v>
      </c>
      <c r="R57">
        <v>1.72</v>
      </c>
      <c r="S57">
        <v>1.5</v>
      </c>
      <c r="T57" s="13">
        <f t="shared" si="6"/>
        <v>0.17942583732057418</v>
      </c>
      <c r="U57">
        <v>0.19</v>
      </c>
      <c r="V57">
        <v>8</v>
      </c>
      <c r="W57" s="20">
        <f>V57/N57</f>
        <v>0.30769230769230771</v>
      </c>
    </row>
    <row r="58" spans="1:23" x14ac:dyDescent="0.3">
      <c r="A58" s="16" t="s">
        <v>33</v>
      </c>
      <c r="B58" s="16" t="s">
        <v>38</v>
      </c>
      <c r="C58" s="17" t="s">
        <v>40</v>
      </c>
      <c r="D58" s="10">
        <v>2871.25</v>
      </c>
      <c r="E58" s="10">
        <v>5361.31005859375</v>
      </c>
      <c r="F58">
        <v>9.09</v>
      </c>
      <c r="G58" s="11">
        <v>1.51</v>
      </c>
      <c r="H58" s="13">
        <f t="shared" si="0"/>
        <v>3.1658685241619505E-3</v>
      </c>
      <c r="I58" s="13">
        <f t="shared" si="1"/>
        <v>5.2590335219851979E-4</v>
      </c>
      <c r="J58">
        <v>0.87</v>
      </c>
      <c r="K58" s="23">
        <v>0.14000000000000001</v>
      </c>
      <c r="L58" s="13">
        <f t="shared" si="2"/>
        <v>3.0300391815411408E-4</v>
      </c>
      <c r="M58" s="13">
        <f t="shared" si="3"/>
        <v>4.8759251197213765E-5</v>
      </c>
      <c r="N58">
        <v>6</v>
      </c>
      <c r="O58" s="11">
        <f t="shared" si="4"/>
        <v>2.089682194166304E-3</v>
      </c>
      <c r="P58">
        <v>2.7</v>
      </c>
      <c r="Q58" s="12">
        <f t="shared" si="5"/>
        <v>0.29702970297029707</v>
      </c>
      <c r="R58">
        <v>1.35</v>
      </c>
      <c r="S58">
        <v>0.28000000000000003</v>
      </c>
      <c r="T58" s="13">
        <f t="shared" si="6"/>
        <v>0.32183908045977017</v>
      </c>
      <c r="U58">
        <v>0.14000000000000001</v>
      </c>
      <c r="V58">
        <v>2</v>
      </c>
      <c r="W58" s="20">
        <f t="shared" si="7"/>
        <v>0.33333333333333331</v>
      </c>
    </row>
    <row r="59" spans="1:23" x14ac:dyDescent="0.3">
      <c r="A59" s="16" t="s">
        <v>33</v>
      </c>
      <c r="B59" s="16" t="s">
        <v>38</v>
      </c>
      <c r="C59" s="17" t="s">
        <v>41</v>
      </c>
      <c r="D59" s="14">
        <v>5308.62</v>
      </c>
      <c r="E59" s="10">
        <v>16411.19921875</v>
      </c>
      <c r="F59">
        <v>58.91</v>
      </c>
      <c r="G59" s="11">
        <v>3.68</v>
      </c>
      <c r="H59" s="13">
        <f t="shared" si="0"/>
        <v>1.1097045936608761E-2</v>
      </c>
      <c r="I59" s="13">
        <f t="shared" si="1"/>
        <v>6.9321217190154889E-4</v>
      </c>
      <c r="J59">
        <v>7.28</v>
      </c>
      <c r="K59" s="23">
        <v>0.45</v>
      </c>
      <c r="L59" s="13">
        <f t="shared" si="2"/>
        <v>1.3713545139791509E-3</v>
      </c>
      <c r="M59" s="13">
        <f t="shared" si="3"/>
        <v>8.4767792759700262E-5</v>
      </c>
      <c r="N59">
        <v>16</v>
      </c>
      <c r="O59" s="11">
        <f t="shared" si="4"/>
        <v>3.0139659647893426E-3</v>
      </c>
      <c r="P59">
        <v>33.590000000000003</v>
      </c>
      <c r="Q59" s="12">
        <f t="shared" si="5"/>
        <v>0.57019181802749963</v>
      </c>
      <c r="R59">
        <v>5.6</v>
      </c>
      <c r="S59">
        <v>4.37</v>
      </c>
      <c r="T59" s="13">
        <f t="shared" si="6"/>
        <v>0.60027472527472525</v>
      </c>
      <c r="U59">
        <v>0.73</v>
      </c>
      <c r="V59">
        <v>6</v>
      </c>
      <c r="W59" s="20">
        <f t="shared" si="7"/>
        <v>0.375</v>
      </c>
    </row>
    <row r="60" spans="1:23" x14ac:dyDescent="0.3">
      <c r="A60" s="16" t="s">
        <v>33</v>
      </c>
      <c r="B60" s="16" t="s">
        <v>38</v>
      </c>
      <c r="C60" s="17" t="s">
        <v>42</v>
      </c>
      <c r="D60" s="10">
        <v>6130.39013671875</v>
      </c>
      <c r="E60" s="10">
        <v>10116.7998046875</v>
      </c>
      <c r="F60">
        <v>96.62</v>
      </c>
      <c r="G60" s="11">
        <v>3.22</v>
      </c>
      <c r="H60" s="13">
        <f t="shared" si="0"/>
        <v>1.5760824000626363E-2</v>
      </c>
      <c r="I60" s="13">
        <f t="shared" si="1"/>
        <v>5.2525205218398763E-4</v>
      </c>
      <c r="J60">
        <v>12.03</v>
      </c>
      <c r="K60" s="23">
        <v>0.4</v>
      </c>
      <c r="L60" s="13">
        <f t="shared" si="2"/>
        <v>1.9623547166998045E-3</v>
      </c>
      <c r="M60" s="13">
        <f t="shared" si="3"/>
        <v>6.5248702134656849E-5</v>
      </c>
      <c r="N60">
        <v>30</v>
      </c>
      <c r="O60" s="11">
        <f t="shared" si="4"/>
        <v>4.8936526600992635E-3</v>
      </c>
      <c r="P60">
        <v>36.119999999999997</v>
      </c>
      <c r="Q60" s="12">
        <f t="shared" si="5"/>
        <v>0.37383564479403847</v>
      </c>
      <c r="R60">
        <v>3.28</v>
      </c>
      <c r="S60">
        <v>4.6100000000000003</v>
      </c>
      <c r="T60" s="13">
        <f t="shared" si="6"/>
        <v>0.38320864505403163</v>
      </c>
      <c r="U60">
        <v>0.42</v>
      </c>
      <c r="V60">
        <v>11</v>
      </c>
      <c r="W60" s="20">
        <f t="shared" si="7"/>
        <v>0.36666666666666664</v>
      </c>
    </row>
    <row r="61" spans="1:23" x14ac:dyDescent="0.3">
      <c r="A61" s="16" t="s">
        <v>33</v>
      </c>
      <c r="B61" s="16" t="s">
        <v>38</v>
      </c>
      <c r="C61" s="17">
        <v>13</v>
      </c>
      <c r="D61" s="14">
        <v>5340.57</v>
      </c>
      <c r="E61" s="10">
        <v>13429</v>
      </c>
      <c r="F61">
        <v>22.72</v>
      </c>
      <c r="G61" s="11">
        <v>1.62</v>
      </c>
      <c r="H61" s="13">
        <f t="shared" si="0"/>
        <v>4.2542275449998787E-3</v>
      </c>
      <c r="I61" s="13">
        <f t="shared" si="1"/>
        <v>3.0333840769805473E-4</v>
      </c>
      <c r="J61">
        <v>2.16</v>
      </c>
      <c r="K61" s="23">
        <v>0.15</v>
      </c>
      <c r="L61" s="13">
        <f t="shared" si="2"/>
        <v>4.0445121026407298E-4</v>
      </c>
      <c r="M61" s="13">
        <f t="shared" si="3"/>
        <v>2.8086889601671731E-5</v>
      </c>
      <c r="N61">
        <v>14</v>
      </c>
      <c r="O61" s="11">
        <f t="shared" si="4"/>
        <v>2.6214430294893617E-3</v>
      </c>
      <c r="P61">
        <v>0</v>
      </c>
      <c r="Q61" s="12">
        <f t="shared" si="5"/>
        <v>0</v>
      </c>
      <c r="R61">
        <v>0</v>
      </c>
      <c r="S61">
        <v>0</v>
      </c>
      <c r="T61" s="13">
        <f t="shared" si="6"/>
        <v>0</v>
      </c>
      <c r="U61">
        <v>0</v>
      </c>
      <c r="V61">
        <v>0</v>
      </c>
      <c r="W61" s="20">
        <f t="shared" si="7"/>
        <v>0</v>
      </c>
    </row>
    <row r="62" spans="1:23" x14ac:dyDescent="0.3">
      <c r="A62" s="16" t="s">
        <v>33</v>
      </c>
      <c r="B62" s="16" t="s">
        <v>38</v>
      </c>
      <c r="C62" s="17">
        <v>14</v>
      </c>
      <c r="D62" s="10">
        <v>7637.93017578125</v>
      </c>
      <c r="E62" s="14">
        <v>20135</v>
      </c>
      <c r="F62">
        <v>268.98</v>
      </c>
      <c r="G62" s="11">
        <v>5.72</v>
      </c>
      <c r="H62" s="13">
        <f t="shared" si="0"/>
        <v>3.5216347074354767E-2</v>
      </c>
      <c r="I62" s="13">
        <f t="shared" si="1"/>
        <v>7.4889398938697766E-4</v>
      </c>
      <c r="J62">
        <v>44.62</v>
      </c>
      <c r="K62" s="23">
        <v>0.95</v>
      </c>
      <c r="L62" s="13">
        <f t="shared" si="2"/>
        <v>5.8418968193089064E-3</v>
      </c>
      <c r="M62" s="13">
        <f t="shared" si="3"/>
        <v>1.2437924648909594E-4</v>
      </c>
      <c r="N62">
        <v>47</v>
      </c>
      <c r="O62" s="11">
        <f t="shared" si="4"/>
        <v>6.1534995631447468E-3</v>
      </c>
      <c r="P62">
        <v>127.55</v>
      </c>
      <c r="Q62" s="12">
        <f t="shared" si="5"/>
        <v>0.474198825191464</v>
      </c>
      <c r="R62">
        <v>21.26</v>
      </c>
      <c r="S62">
        <v>25.22</v>
      </c>
      <c r="T62" s="13">
        <f t="shared" si="6"/>
        <v>0.56521739130434778</v>
      </c>
      <c r="U62">
        <v>4.2</v>
      </c>
      <c r="V62">
        <v>6</v>
      </c>
      <c r="W62" s="20">
        <f t="shared" si="7"/>
        <v>0.1276595744680851</v>
      </c>
    </row>
    <row r="63" spans="1:23" x14ac:dyDescent="0.3">
      <c r="A63" s="16" t="s">
        <v>33</v>
      </c>
      <c r="B63" s="16" t="s">
        <v>38</v>
      </c>
      <c r="C63" s="17">
        <v>16</v>
      </c>
      <c r="D63" s="10">
        <v>7187.4599609375</v>
      </c>
      <c r="E63" s="10">
        <v>16249.7001953125</v>
      </c>
      <c r="F63">
        <v>74.290000000000006</v>
      </c>
      <c r="G63" s="11">
        <v>3.38</v>
      </c>
      <c r="H63" s="13">
        <f t="shared" si="0"/>
        <v>1.0336057578581621E-2</v>
      </c>
      <c r="I63" s="13">
        <f t="shared" si="1"/>
        <v>4.7026348923954602E-4</v>
      </c>
      <c r="J63">
        <v>8.2799999999999994</v>
      </c>
      <c r="K63" s="23">
        <v>0.38</v>
      </c>
      <c r="L63" s="13">
        <f t="shared" si="2"/>
        <v>1.1520064174270536E-3</v>
      </c>
      <c r="M63" s="13">
        <f t="shared" si="3"/>
        <v>5.2869859736990385E-5</v>
      </c>
      <c r="N63">
        <v>22</v>
      </c>
      <c r="O63" s="11">
        <f t="shared" si="4"/>
        <v>3.0608866163520749E-3</v>
      </c>
      <c r="P63" s="12">
        <v>9.9813098907470703</v>
      </c>
      <c r="Q63" s="12">
        <f t="shared" si="5"/>
        <v>0.1343560356810751</v>
      </c>
      <c r="R63" s="12">
        <v>9.9813098907470703</v>
      </c>
      <c r="S63" s="12">
        <v>1.713379979133606</v>
      </c>
      <c r="T63" s="13">
        <f t="shared" si="6"/>
        <v>0.20692994917072538</v>
      </c>
      <c r="U63" s="12">
        <v>1.713379979133606</v>
      </c>
      <c r="V63">
        <v>1</v>
      </c>
      <c r="W63" s="20">
        <f t="shared" si="7"/>
        <v>4.5454545454545456E-2</v>
      </c>
    </row>
    <row r="64" spans="1:23" x14ac:dyDescent="0.3">
      <c r="A64" s="16" t="s">
        <v>33</v>
      </c>
      <c r="B64" s="16" t="s">
        <v>38</v>
      </c>
      <c r="C64" s="17">
        <v>17</v>
      </c>
      <c r="D64" s="14">
        <v>6050.58</v>
      </c>
      <c r="E64" s="10">
        <v>12332.2001953125</v>
      </c>
      <c r="F64">
        <v>13.63</v>
      </c>
      <c r="G64" s="11">
        <v>2.27</v>
      </c>
      <c r="H64" s="13">
        <f t="shared" si="0"/>
        <v>2.2526766029041844E-3</v>
      </c>
      <c r="I64" s="13">
        <f t="shared" si="1"/>
        <v>3.7517064479768885E-4</v>
      </c>
      <c r="J64">
        <v>1.58</v>
      </c>
      <c r="K64" s="23">
        <v>0.26</v>
      </c>
      <c r="L64" s="13">
        <f t="shared" si="2"/>
        <v>2.6113199065213585E-4</v>
      </c>
      <c r="M64" s="13">
        <f t="shared" si="3"/>
        <v>4.2971087069338812E-5</v>
      </c>
      <c r="N64">
        <v>6</v>
      </c>
      <c r="O64" s="11">
        <f t="shared" si="4"/>
        <v>9.9164047083089555E-4</v>
      </c>
      <c r="P64" s="12">
        <v>2.2053298950195313</v>
      </c>
      <c r="Q64" s="12">
        <f t="shared" si="5"/>
        <v>0.1617996988275518</v>
      </c>
      <c r="R64" s="12">
        <v>2.2053298950195313</v>
      </c>
      <c r="S64" s="12">
        <v>0.21584500372409821</v>
      </c>
      <c r="T64" s="13">
        <f t="shared" si="6"/>
        <v>0.13661076185069507</v>
      </c>
      <c r="U64" s="12">
        <v>0.21584500372409821</v>
      </c>
      <c r="V64">
        <v>1</v>
      </c>
      <c r="W64" s="20">
        <f t="shared" si="7"/>
        <v>0.16666666666666666</v>
      </c>
    </row>
    <row r="65" spans="1:23" x14ac:dyDescent="0.3">
      <c r="A65" s="16" t="s">
        <v>33</v>
      </c>
      <c r="B65" s="16" t="s">
        <v>38</v>
      </c>
      <c r="C65" s="17">
        <v>18</v>
      </c>
      <c r="D65" s="10">
        <v>4324.81005859375</v>
      </c>
      <c r="E65" s="10">
        <v>13824.099609375</v>
      </c>
      <c r="F65">
        <v>114.32</v>
      </c>
      <c r="G65" s="11">
        <v>2.6</v>
      </c>
      <c r="H65" s="13">
        <f t="shared" ref="H65:H128" si="8">F65/D65</f>
        <v>2.6433530825899935E-2</v>
      </c>
      <c r="I65" s="13">
        <f t="shared" ref="I65:I128" si="9">G65/D65</f>
        <v>6.0118247154775919E-4</v>
      </c>
      <c r="J65">
        <v>11.75</v>
      </c>
      <c r="K65" s="23">
        <v>0.27</v>
      </c>
      <c r="L65" s="13">
        <f t="shared" ref="L65:L128" si="10">J65/D65</f>
        <v>2.7168823233408349E-3</v>
      </c>
      <c r="M65" s="13">
        <f t="shared" ref="M65:M128" si="11">K65/D65</f>
        <v>6.2430487429959619E-5</v>
      </c>
      <c r="N65">
        <v>44</v>
      </c>
      <c r="O65" s="11">
        <f t="shared" ref="O65:O128" si="12">N65/D65</f>
        <v>1.0173857210808233E-2</v>
      </c>
      <c r="P65" s="12">
        <v>7.3772001266479492</v>
      </c>
      <c r="Q65" s="12">
        <f t="shared" si="5"/>
        <v>6.4531141765639871E-2</v>
      </c>
      <c r="R65" s="12">
        <v>7.3772001266479492</v>
      </c>
      <c r="S65" s="12">
        <v>0.99962502717971802</v>
      </c>
      <c r="T65" s="13">
        <f t="shared" si="6"/>
        <v>8.5074470398273871E-2</v>
      </c>
      <c r="U65" s="12">
        <v>0.99962502717971802</v>
      </c>
      <c r="V65">
        <v>1</v>
      </c>
      <c r="W65" s="20">
        <f t="shared" si="7"/>
        <v>2.2727272727272728E-2</v>
      </c>
    </row>
    <row r="66" spans="1:23" x14ac:dyDescent="0.3">
      <c r="A66" s="16" t="s">
        <v>33</v>
      </c>
      <c r="B66" s="16" t="s">
        <v>38</v>
      </c>
      <c r="C66" s="17">
        <v>22</v>
      </c>
      <c r="D66" s="14">
        <v>5229.83</v>
      </c>
      <c r="E66" s="10">
        <v>11548.099609375</v>
      </c>
      <c r="F66">
        <v>30.97</v>
      </c>
      <c r="G66" s="11">
        <v>1.72</v>
      </c>
      <c r="H66" s="13">
        <f t="shared" si="8"/>
        <v>5.9217986053083944E-3</v>
      </c>
      <c r="I66" s="13">
        <f t="shared" si="9"/>
        <v>3.2888258318148006E-4</v>
      </c>
      <c r="J66">
        <v>3.25</v>
      </c>
      <c r="K66" s="23">
        <v>0.18</v>
      </c>
      <c r="L66" s="13">
        <f t="shared" si="10"/>
        <v>6.2143511356965719E-4</v>
      </c>
      <c r="M66" s="13">
        <f t="shared" si="11"/>
        <v>3.4417944751550238E-5</v>
      </c>
      <c r="N66">
        <v>18</v>
      </c>
      <c r="O66" s="11">
        <f t="shared" si="12"/>
        <v>3.441794475155024E-3</v>
      </c>
      <c r="P66" s="12">
        <v>9.44</v>
      </c>
      <c r="Q66" s="12">
        <f t="shared" ref="Q66:Q71" si="13">P66/F66</f>
        <v>0.30481110752340973</v>
      </c>
      <c r="R66" s="12">
        <v>1.89</v>
      </c>
      <c r="S66" s="12">
        <v>0.81</v>
      </c>
      <c r="T66" s="13">
        <f t="shared" ref="T66:T129" si="14">S66/J66</f>
        <v>0.24923076923076926</v>
      </c>
      <c r="U66" s="12">
        <v>0.16</v>
      </c>
      <c r="V66">
        <v>5</v>
      </c>
      <c r="W66" s="20">
        <f t="shared" ref="W66:W73" si="15">V66/N66</f>
        <v>0.27777777777777779</v>
      </c>
    </row>
    <row r="67" spans="1:23" x14ac:dyDescent="0.3">
      <c r="A67" s="16" t="s">
        <v>33</v>
      </c>
      <c r="B67" s="16" t="s">
        <v>38</v>
      </c>
      <c r="C67" s="17">
        <v>23</v>
      </c>
      <c r="D67" s="14">
        <v>8159.07</v>
      </c>
      <c r="E67" s="10">
        <v>15936.599609375</v>
      </c>
      <c r="F67" s="12">
        <v>1.0596300363540649</v>
      </c>
      <c r="G67" s="25">
        <v>1.0596300363540649</v>
      </c>
      <c r="H67" s="13">
        <f t="shared" si="8"/>
        <v>1.2987142362475931E-4</v>
      </c>
      <c r="I67" s="13">
        <f t="shared" si="9"/>
        <v>1.2987142362475931E-4</v>
      </c>
      <c r="J67" s="12">
        <v>6.8222701549530029E-2</v>
      </c>
      <c r="K67" s="24">
        <v>6.8222701549530029E-2</v>
      </c>
      <c r="L67" s="13">
        <f t="shared" si="10"/>
        <v>8.3615781638752978E-6</v>
      </c>
      <c r="M67" s="13">
        <f t="shared" si="11"/>
        <v>8.3615781638752978E-6</v>
      </c>
      <c r="N67">
        <v>1</v>
      </c>
      <c r="O67" s="11">
        <f t="shared" si="12"/>
        <v>1.2256298818370232E-4</v>
      </c>
      <c r="P67" s="12">
        <v>0</v>
      </c>
      <c r="Q67" s="12">
        <f t="shared" si="13"/>
        <v>0</v>
      </c>
      <c r="R67" s="12">
        <v>0</v>
      </c>
      <c r="S67" s="12">
        <v>0</v>
      </c>
      <c r="T67" s="13">
        <f t="shared" si="14"/>
        <v>0</v>
      </c>
      <c r="U67" s="12">
        <v>0</v>
      </c>
      <c r="V67">
        <v>0</v>
      </c>
      <c r="W67" s="20">
        <f t="shared" si="15"/>
        <v>0</v>
      </c>
    </row>
    <row r="68" spans="1:23" x14ac:dyDescent="0.3">
      <c r="A68" s="16" t="s">
        <v>33</v>
      </c>
      <c r="B68" s="16" t="s">
        <v>38</v>
      </c>
      <c r="C68" s="17">
        <v>24</v>
      </c>
      <c r="D68" s="14">
        <v>5972.33</v>
      </c>
      <c r="E68" s="10">
        <v>13625.2001953125</v>
      </c>
      <c r="F68">
        <v>19.38</v>
      </c>
      <c r="G68" s="11">
        <v>1.61</v>
      </c>
      <c r="H68" s="13">
        <f t="shared" si="8"/>
        <v>3.2449646955208435E-3</v>
      </c>
      <c r="I68" s="13">
        <f t="shared" si="9"/>
        <v>2.6957653043284619E-4</v>
      </c>
      <c r="J68">
        <v>1.7</v>
      </c>
      <c r="K68" s="23">
        <v>0.14000000000000001</v>
      </c>
      <c r="L68" s="13">
        <f t="shared" si="10"/>
        <v>2.8464602592288103E-4</v>
      </c>
      <c r="M68" s="13">
        <f t="shared" si="11"/>
        <v>2.3441437428943146E-5</v>
      </c>
      <c r="N68">
        <v>12</v>
      </c>
      <c r="O68" s="11">
        <f t="shared" si="12"/>
        <v>2.0092660653379837E-3</v>
      </c>
      <c r="P68" s="12">
        <v>4.82</v>
      </c>
      <c r="Q68" s="12">
        <f t="shared" si="13"/>
        <v>0.24871001031991746</v>
      </c>
      <c r="R68" s="12">
        <v>2.41</v>
      </c>
      <c r="S68" s="12">
        <v>0.42</v>
      </c>
      <c r="T68" s="13">
        <f t="shared" si="14"/>
        <v>0.24705882352941178</v>
      </c>
      <c r="U68" s="12">
        <v>0.21</v>
      </c>
      <c r="V68">
        <v>2</v>
      </c>
      <c r="W68" s="20">
        <f t="shared" si="15"/>
        <v>0.16666666666666666</v>
      </c>
    </row>
    <row r="69" spans="1:23" x14ac:dyDescent="0.3">
      <c r="A69" s="16" t="s">
        <v>33</v>
      </c>
      <c r="B69" s="16" t="s">
        <v>38</v>
      </c>
      <c r="C69" s="17">
        <v>25</v>
      </c>
      <c r="D69" s="14">
        <v>5179.99</v>
      </c>
      <c r="E69" s="10">
        <v>11135</v>
      </c>
      <c r="F69">
        <v>14.33</v>
      </c>
      <c r="G69" s="11">
        <v>4.78</v>
      </c>
      <c r="H69" s="13">
        <f t="shared" si="8"/>
        <v>2.7664146069780061E-3</v>
      </c>
      <c r="I69" s="13">
        <f t="shared" si="9"/>
        <v>9.2278170421178428E-4</v>
      </c>
      <c r="J69">
        <v>1.8</v>
      </c>
      <c r="K69" s="23">
        <v>0.6</v>
      </c>
      <c r="L69" s="13">
        <f t="shared" si="10"/>
        <v>3.474910183224292E-4</v>
      </c>
      <c r="M69" s="13">
        <f t="shared" si="11"/>
        <v>1.1583033944080974E-4</v>
      </c>
      <c r="N69">
        <v>3</v>
      </c>
      <c r="O69" s="11">
        <f t="shared" si="12"/>
        <v>5.791516972040487E-4</v>
      </c>
      <c r="P69" s="12">
        <v>12.54</v>
      </c>
      <c r="Q69" s="12">
        <f t="shared" si="13"/>
        <v>0.87508722958827623</v>
      </c>
      <c r="R69" s="12">
        <v>6.27</v>
      </c>
      <c r="S69" s="12">
        <v>1.71</v>
      </c>
      <c r="T69" s="13">
        <f t="shared" si="14"/>
        <v>0.95</v>
      </c>
      <c r="U69" s="12">
        <v>0.85</v>
      </c>
      <c r="V69">
        <v>2</v>
      </c>
      <c r="W69" s="20">
        <f t="shared" si="15"/>
        <v>0.66666666666666663</v>
      </c>
    </row>
    <row r="70" spans="1:23" x14ac:dyDescent="0.3">
      <c r="A70" s="15" t="s">
        <v>33</v>
      </c>
      <c r="B70" s="15" t="s">
        <v>43</v>
      </c>
      <c r="C70">
        <v>3</v>
      </c>
      <c r="D70" s="10">
        <v>6520.5400390625</v>
      </c>
      <c r="E70" s="10">
        <v>16661.900390625</v>
      </c>
      <c r="F70">
        <v>1826.15</v>
      </c>
      <c r="G70" s="11">
        <v>3.24</v>
      </c>
      <c r="H70" s="13">
        <f t="shared" si="8"/>
        <v>0.28006115890096694</v>
      </c>
      <c r="I70" s="13">
        <f t="shared" si="9"/>
        <v>4.9689135878166254E-4</v>
      </c>
      <c r="J70">
        <v>261.77999999999997</v>
      </c>
      <c r="K70" s="23">
        <v>0.46</v>
      </c>
      <c r="L70" s="13">
        <f t="shared" si="10"/>
        <v>4.0146981451192464E-2</v>
      </c>
      <c r="M70" s="13">
        <f t="shared" si="11"/>
        <v>7.054630402455702E-5</v>
      </c>
      <c r="N70">
        <v>564</v>
      </c>
      <c r="O70" s="11">
        <f t="shared" si="12"/>
        <v>8.6495903195326421E-2</v>
      </c>
      <c r="P70">
        <v>806.89</v>
      </c>
      <c r="Q70" s="12">
        <f t="shared" si="13"/>
        <v>0.44185307888180048</v>
      </c>
      <c r="R70">
        <v>14.16</v>
      </c>
      <c r="S70">
        <v>146.71</v>
      </c>
      <c r="T70" s="13">
        <f t="shared" si="14"/>
        <v>0.56043242417296979</v>
      </c>
      <c r="U70">
        <v>2.57</v>
      </c>
      <c r="V70">
        <v>57</v>
      </c>
      <c r="W70" s="20">
        <f t="shared" si="15"/>
        <v>0.10106382978723404</v>
      </c>
    </row>
    <row r="71" spans="1:23" x14ac:dyDescent="0.3">
      <c r="A71" s="15" t="s">
        <v>33</v>
      </c>
      <c r="B71" s="15" t="s">
        <v>43</v>
      </c>
      <c r="C71">
        <v>4</v>
      </c>
      <c r="D71" s="14">
        <v>10144.1</v>
      </c>
      <c r="E71" s="10">
        <v>23478.80078125</v>
      </c>
      <c r="F71">
        <v>3477</v>
      </c>
      <c r="G71" s="11">
        <v>5.03</v>
      </c>
      <c r="H71" s="13">
        <f t="shared" si="8"/>
        <v>0.34276081663232816</v>
      </c>
      <c r="I71" s="13">
        <f t="shared" si="9"/>
        <v>4.9585473329324438E-4</v>
      </c>
      <c r="J71">
        <v>709.64</v>
      </c>
      <c r="K71" s="23">
        <v>1.03</v>
      </c>
      <c r="L71" s="13">
        <f t="shared" si="10"/>
        <v>6.9955934976981687E-2</v>
      </c>
      <c r="M71" s="13">
        <f t="shared" si="11"/>
        <v>1.0153685393479954E-4</v>
      </c>
      <c r="N71">
        <v>691</v>
      </c>
      <c r="O71" s="11">
        <f t="shared" si="12"/>
        <v>6.8118413659171345E-2</v>
      </c>
      <c r="P71">
        <v>1168.8900000000001</v>
      </c>
      <c r="Q71" s="12">
        <f t="shared" si="13"/>
        <v>0.33617773943054358</v>
      </c>
      <c r="R71">
        <v>23.85</v>
      </c>
      <c r="S71">
        <v>337.33</v>
      </c>
      <c r="T71" s="13">
        <f t="shared" si="14"/>
        <v>0.47535370046784281</v>
      </c>
      <c r="U71">
        <v>6.88</v>
      </c>
      <c r="V71">
        <v>49</v>
      </c>
      <c r="W71" s="20">
        <f t="shared" si="15"/>
        <v>7.0911722141823438E-2</v>
      </c>
    </row>
    <row r="72" spans="1:23" x14ac:dyDescent="0.3">
      <c r="A72" s="15" t="s">
        <v>33</v>
      </c>
      <c r="B72" s="15" t="s">
        <v>43</v>
      </c>
      <c r="C72">
        <v>5</v>
      </c>
      <c r="D72" s="14">
        <v>5716.16</v>
      </c>
      <c r="E72" s="10">
        <v>15900.5</v>
      </c>
      <c r="F72">
        <v>3097.33</v>
      </c>
      <c r="G72" s="11">
        <v>3.86</v>
      </c>
      <c r="H72" s="13">
        <f t="shared" si="8"/>
        <v>0.54185502155293064</v>
      </c>
      <c r="I72" s="13">
        <f t="shared" si="9"/>
        <v>6.7527850864916312E-4</v>
      </c>
      <c r="J72">
        <v>460.25</v>
      </c>
      <c r="K72" s="23">
        <v>0.56999999999999995</v>
      </c>
      <c r="L72" s="13">
        <f t="shared" si="10"/>
        <v>8.0517340312377547E-2</v>
      </c>
      <c r="M72" s="13">
        <f t="shared" si="11"/>
        <v>9.9717292727985211E-5</v>
      </c>
      <c r="N72">
        <v>803</v>
      </c>
      <c r="O72" s="11">
        <f t="shared" si="12"/>
        <v>0.14047892291328445</v>
      </c>
      <c r="P72">
        <v>1080.9100000000001</v>
      </c>
      <c r="Q72" s="12">
        <f t="shared" ref="Q72:Q92" si="16">P72/F72</f>
        <v>0.34898121930824294</v>
      </c>
      <c r="R72">
        <v>21.62</v>
      </c>
      <c r="S72">
        <v>223.44</v>
      </c>
      <c r="T72" s="13">
        <f t="shared" si="14"/>
        <v>0.48547528517110267</v>
      </c>
      <c r="U72">
        <v>4.47</v>
      </c>
      <c r="V72">
        <v>50</v>
      </c>
      <c r="W72" s="20">
        <f t="shared" si="15"/>
        <v>6.2266500622665005E-2</v>
      </c>
    </row>
    <row r="73" spans="1:23" x14ac:dyDescent="0.3">
      <c r="A73" s="15" t="s">
        <v>33</v>
      </c>
      <c r="B73" s="15" t="s">
        <v>43</v>
      </c>
      <c r="C73">
        <v>6</v>
      </c>
      <c r="D73" s="10">
        <v>9300.1396484375</v>
      </c>
      <c r="E73" s="10">
        <v>21355</v>
      </c>
      <c r="F73">
        <v>228.06</v>
      </c>
      <c r="G73" s="11">
        <v>1.82</v>
      </c>
      <c r="H73" s="13">
        <f t="shared" si="8"/>
        <v>2.4522212420575423E-2</v>
      </c>
      <c r="I73" s="13">
        <f t="shared" si="9"/>
        <v>1.9569598616788245E-4</v>
      </c>
      <c r="J73">
        <v>23.35</v>
      </c>
      <c r="K73" s="23">
        <v>0.19</v>
      </c>
      <c r="L73" s="13">
        <f t="shared" si="10"/>
        <v>2.5107149873736566E-3</v>
      </c>
      <c r="M73" s="13">
        <f t="shared" si="11"/>
        <v>2.0429800753789926E-5</v>
      </c>
      <c r="N73">
        <v>125</v>
      </c>
      <c r="O73" s="11">
        <f t="shared" si="12"/>
        <v>1.3440658390651266E-2</v>
      </c>
      <c r="P73">
        <v>72.73</v>
      </c>
      <c r="Q73" s="12">
        <f t="shared" si="16"/>
        <v>0.31890730509515042</v>
      </c>
      <c r="R73">
        <v>2.42</v>
      </c>
      <c r="S73">
        <v>8.18</v>
      </c>
      <c r="T73" s="13">
        <f t="shared" si="14"/>
        <v>0.35032119914346893</v>
      </c>
      <c r="U73">
        <v>0.27</v>
      </c>
      <c r="V73">
        <v>30</v>
      </c>
      <c r="W73" s="20">
        <f t="shared" si="15"/>
        <v>0.24</v>
      </c>
    </row>
    <row r="74" spans="1:23" x14ac:dyDescent="0.3">
      <c r="A74" s="15" t="s">
        <v>33</v>
      </c>
      <c r="B74" s="15" t="s">
        <v>43</v>
      </c>
      <c r="C74">
        <v>7</v>
      </c>
      <c r="D74" s="10">
        <v>9927.66015625</v>
      </c>
      <c r="E74" s="10">
        <v>22500.400390625</v>
      </c>
      <c r="F74">
        <v>9144.6200000000008</v>
      </c>
      <c r="G74" s="11">
        <v>9.23</v>
      </c>
      <c r="H74" s="13">
        <f t="shared" si="8"/>
        <v>0.92112540680020827</v>
      </c>
      <c r="I74" s="13">
        <f t="shared" si="9"/>
        <v>9.2972562061254839E-4</v>
      </c>
      <c r="J74">
        <v>1807.97</v>
      </c>
      <c r="K74" s="23">
        <v>1.82</v>
      </c>
      <c r="L74" s="13">
        <f t="shared" si="10"/>
        <v>0.18211441281677887</v>
      </c>
      <c r="M74" s="13">
        <f t="shared" si="11"/>
        <v>1.8332617871233349E-4</v>
      </c>
      <c r="N74">
        <v>991</v>
      </c>
      <c r="O74" s="11">
        <f t="shared" si="12"/>
        <v>9.9822111595561799E-2</v>
      </c>
      <c r="P74">
        <v>6352.37</v>
      </c>
      <c r="Q74" s="12">
        <f t="shared" si="16"/>
        <v>0.69465653028775387</v>
      </c>
      <c r="S74">
        <v>1408.13</v>
      </c>
      <c r="T74" s="13">
        <f t="shared" si="14"/>
        <v>0.77884588792955645</v>
      </c>
      <c r="U74">
        <v>52.15</v>
      </c>
      <c r="V74">
        <v>27</v>
      </c>
      <c r="W74" s="20">
        <f>V74/N74</f>
        <v>2.7245206861755803E-2</v>
      </c>
    </row>
    <row r="75" spans="1:23" x14ac:dyDescent="0.3">
      <c r="A75" s="15" t="s">
        <v>33</v>
      </c>
      <c r="B75" s="15" t="s">
        <v>43</v>
      </c>
      <c r="C75">
        <v>8</v>
      </c>
      <c r="D75" s="10">
        <v>6847.81005859375</v>
      </c>
      <c r="E75" s="10">
        <v>12905.2998046875</v>
      </c>
      <c r="F75">
        <v>6389.49</v>
      </c>
      <c r="G75" s="11">
        <v>5.59</v>
      </c>
      <c r="H75" s="13">
        <f t="shared" si="8"/>
        <v>0.93307056494381357</v>
      </c>
      <c r="I75" s="13">
        <f t="shared" si="9"/>
        <v>8.1631937103523414E-4</v>
      </c>
      <c r="J75">
        <v>939.44</v>
      </c>
      <c r="K75" s="23">
        <v>0.82</v>
      </c>
      <c r="L75" s="13">
        <f t="shared" si="10"/>
        <v>0.1371883846020287</v>
      </c>
      <c r="M75" s="13">
        <f t="shared" si="11"/>
        <v>1.1974631203021323E-4</v>
      </c>
      <c r="N75">
        <v>1144</v>
      </c>
      <c r="O75" s="11">
        <f t="shared" si="12"/>
        <v>0.16706070849093163</v>
      </c>
      <c r="P75">
        <v>3132.8</v>
      </c>
      <c r="Q75" s="12">
        <f t="shared" si="16"/>
        <v>0.4903051730263292</v>
      </c>
      <c r="S75">
        <v>552.65</v>
      </c>
      <c r="T75" s="13">
        <f t="shared" si="14"/>
        <v>0.58827599420931609</v>
      </c>
      <c r="U75">
        <v>92.11</v>
      </c>
      <c r="V75">
        <v>6</v>
      </c>
      <c r="W75" s="20">
        <f t="shared" ref="W75:W89" si="17">V75/N75</f>
        <v>5.244755244755245E-3</v>
      </c>
    </row>
    <row r="76" spans="1:23" x14ac:dyDescent="0.3">
      <c r="A76" s="15" t="s">
        <v>33</v>
      </c>
      <c r="B76" s="15" t="s">
        <v>43</v>
      </c>
      <c r="C76">
        <v>9</v>
      </c>
      <c r="D76" s="14">
        <v>9255.15</v>
      </c>
      <c r="E76" s="10">
        <v>12935</v>
      </c>
      <c r="F76">
        <v>24.9</v>
      </c>
      <c r="G76" s="11">
        <v>4.9800000000000004</v>
      </c>
      <c r="H76" s="13">
        <f t="shared" si="8"/>
        <v>2.6903939968558046E-3</v>
      </c>
      <c r="I76" s="13">
        <f t="shared" si="9"/>
        <v>5.3807879937116095E-4</v>
      </c>
      <c r="J76">
        <v>3.42</v>
      </c>
      <c r="K76" s="23">
        <v>0.68</v>
      </c>
      <c r="L76" s="13">
        <f t="shared" si="10"/>
        <v>3.6952399474886956E-4</v>
      </c>
      <c r="M76" s="13">
        <f t="shared" si="11"/>
        <v>7.34726071430501E-5</v>
      </c>
      <c r="N76">
        <v>5</v>
      </c>
      <c r="O76" s="11">
        <f t="shared" si="12"/>
        <v>5.4023975840478003E-4</v>
      </c>
      <c r="P76">
        <v>19.2</v>
      </c>
      <c r="Q76" s="12">
        <f t="shared" si="16"/>
        <v>0.77108433734939763</v>
      </c>
      <c r="R76">
        <v>9.6</v>
      </c>
      <c r="S76">
        <v>2.84</v>
      </c>
      <c r="T76" s="13">
        <f t="shared" si="14"/>
        <v>0.83040935672514615</v>
      </c>
      <c r="U76">
        <v>1.42</v>
      </c>
      <c r="V76">
        <v>2</v>
      </c>
      <c r="W76" s="20">
        <f t="shared" si="17"/>
        <v>0.4</v>
      </c>
    </row>
    <row r="77" spans="1:23" x14ac:dyDescent="0.3">
      <c r="A77" s="15" t="s">
        <v>33</v>
      </c>
      <c r="B77" s="15" t="s">
        <v>43</v>
      </c>
      <c r="C77">
        <v>10</v>
      </c>
      <c r="D77" s="14">
        <v>4489.8100000000004</v>
      </c>
      <c r="E77" s="10">
        <v>11885.599609375</v>
      </c>
      <c r="F77">
        <v>842.04</v>
      </c>
      <c r="G77" s="11">
        <v>3.49</v>
      </c>
      <c r="H77" s="13">
        <f t="shared" si="8"/>
        <v>0.18754468451894399</v>
      </c>
      <c r="I77" s="13">
        <f t="shared" si="9"/>
        <v>7.7731574387334876E-4</v>
      </c>
      <c r="J77">
        <v>124.77</v>
      </c>
      <c r="K77" s="23">
        <v>0.52</v>
      </c>
      <c r="L77" s="13">
        <f t="shared" si="10"/>
        <v>2.7789594659907654E-2</v>
      </c>
      <c r="M77" s="13">
        <f t="shared" si="11"/>
        <v>1.1581781857138721E-4</v>
      </c>
      <c r="N77">
        <v>241</v>
      </c>
      <c r="O77" s="11">
        <f t="shared" si="12"/>
        <v>5.3677104376354451E-2</v>
      </c>
      <c r="P77">
        <v>391.23</v>
      </c>
      <c r="Q77" s="12">
        <f t="shared" si="16"/>
        <v>0.46462163317657124</v>
      </c>
      <c r="R77">
        <v>11.18</v>
      </c>
      <c r="S77">
        <v>72.08</v>
      </c>
      <c r="T77" s="13">
        <f t="shared" si="14"/>
        <v>0.57770297347118704</v>
      </c>
      <c r="U77">
        <v>2.06</v>
      </c>
      <c r="V77">
        <v>35</v>
      </c>
      <c r="W77" s="20">
        <f t="shared" si="17"/>
        <v>0.14522821576763487</v>
      </c>
    </row>
    <row r="78" spans="1:23" x14ac:dyDescent="0.3">
      <c r="A78" s="15" t="s">
        <v>33</v>
      </c>
      <c r="B78" s="15" t="s">
        <v>43</v>
      </c>
      <c r="C78">
        <v>12</v>
      </c>
      <c r="D78" s="14">
        <v>2305.17</v>
      </c>
      <c r="E78" s="10">
        <v>3546.14990234375</v>
      </c>
      <c r="F78">
        <v>997.37</v>
      </c>
      <c r="G78" s="11">
        <v>3.2</v>
      </c>
      <c r="H78" s="13">
        <f t="shared" si="8"/>
        <v>0.43266657122901997</v>
      </c>
      <c r="I78" s="13">
        <f t="shared" si="9"/>
        <v>1.388183951725903E-3</v>
      </c>
      <c r="J78">
        <v>144.86000000000001</v>
      </c>
      <c r="K78" s="23">
        <v>0.46</v>
      </c>
      <c r="L78" s="13">
        <f t="shared" si="10"/>
        <v>6.284135226469198E-2</v>
      </c>
      <c r="M78" s="13">
        <f t="shared" si="11"/>
        <v>1.9955144306059856E-4</v>
      </c>
      <c r="N78">
        <v>312</v>
      </c>
      <c r="O78" s="11">
        <f t="shared" si="12"/>
        <v>0.13534793529327555</v>
      </c>
      <c r="P78">
        <v>208.88</v>
      </c>
      <c r="Q78" s="12">
        <f t="shared" si="16"/>
        <v>0.20943080301192135</v>
      </c>
      <c r="R78">
        <v>41.78</v>
      </c>
      <c r="S78">
        <v>53.39</v>
      </c>
      <c r="T78" s="13">
        <f t="shared" si="14"/>
        <v>0.36856275024161256</v>
      </c>
      <c r="U78">
        <v>10.68</v>
      </c>
      <c r="V78">
        <v>5</v>
      </c>
      <c r="W78" s="20">
        <f t="shared" si="17"/>
        <v>1.6025641025641024E-2</v>
      </c>
    </row>
    <row r="79" spans="1:23" x14ac:dyDescent="0.3">
      <c r="A79" s="15" t="s">
        <v>33</v>
      </c>
      <c r="B79" s="15" t="s">
        <v>43</v>
      </c>
      <c r="C79">
        <v>13</v>
      </c>
      <c r="D79" s="14">
        <v>7161.22</v>
      </c>
      <c r="E79" s="10">
        <v>20072.900390625</v>
      </c>
      <c r="F79">
        <v>12.65</v>
      </c>
      <c r="G79" s="11">
        <v>1.41</v>
      </c>
      <c r="H79" s="13">
        <f t="shared" si="8"/>
        <v>1.7664587877484564E-3</v>
      </c>
      <c r="I79" s="13">
        <f t="shared" si="9"/>
        <v>1.9689382535378048E-4</v>
      </c>
      <c r="J79">
        <v>1.23</v>
      </c>
      <c r="K79" s="23">
        <v>0.14000000000000001</v>
      </c>
      <c r="L79" s="13">
        <f t="shared" si="10"/>
        <v>1.7175844339372339E-4</v>
      </c>
      <c r="M79" s="13">
        <f t="shared" si="11"/>
        <v>1.9549741524488844E-5</v>
      </c>
      <c r="N79">
        <v>9</v>
      </c>
      <c r="O79" s="11">
        <f t="shared" si="12"/>
        <v>1.2567690980028541E-3</v>
      </c>
      <c r="P79">
        <v>5.68</v>
      </c>
      <c r="Q79" s="12">
        <f t="shared" si="16"/>
        <v>0.44901185770750984</v>
      </c>
      <c r="R79">
        <v>1.42</v>
      </c>
      <c r="S79">
        <v>0.64</v>
      </c>
      <c r="T79" s="13">
        <f t="shared" si="14"/>
        <v>0.52032520325203258</v>
      </c>
      <c r="U79">
        <v>0.16</v>
      </c>
      <c r="V79">
        <v>4</v>
      </c>
      <c r="W79" s="20">
        <f t="shared" si="17"/>
        <v>0.44444444444444442</v>
      </c>
    </row>
    <row r="80" spans="1:23" x14ac:dyDescent="0.3">
      <c r="A80" s="15" t="s">
        <v>33</v>
      </c>
      <c r="B80" s="15" t="s">
        <v>43</v>
      </c>
      <c r="C80">
        <v>14</v>
      </c>
      <c r="D80" s="14">
        <v>7676.56</v>
      </c>
      <c r="E80" s="10">
        <v>22210.80078125</v>
      </c>
      <c r="F80">
        <v>437.93</v>
      </c>
      <c r="G80" s="11">
        <v>3.17</v>
      </c>
      <c r="H80" s="13">
        <f t="shared" si="8"/>
        <v>5.7047688026928729E-2</v>
      </c>
      <c r="I80" s="13">
        <f t="shared" si="9"/>
        <v>4.1294538178559143E-4</v>
      </c>
      <c r="J80">
        <v>58.81</v>
      </c>
      <c r="K80" s="23">
        <v>0.43</v>
      </c>
      <c r="L80" s="13">
        <f t="shared" si="10"/>
        <v>7.6609835655554051E-3</v>
      </c>
      <c r="M80" s="13">
        <f t="shared" si="11"/>
        <v>5.6014673239054989E-5</v>
      </c>
      <c r="N80">
        <v>138</v>
      </c>
      <c r="O80" s="11">
        <f t="shared" si="12"/>
        <v>1.7976802109278114E-2</v>
      </c>
      <c r="P80">
        <v>204.81</v>
      </c>
      <c r="Q80" s="12">
        <f t="shared" si="16"/>
        <v>0.46767748270271503</v>
      </c>
      <c r="R80">
        <v>6.61</v>
      </c>
      <c r="S80">
        <v>31.25</v>
      </c>
      <c r="T80" s="13">
        <f t="shared" si="14"/>
        <v>0.53137221560959014</v>
      </c>
      <c r="U80">
        <v>1.01</v>
      </c>
      <c r="V80">
        <v>31</v>
      </c>
      <c r="W80" s="20">
        <f t="shared" si="17"/>
        <v>0.22463768115942029</v>
      </c>
    </row>
    <row r="81" spans="1:23" x14ac:dyDescent="0.3">
      <c r="A81" s="15" t="s">
        <v>33</v>
      </c>
      <c r="B81" s="15" t="s">
        <v>43</v>
      </c>
      <c r="C81">
        <v>15</v>
      </c>
      <c r="D81" s="10">
        <v>7488.990234375</v>
      </c>
      <c r="E81" s="10">
        <v>13433.2998046875</v>
      </c>
      <c r="F81">
        <v>28.32</v>
      </c>
      <c r="G81" s="11">
        <v>2.36</v>
      </c>
      <c r="H81" s="13">
        <f t="shared" si="8"/>
        <v>3.7815511989866372E-3</v>
      </c>
      <c r="I81" s="13">
        <f t="shared" si="9"/>
        <v>3.1512926658221977E-4</v>
      </c>
      <c r="J81">
        <v>3.05</v>
      </c>
      <c r="K81" s="23">
        <v>0.25</v>
      </c>
      <c r="L81" s="13">
        <f t="shared" si="10"/>
        <v>4.0726451825244504E-4</v>
      </c>
      <c r="M81" s="13">
        <f t="shared" si="11"/>
        <v>3.3382337561675823E-5</v>
      </c>
      <c r="N81">
        <v>12</v>
      </c>
      <c r="O81" s="11">
        <f t="shared" si="12"/>
        <v>1.6023522029604395E-3</v>
      </c>
      <c r="P81">
        <v>22.73</v>
      </c>
      <c r="Q81" s="12">
        <f t="shared" si="16"/>
        <v>0.80261299435028244</v>
      </c>
      <c r="R81">
        <v>3.25</v>
      </c>
      <c r="S81">
        <v>2.61</v>
      </c>
      <c r="T81" s="13">
        <f t="shared" si="14"/>
        <v>0.8557377049180328</v>
      </c>
      <c r="U81">
        <v>0.37</v>
      </c>
      <c r="V81">
        <v>7</v>
      </c>
      <c r="W81" s="20">
        <f t="shared" si="17"/>
        <v>0.58333333333333337</v>
      </c>
    </row>
    <row r="82" spans="1:23" x14ac:dyDescent="0.3">
      <c r="A82" s="15" t="s">
        <v>33</v>
      </c>
      <c r="B82" s="15" t="s">
        <v>43</v>
      </c>
      <c r="C82">
        <v>16</v>
      </c>
      <c r="D82" s="14">
        <v>6236.39</v>
      </c>
      <c r="E82" s="10">
        <v>13781.2998046875</v>
      </c>
      <c r="F82">
        <v>4179.91</v>
      </c>
      <c r="G82" s="11">
        <v>5.0999999999999996</v>
      </c>
      <c r="H82" s="13">
        <f t="shared" si="8"/>
        <v>0.67024512578591133</v>
      </c>
      <c r="I82" s="13">
        <f t="shared" si="9"/>
        <v>8.177807994689234E-4</v>
      </c>
      <c r="J82">
        <v>770.26</v>
      </c>
      <c r="K82" s="23">
        <v>0.94</v>
      </c>
      <c r="L82" s="13">
        <f t="shared" si="10"/>
        <v>0.12351055658802608</v>
      </c>
      <c r="M82" s="13">
        <f t="shared" si="11"/>
        <v>1.5072822578446825E-4</v>
      </c>
      <c r="N82">
        <v>820</v>
      </c>
      <c r="O82" s="11">
        <f t="shared" si="12"/>
        <v>0.13148632462049359</v>
      </c>
      <c r="P82">
        <v>1969.55</v>
      </c>
      <c r="Q82" s="12">
        <f t="shared" si="16"/>
        <v>0.47119435585933667</v>
      </c>
      <c r="S82">
        <v>474.02</v>
      </c>
      <c r="T82" s="13">
        <f t="shared" si="14"/>
        <v>0.61540259133279673</v>
      </c>
      <c r="U82">
        <v>15.8</v>
      </c>
      <c r="V82">
        <v>30</v>
      </c>
      <c r="W82" s="20">
        <f t="shared" si="17"/>
        <v>3.6585365853658534E-2</v>
      </c>
    </row>
    <row r="83" spans="1:23" x14ac:dyDescent="0.3">
      <c r="A83" s="15" t="s">
        <v>33</v>
      </c>
      <c r="B83" s="15" t="s">
        <v>43</v>
      </c>
      <c r="C83">
        <v>20</v>
      </c>
      <c r="D83" s="10">
        <v>9688.1796875</v>
      </c>
      <c r="E83" s="10">
        <v>26109.19921875</v>
      </c>
      <c r="F83">
        <v>1252.69</v>
      </c>
      <c r="G83" s="11">
        <v>5.2</v>
      </c>
      <c r="H83" s="13">
        <f t="shared" si="8"/>
        <v>0.1293008635684432</v>
      </c>
      <c r="I83" s="13">
        <f t="shared" si="9"/>
        <v>5.3673653542049874E-4</v>
      </c>
      <c r="J83">
        <v>229.09</v>
      </c>
      <c r="K83" s="23">
        <v>0.95</v>
      </c>
      <c r="L83" s="13">
        <f t="shared" si="10"/>
        <v>2.3646340942208088E-2</v>
      </c>
      <c r="M83" s="13">
        <f t="shared" si="11"/>
        <v>9.8057636278744956E-5</v>
      </c>
      <c r="N83">
        <v>241</v>
      </c>
      <c r="O83" s="11">
        <f t="shared" si="12"/>
        <v>2.4875674045450036E-2</v>
      </c>
      <c r="P83">
        <v>793.11</v>
      </c>
      <c r="Q83" s="12">
        <f t="shared" si="16"/>
        <v>0.63312551389409988</v>
      </c>
      <c r="R83">
        <v>20.87</v>
      </c>
      <c r="S83">
        <v>176.22</v>
      </c>
      <c r="T83" s="13">
        <f t="shared" si="14"/>
        <v>0.76921733816404037</v>
      </c>
      <c r="U83">
        <v>4.6399999999999997</v>
      </c>
      <c r="V83">
        <v>38</v>
      </c>
      <c r="W83" s="20">
        <f t="shared" si="17"/>
        <v>0.15767634854771784</v>
      </c>
    </row>
    <row r="84" spans="1:23" x14ac:dyDescent="0.3">
      <c r="A84" s="15" t="s">
        <v>33</v>
      </c>
      <c r="B84" s="15" t="s">
        <v>43</v>
      </c>
      <c r="C84">
        <v>21</v>
      </c>
      <c r="D84" s="10">
        <v>7130.009765625</v>
      </c>
      <c r="E84" s="10">
        <v>12670.5</v>
      </c>
      <c r="F84">
        <v>210.72</v>
      </c>
      <c r="G84" s="11">
        <v>2.97</v>
      </c>
      <c r="H84" s="13">
        <f t="shared" si="8"/>
        <v>2.9553956716289121E-2</v>
      </c>
      <c r="I84" s="13">
        <f t="shared" si="9"/>
        <v>4.1654921909348283E-4</v>
      </c>
      <c r="J84">
        <v>30.77</v>
      </c>
      <c r="K84" s="23">
        <v>0.43</v>
      </c>
      <c r="L84" s="13">
        <f t="shared" si="10"/>
        <v>4.3155621116183381E-3</v>
      </c>
      <c r="M84" s="13">
        <f t="shared" si="11"/>
        <v>6.0308472798046332E-5</v>
      </c>
      <c r="N84">
        <v>71</v>
      </c>
      <c r="O84" s="11">
        <f t="shared" si="12"/>
        <v>9.9579106247936963E-3</v>
      </c>
      <c r="P84">
        <v>79.83</v>
      </c>
      <c r="Q84" s="12">
        <f t="shared" si="16"/>
        <v>0.37884396355353073</v>
      </c>
      <c r="R84">
        <v>3.8</v>
      </c>
      <c r="S84">
        <v>12.79</v>
      </c>
      <c r="T84" s="13">
        <f t="shared" si="14"/>
        <v>0.41566460838479036</v>
      </c>
      <c r="U84">
        <v>0.61</v>
      </c>
      <c r="V84">
        <v>21</v>
      </c>
      <c r="W84" s="20">
        <f t="shared" si="17"/>
        <v>0.29577464788732394</v>
      </c>
    </row>
    <row r="85" spans="1:23" x14ac:dyDescent="0.3">
      <c r="A85" s="15" t="s">
        <v>33</v>
      </c>
      <c r="B85" s="15" t="s">
        <v>43</v>
      </c>
      <c r="C85">
        <v>22</v>
      </c>
      <c r="D85" s="14">
        <v>4755.1400000000003</v>
      </c>
      <c r="E85" s="10">
        <v>10156.2001953125</v>
      </c>
      <c r="F85">
        <v>46.82</v>
      </c>
      <c r="G85" s="11">
        <v>5.2</v>
      </c>
      <c r="H85" s="13">
        <f t="shared" si="8"/>
        <v>9.8461874939539101E-3</v>
      </c>
      <c r="I85" s="13">
        <f t="shared" si="9"/>
        <v>1.0935535021050905E-3</v>
      </c>
      <c r="J85">
        <v>7.72</v>
      </c>
      <c r="K85" s="23">
        <v>0.86</v>
      </c>
      <c r="L85" s="13">
        <f t="shared" si="10"/>
        <v>1.6235063531252496E-3</v>
      </c>
      <c r="M85" s="13">
        <f t="shared" si="11"/>
        <v>1.8085692534814958E-4</v>
      </c>
      <c r="N85">
        <v>9</v>
      </c>
      <c r="O85" s="11">
        <f t="shared" si="12"/>
        <v>1.8926887536434257E-3</v>
      </c>
      <c r="P85">
        <v>41.96</v>
      </c>
      <c r="Q85" s="12">
        <f t="shared" si="16"/>
        <v>0.89619820589491672</v>
      </c>
      <c r="R85">
        <v>6.99</v>
      </c>
      <c r="S85">
        <v>7.24</v>
      </c>
      <c r="T85" s="13">
        <f t="shared" si="14"/>
        <v>0.9378238341968913</v>
      </c>
      <c r="U85">
        <v>1.21</v>
      </c>
      <c r="V85">
        <v>6</v>
      </c>
      <c r="W85" s="20">
        <f t="shared" si="17"/>
        <v>0.66666666666666663</v>
      </c>
    </row>
    <row r="86" spans="1:23" x14ac:dyDescent="0.3">
      <c r="A86" s="15" t="s">
        <v>33</v>
      </c>
      <c r="B86" s="15" t="s">
        <v>43</v>
      </c>
      <c r="C86">
        <v>23</v>
      </c>
      <c r="D86" s="14">
        <v>11713.3</v>
      </c>
      <c r="E86" s="10">
        <v>18614.69921875</v>
      </c>
      <c r="F86">
        <v>5926.42</v>
      </c>
      <c r="G86" s="11">
        <v>7.66</v>
      </c>
      <c r="H86" s="13">
        <f t="shared" si="8"/>
        <v>0.50595647682548905</v>
      </c>
      <c r="I86" s="13">
        <f t="shared" si="9"/>
        <v>6.5395746715272388E-4</v>
      </c>
      <c r="J86">
        <v>1138.2</v>
      </c>
      <c r="K86" s="23">
        <v>1.47</v>
      </c>
      <c r="L86" s="13">
        <f t="shared" si="10"/>
        <v>9.717159126804574E-2</v>
      </c>
      <c r="M86" s="13">
        <f t="shared" si="11"/>
        <v>1.2549836510633211E-4</v>
      </c>
      <c r="N86">
        <v>774</v>
      </c>
      <c r="O86" s="11">
        <f t="shared" si="12"/>
        <v>6.6078731015170797E-2</v>
      </c>
      <c r="P86">
        <v>3909.29</v>
      </c>
      <c r="Q86" s="12">
        <f t="shared" si="16"/>
        <v>0.6596376902075789</v>
      </c>
      <c r="S86">
        <v>881.98</v>
      </c>
      <c r="T86" s="13">
        <f t="shared" si="14"/>
        <v>0.77489017747320332</v>
      </c>
      <c r="U86">
        <v>35.28</v>
      </c>
      <c r="V86">
        <v>25</v>
      </c>
      <c r="W86" s="20">
        <f t="shared" si="17"/>
        <v>3.2299741602067181E-2</v>
      </c>
    </row>
    <row r="87" spans="1:23" x14ac:dyDescent="0.3">
      <c r="A87" s="15" t="s">
        <v>33</v>
      </c>
      <c r="B87" s="15" t="s">
        <v>43</v>
      </c>
      <c r="C87">
        <v>24</v>
      </c>
      <c r="D87" s="14">
        <v>9282.08</v>
      </c>
      <c r="E87" s="10">
        <v>17651.400390625</v>
      </c>
      <c r="F87">
        <v>6789.29</v>
      </c>
      <c r="G87" s="11">
        <v>5.84</v>
      </c>
      <c r="H87" s="13">
        <f t="shared" si="8"/>
        <v>0.73144058228328135</v>
      </c>
      <c r="I87" s="13">
        <f t="shared" si="9"/>
        <v>6.2916932411700825E-4</v>
      </c>
      <c r="J87">
        <v>1225.97</v>
      </c>
      <c r="K87" s="23">
        <v>1.06</v>
      </c>
      <c r="L87" s="13">
        <f t="shared" si="10"/>
        <v>0.13207923224104942</v>
      </c>
      <c r="M87" s="13">
        <f t="shared" si="11"/>
        <v>1.1419854170616931E-4</v>
      </c>
      <c r="N87">
        <v>1162</v>
      </c>
      <c r="O87" s="11">
        <f t="shared" si="12"/>
        <v>0.12518745798355541</v>
      </c>
      <c r="P87">
        <v>4266.22</v>
      </c>
      <c r="Q87" s="12">
        <f t="shared" si="16"/>
        <v>0.62837498471857889</v>
      </c>
      <c r="S87">
        <v>940.99</v>
      </c>
      <c r="T87" s="13">
        <f t="shared" si="14"/>
        <v>0.76754732986940954</v>
      </c>
      <c r="U87">
        <v>27.68</v>
      </c>
      <c r="V87">
        <v>34</v>
      </c>
      <c r="W87" s="20">
        <f t="shared" si="17"/>
        <v>2.9259896729776247E-2</v>
      </c>
    </row>
    <row r="88" spans="1:23" x14ac:dyDescent="0.3">
      <c r="A88" s="16" t="s">
        <v>33</v>
      </c>
      <c r="B88" s="16" t="s">
        <v>44</v>
      </c>
      <c r="C88" s="17">
        <v>1</v>
      </c>
      <c r="D88" s="10">
        <v>13187.900390625</v>
      </c>
      <c r="E88" s="10">
        <v>28034.80078125</v>
      </c>
      <c r="F88">
        <v>3439.74</v>
      </c>
      <c r="G88" s="11">
        <v>5.32</v>
      </c>
      <c r="H88" s="13">
        <f t="shared" si="8"/>
        <v>0.26082544590989165</v>
      </c>
      <c r="I88" s="13">
        <f t="shared" si="9"/>
        <v>4.0340007449418376E-4</v>
      </c>
      <c r="J88">
        <v>728.11</v>
      </c>
      <c r="K88" s="23">
        <v>1.1299999999999999</v>
      </c>
      <c r="L88" s="13">
        <f t="shared" si="10"/>
        <v>5.521045643608273E-2</v>
      </c>
      <c r="M88" s="13">
        <f t="shared" si="11"/>
        <v>8.5684602289178114E-5</v>
      </c>
      <c r="N88">
        <v>647</v>
      </c>
      <c r="O88" s="11">
        <f t="shared" si="12"/>
        <v>4.9060121841679863E-2</v>
      </c>
      <c r="P88">
        <v>1454.99</v>
      </c>
      <c r="Q88" s="12">
        <f t="shared" si="16"/>
        <v>0.4229941797926588</v>
      </c>
      <c r="S88">
        <v>428.92</v>
      </c>
      <c r="T88" s="13">
        <f t="shared" si="14"/>
        <v>0.58908681380560635</v>
      </c>
      <c r="U88">
        <v>11.29</v>
      </c>
      <c r="V88">
        <v>38</v>
      </c>
      <c r="W88" s="20">
        <f t="shared" si="17"/>
        <v>5.8732612055641419E-2</v>
      </c>
    </row>
    <row r="89" spans="1:23" x14ac:dyDescent="0.3">
      <c r="A89" s="16" t="s">
        <v>33</v>
      </c>
      <c r="B89" s="16" t="s">
        <v>44</v>
      </c>
      <c r="C89" s="17">
        <v>2</v>
      </c>
      <c r="D89" s="10">
        <v>9636.1298828125</v>
      </c>
      <c r="E89" s="10">
        <v>10409</v>
      </c>
      <c r="F89">
        <v>5100.8900000000003</v>
      </c>
      <c r="G89" s="11">
        <v>14.21</v>
      </c>
      <c r="H89" s="13">
        <f t="shared" si="8"/>
        <v>0.52935048219910485</v>
      </c>
      <c r="I89" s="13">
        <f t="shared" si="9"/>
        <v>1.4746584129532846E-3</v>
      </c>
      <c r="J89">
        <v>812.81</v>
      </c>
      <c r="K89" s="23">
        <v>2.2599999999999998</v>
      </c>
      <c r="L89" s="13">
        <f t="shared" si="10"/>
        <v>8.4350253668723368E-2</v>
      </c>
      <c r="M89" s="13">
        <f t="shared" si="11"/>
        <v>2.3453399108194387E-4</v>
      </c>
      <c r="N89">
        <v>359</v>
      </c>
      <c r="O89" s="11">
        <f t="shared" si="12"/>
        <v>3.7255620707264542E-2</v>
      </c>
      <c r="P89">
        <v>4489.6400000000003</v>
      </c>
      <c r="Q89" s="12">
        <f t="shared" si="16"/>
        <v>0.88016797068746833</v>
      </c>
      <c r="S89">
        <v>746.23</v>
      </c>
      <c r="T89" s="13">
        <f t="shared" si="14"/>
        <v>0.91808663771361088</v>
      </c>
      <c r="U89">
        <v>21.32</v>
      </c>
      <c r="V89">
        <v>35</v>
      </c>
      <c r="W89" s="20">
        <f t="shared" si="17"/>
        <v>9.7493036211699163E-2</v>
      </c>
    </row>
    <row r="90" spans="1:23" x14ac:dyDescent="0.3">
      <c r="A90" s="16" t="s">
        <v>33</v>
      </c>
      <c r="B90" s="16" t="s">
        <v>44</v>
      </c>
      <c r="C90" s="17">
        <v>3</v>
      </c>
      <c r="D90" s="10">
        <v>10801</v>
      </c>
      <c r="E90" s="10">
        <v>13575.5</v>
      </c>
      <c r="F90">
        <v>1275.26</v>
      </c>
      <c r="G90" s="11">
        <v>4</v>
      </c>
      <c r="H90" s="13">
        <f t="shared" si="8"/>
        <v>0.11806869734283862</v>
      </c>
      <c r="I90" s="13">
        <f t="shared" si="9"/>
        <v>3.7033607999259331E-4</v>
      </c>
      <c r="J90">
        <v>263.86</v>
      </c>
      <c r="K90" s="23">
        <v>0.83</v>
      </c>
      <c r="L90" s="13">
        <f t="shared" si="10"/>
        <v>2.4429219516711415E-2</v>
      </c>
      <c r="M90" s="13">
        <f t="shared" si="11"/>
        <v>7.6844736598463104E-5</v>
      </c>
      <c r="N90">
        <v>319</v>
      </c>
      <c r="O90" s="11">
        <f t="shared" si="12"/>
        <v>2.9534302379409315E-2</v>
      </c>
      <c r="P90">
        <v>644.45000000000005</v>
      </c>
      <c r="Q90" s="12">
        <f t="shared" si="16"/>
        <v>0.50534792904976245</v>
      </c>
      <c r="R90">
        <v>28.02</v>
      </c>
      <c r="S90">
        <v>188.1</v>
      </c>
      <c r="T90" s="13">
        <f t="shared" si="14"/>
        <v>0.71287804138558319</v>
      </c>
      <c r="U90">
        <v>8.18</v>
      </c>
      <c r="V90">
        <v>23</v>
      </c>
      <c r="W90" s="20">
        <f>V90/N90</f>
        <v>7.2100313479623826E-2</v>
      </c>
    </row>
    <row r="91" spans="1:23" x14ac:dyDescent="0.3">
      <c r="A91" s="16" t="s">
        <v>33</v>
      </c>
      <c r="B91" s="16" t="s">
        <v>44</v>
      </c>
      <c r="C91" s="17">
        <v>6</v>
      </c>
      <c r="D91" s="10">
        <v>7863.33984375</v>
      </c>
      <c r="E91" s="10">
        <v>23178.400390625</v>
      </c>
      <c r="F91">
        <v>2154.31</v>
      </c>
      <c r="G91" s="11">
        <v>4.4000000000000004</v>
      </c>
      <c r="H91" s="13">
        <f t="shared" si="8"/>
        <v>0.27396882785274823</v>
      </c>
      <c r="I91" s="13">
        <f t="shared" si="9"/>
        <v>5.5955867194233525E-4</v>
      </c>
      <c r="J91">
        <v>326.23</v>
      </c>
      <c r="K91" s="23">
        <v>0.67</v>
      </c>
      <c r="L91" s="13">
        <f t="shared" si="10"/>
        <v>4.1487460351760916E-2</v>
      </c>
      <c r="M91" s="13">
        <f t="shared" si="11"/>
        <v>8.5205525045764686E-5</v>
      </c>
      <c r="N91">
        <v>490</v>
      </c>
      <c r="O91" s="11">
        <f t="shared" si="12"/>
        <v>6.2314488466305516E-2</v>
      </c>
      <c r="P91">
        <v>1041.3399999999999</v>
      </c>
      <c r="Q91" s="12">
        <f t="shared" si="16"/>
        <v>0.48337518741499597</v>
      </c>
      <c r="R91">
        <v>23.67</v>
      </c>
      <c r="S91">
        <v>213.14</v>
      </c>
      <c r="T91" s="13">
        <f t="shared" si="14"/>
        <v>0.65334273365417028</v>
      </c>
      <c r="U91">
        <v>4.84</v>
      </c>
      <c r="V91">
        <v>44</v>
      </c>
      <c r="W91" s="20">
        <f t="shared" ref="W91:W105" si="18">V91/N91</f>
        <v>8.9795918367346933E-2</v>
      </c>
    </row>
    <row r="92" spans="1:23" x14ac:dyDescent="0.3">
      <c r="A92" s="16" t="s">
        <v>33</v>
      </c>
      <c r="B92" s="16" t="s">
        <v>44</v>
      </c>
      <c r="C92" s="17" t="s">
        <v>45</v>
      </c>
      <c r="D92" s="14">
        <v>4225.1000000000004</v>
      </c>
      <c r="E92" s="10">
        <v>5746.81005859375</v>
      </c>
      <c r="F92">
        <v>759.64</v>
      </c>
      <c r="G92" s="11">
        <v>2.73</v>
      </c>
      <c r="H92" s="13">
        <f t="shared" si="8"/>
        <v>0.17979219426759127</v>
      </c>
      <c r="I92" s="13">
        <f t="shared" si="9"/>
        <v>6.4613855293365826E-4</v>
      </c>
      <c r="J92">
        <v>100.28</v>
      </c>
      <c r="K92" s="23">
        <v>0.36</v>
      </c>
      <c r="L92" s="13">
        <f t="shared" si="10"/>
        <v>2.3734349482852475E-2</v>
      </c>
      <c r="M92" s="13">
        <f t="shared" si="11"/>
        <v>8.5205083903339553E-5</v>
      </c>
      <c r="N92">
        <v>278</v>
      </c>
      <c r="O92" s="11">
        <f t="shared" si="12"/>
        <v>6.5797259236467773E-2</v>
      </c>
      <c r="P92">
        <v>147.13</v>
      </c>
      <c r="Q92" s="12">
        <f t="shared" si="16"/>
        <v>0.19368385024485282</v>
      </c>
      <c r="R92">
        <v>6.4</v>
      </c>
      <c r="S92">
        <v>26.9</v>
      </c>
      <c r="T92" s="13">
        <f t="shared" si="14"/>
        <v>0.26824890307140004</v>
      </c>
      <c r="U92">
        <v>1.17</v>
      </c>
      <c r="V92">
        <v>23</v>
      </c>
      <c r="W92" s="20">
        <f t="shared" si="18"/>
        <v>8.2733812949640287E-2</v>
      </c>
    </row>
    <row r="93" spans="1:23" x14ac:dyDescent="0.3">
      <c r="A93" s="16" t="s">
        <v>33</v>
      </c>
      <c r="B93" s="16" t="s">
        <v>44</v>
      </c>
      <c r="C93" s="17" t="s">
        <v>46</v>
      </c>
      <c r="D93" s="10">
        <v>4624.3798828125</v>
      </c>
      <c r="E93" s="10">
        <v>7761.75</v>
      </c>
      <c r="F93">
        <v>984.06</v>
      </c>
      <c r="G93" s="11">
        <v>3.36</v>
      </c>
      <c r="H93" s="13">
        <f t="shared" si="8"/>
        <v>0.21279826159123952</v>
      </c>
      <c r="I93" s="13">
        <f t="shared" si="9"/>
        <v>7.2658390641481695E-4</v>
      </c>
      <c r="J93">
        <v>158.91</v>
      </c>
      <c r="K93" s="23">
        <v>0.54</v>
      </c>
      <c r="L93" s="13">
        <f t="shared" si="10"/>
        <v>3.4363526359636479E-2</v>
      </c>
      <c r="M93" s="13">
        <f t="shared" si="11"/>
        <v>1.1677241353095274E-4</v>
      </c>
      <c r="N93">
        <v>293</v>
      </c>
      <c r="O93" s="11">
        <f t="shared" si="12"/>
        <v>6.3359846601053982E-2</v>
      </c>
      <c r="P93">
        <v>436.8</v>
      </c>
      <c r="Q93" s="12">
        <f>P93/F93</f>
        <v>0.44387537345283828</v>
      </c>
      <c r="R93">
        <v>15.06</v>
      </c>
      <c r="S93">
        <v>94.34</v>
      </c>
      <c r="T93" s="13">
        <f t="shared" si="14"/>
        <v>0.59366937260084329</v>
      </c>
      <c r="U93">
        <v>3.25</v>
      </c>
      <c r="V93">
        <v>29</v>
      </c>
      <c r="W93" s="20">
        <f t="shared" si="18"/>
        <v>9.8976109215017066E-2</v>
      </c>
    </row>
    <row r="94" spans="1:23" x14ac:dyDescent="0.3">
      <c r="A94" s="16" t="s">
        <v>33</v>
      </c>
      <c r="B94" s="16" t="s">
        <v>44</v>
      </c>
      <c r="C94" s="17">
        <v>8</v>
      </c>
      <c r="D94" s="14">
        <v>3315.53</v>
      </c>
      <c r="E94" s="10">
        <v>5727.60009765625</v>
      </c>
      <c r="F94">
        <v>715.96</v>
      </c>
      <c r="G94" s="11">
        <v>3.71</v>
      </c>
      <c r="H94" s="13">
        <f t="shared" si="8"/>
        <v>0.21594134271142171</v>
      </c>
      <c r="I94" s="13">
        <f t="shared" si="9"/>
        <v>1.1189764532367372E-3</v>
      </c>
      <c r="J94">
        <v>125.1</v>
      </c>
      <c r="K94" s="23">
        <v>0.65</v>
      </c>
      <c r="L94" s="13">
        <f t="shared" si="10"/>
        <v>3.7731524070058177E-2</v>
      </c>
      <c r="M94" s="13">
        <f t="shared" si="11"/>
        <v>1.9604708749430708E-4</v>
      </c>
      <c r="N94">
        <v>193</v>
      </c>
      <c r="O94" s="11">
        <f t="shared" si="12"/>
        <v>5.8210904440617335E-2</v>
      </c>
      <c r="P94">
        <v>288.45</v>
      </c>
      <c r="Q94" s="12">
        <f t="shared" ref="Q94:Q157" si="19">P94/F94</f>
        <v>0.40288563606905409</v>
      </c>
      <c r="R94">
        <v>20.6</v>
      </c>
      <c r="S94">
        <v>72.78</v>
      </c>
      <c r="T94" s="13">
        <f t="shared" si="14"/>
        <v>0.58177458033573148</v>
      </c>
      <c r="U94">
        <v>5.2</v>
      </c>
      <c r="V94">
        <v>14</v>
      </c>
      <c r="W94" s="20">
        <f t="shared" si="18"/>
        <v>7.2538860103626937E-2</v>
      </c>
    </row>
    <row r="95" spans="1:23" x14ac:dyDescent="0.3">
      <c r="A95" s="16" t="s">
        <v>33</v>
      </c>
      <c r="B95" s="16" t="s">
        <v>44</v>
      </c>
      <c r="C95" s="17">
        <v>9</v>
      </c>
      <c r="D95" s="10">
        <v>16319.099609375</v>
      </c>
      <c r="E95" s="10">
        <v>38071.5</v>
      </c>
      <c r="F95">
        <v>5814.76</v>
      </c>
      <c r="G95" s="11">
        <v>3.14</v>
      </c>
      <c r="H95" s="13">
        <f t="shared" si="8"/>
        <v>0.3563162269479338</v>
      </c>
      <c r="I95" s="13">
        <f t="shared" si="9"/>
        <v>1.92412576377445E-4</v>
      </c>
      <c r="J95">
        <v>957.54</v>
      </c>
      <c r="K95" s="23">
        <v>0.52</v>
      </c>
      <c r="L95" s="13">
        <f t="shared" si="10"/>
        <v>5.8676031332630149E-2</v>
      </c>
      <c r="M95" s="13">
        <f t="shared" si="11"/>
        <v>3.1864503094353949E-5</v>
      </c>
      <c r="N95">
        <v>1849</v>
      </c>
      <c r="O95" s="11">
        <f t="shared" si="12"/>
        <v>0.11330281965665472</v>
      </c>
      <c r="P95">
        <v>1925.58</v>
      </c>
      <c r="Q95" s="12">
        <f t="shared" si="19"/>
        <v>0.33115382234176471</v>
      </c>
      <c r="R95">
        <v>25.34</v>
      </c>
      <c r="S95">
        <v>510.54</v>
      </c>
      <c r="T95" s="13">
        <f t="shared" si="14"/>
        <v>0.53317877059966168</v>
      </c>
      <c r="U95">
        <v>6.72</v>
      </c>
      <c r="V95">
        <v>76</v>
      </c>
      <c r="W95" s="20">
        <f t="shared" si="18"/>
        <v>4.1103299080584098E-2</v>
      </c>
    </row>
    <row r="96" spans="1:23" x14ac:dyDescent="0.3">
      <c r="A96" s="16" t="s">
        <v>33</v>
      </c>
      <c r="B96" s="16" t="s">
        <v>44</v>
      </c>
      <c r="C96" s="17">
        <v>10</v>
      </c>
      <c r="D96" s="10">
        <v>5112.93994140625</v>
      </c>
      <c r="E96" s="10">
        <v>8842.599609375</v>
      </c>
      <c r="F96">
        <v>546.58000000000004</v>
      </c>
      <c r="G96" s="11">
        <v>2.46</v>
      </c>
      <c r="H96" s="13">
        <f t="shared" si="8"/>
        <v>0.10690131436389806</v>
      </c>
      <c r="I96" s="13">
        <f t="shared" si="9"/>
        <v>4.8113219169232168E-4</v>
      </c>
      <c r="J96">
        <v>71.22</v>
      </c>
      <c r="K96" s="23">
        <v>0.32</v>
      </c>
      <c r="L96" s="13">
        <f t="shared" si="10"/>
        <v>1.3929363696067948E-2</v>
      </c>
      <c r="M96" s="13">
        <f t="shared" si="11"/>
        <v>6.258630135835079E-5</v>
      </c>
      <c r="N96">
        <v>222</v>
      </c>
      <c r="O96" s="11">
        <f t="shared" si="12"/>
        <v>4.3419246567355858E-2</v>
      </c>
      <c r="P96">
        <v>224.31</v>
      </c>
      <c r="Q96" s="12">
        <f t="shared" si="19"/>
        <v>0.41038823228072741</v>
      </c>
      <c r="R96">
        <v>4.49</v>
      </c>
      <c r="S96">
        <v>35.67</v>
      </c>
      <c r="T96" s="13">
        <f t="shared" si="14"/>
        <v>0.5008424599831508</v>
      </c>
      <c r="U96">
        <v>0.71</v>
      </c>
      <c r="V96">
        <v>50</v>
      </c>
      <c r="W96" s="20">
        <f t="shared" si="18"/>
        <v>0.22522522522522523</v>
      </c>
    </row>
    <row r="97" spans="1:23" x14ac:dyDescent="0.3">
      <c r="A97" s="16" t="s">
        <v>33</v>
      </c>
      <c r="B97" s="16" t="s">
        <v>44</v>
      </c>
      <c r="C97" s="17">
        <v>11</v>
      </c>
      <c r="D97" s="10">
        <v>9120.009765625</v>
      </c>
      <c r="E97" s="10">
        <v>9850.830078125</v>
      </c>
      <c r="F97">
        <v>683.31</v>
      </c>
      <c r="G97" s="11">
        <v>3.22</v>
      </c>
      <c r="H97" s="13">
        <f t="shared" si="8"/>
        <v>7.4924261876946827E-2</v>
      </c>
      <c r="I97" s="13">
        <f t="shared" si="9"/>
        <v>3.5306979737420618E-4</v>
      </c>
      <c r="J97">
        <v>105.8</v>
      </c>
      <c r="K97" s="23">
        <v>0.5</v>
      </c>
      <c r="L97" s="13">
        <f t="shared" si="10"/>
        <v>1.1600864770866772E-2</v>
      </c>
      <c r="M97" s="13">
        <f t="shared" si="11"/>
        <v>5.4824502697858094E-5</v>
      </c>
      <c r="N97">
        <v>212</v>
      </c>
      <c r="O97" s="11">
        <f t="shared" si="12"/>
        <v>2.3245589143891833E-2</v>
      </c>
      <c r="P97">
        <v>350.39</v>
      </c>
      <c r="Q97" s="12">
        <f t="shared" si="19"/>
        <v>0.51278336333435781</v>
      </c>
      <c r="R97">
        <v>6.74</v>
      </c>
      <c r="S97">
        <v>64.67</v>
      </c>
      <c r="T97" s="13">
        <f t="shared" si="14"/>
        <v>0.61124763705103968</v>
      </c>
      <c r="U97">
        <v>1.24</v>
      </c>
      <c r="V97">
        <v>52</v>
      </c>
      <c r="W97" s="20">
        <f t="shared" si="18"/>
        <v>0.24528301886792453</v>
      </c>
    </row>
    <row r="98" spans="1:23" x14ac:dyDescent="0.3">
      <c r="A98" s="16" t="s">
        <v>33</v>
      </c>
      <c r="B98" s="16" t="s">
        <v>44</v>
      </c>
      <c r="C98" s="17">
        <v>12</v>
      </c>
      <c r="D98" s="10">
        <v>9646.9296875</v>
      </c>
      <c r="E98" s="10">
        <v>17204</v>
      </c>
      <c r="F98">
        <v>1524.89</v>
      </c>
      <c r="G98" s="11">
        <v>5.31</v>
      </c>
      <c r="H98" s="13">
        <f t="shared" si="8"/>
        <v>0.1580699817866274</v>
      </c>
      <c r="I98" s="13">
        <f t="shared" si="9"/>
        <v>5.5043419740898774E-4</v>
      </c>
      <c r="J98">
        <v>291.55</v>
      </c>
      <c r="K98" s="23">
        <v>1.02</v>
      </c>
      <c r="L98" s="13">
        <f t="shared" si="10"/>
        <v>3.0222050895403089E-2</v>
      </c>
      <c r="M98" s="13">
        <f t="shared" si="11"/>
        <v>1.0573312266613326E-4</v>
      </c>
      <c r="N98">
        <v>287</v>
      </c>
      <c r="O98" s="11">
        <f t="shared" si="12"/>
        <v>2.9750398240372788E-2</v>
      </c>
      <c r="P98">
        <v>632.20000000000005</v>
      </c>
      <c r="Q98" s="12">
        <f t="shared" si="19"/>
        <v>0.41458728170556564</v>
      </c>
      <c r="R98">
        <v>22.58</v>
      </c>
      <c r="S98">
        <v>156.61000000000001</v>
      </c>
      <c r="T98" s="13">
        <f t="shared" si="14"/>
        <v>0.53716343680329282</v>
      </c>
      <c r="U98">
        <v>5.59</v>
      </c>
      <c r="V98">
        <v>28</v>
      </c>
      <c r="W98" s="20">
        <f t="shared" si="18"/>
        <v>9.7560975609756101E-2</v>
      </c>
    </row>
    <row r="99" spans="1:23" x14ac:dyDescent="0.3">
      <c r="A99" s="16" t="s">
        <v>33</v>
      </c>
      <c r="B99" s="16" t="s">
        <v>44</v>
      </c>
      <c r="C99" s="17">
        <v>13</v>
      </c>
      <c r="D99" s="14">
        <v>5070.6499999999996</v>
      </c>
      <c r="E99" s="10">
        <v>7337.8798828125</v>
      </c>
      <c r="F99">
        <v>576.67999999999995</v>
      </c>
      <c r="G99" s="11">
        <v>5.0999999999999996</v>
      </c>
      <c r="H99" s="13">
        <f t="shared" si="8"/>
        <v>0.11372900910139726</v>
      </c>
      <c r="I99" s="13">
        <f t="shared" si="9"/>
        <v>1.0057882125565755E-3</v>
      </c>
      <c r="J99">
        <v>116.02</v>
      </c>
      <c r="K99" s="23">
        <v>1.03</v>
      </c>
      <c r="L99" s="13">
        <f t="shared" si="10"/>
        <v>2.288069576878704E-2</v>
      </c>
      <c r="M99" s="13">
        <f t="shared" si="11"/>
        <v>2.0312977626142607E-4</v>
      </c>
      <c r="N99">
        <v>113</v>
      </c>
      <c r="O99" s="11">
        <f t="shared" si="12"/>
        <v>2.2285111376253539E-2</v>
      </c>
      <c r="P99">
        <v>305.52</v>
      </c>
      <c r="Q99" s="12">
        <f t="shared" si="19"/>
        <v>0.52979121870014567</v>
      </c>
      <c r="R99">
        <v>25.46</v>
      </c>
      <c r="S99">
        <v>81.36</v>
      </c>
      <c r="T99" s="13">
        <f t="shared" si="14"/>
        <v>0.70125840372349602</v>
      </c>
      <c r="U99">
        <v>6.78</v>
      </c>
      <c r="V99">
        <v>12</v>
      </c>
      <c r="W99" s="20">
        <f t="shared" si="18"/>
        <v>0.10619469026548672</v>
      </c>
    </row>
    <row r="100" spans="1:23" x14ac:dyDescent="0.3">
      <c r="A100" s="16" t="s">
        <v>33</v>
      </c>
      <c r="B100" s="16" t="s">
        <v>44</v>
      </c>
      <c r="C100" s="17">
        <v>14</v>
      </c>
      <c r="D100" s="14">
        <v>4352.1499999999996</v>
      </c>
      <c r="E100" s="10">
        <v>8720.3896484375</v>
      </c>
      <c r="F100">
        <v>552.66</v>
      </c>
      <c r="G100" s="11">
        <v>4.09</v>
      </c>
      <c r="H100" s="13">
        <f t="shared" si="8"/>
        <v>0.12698551290741358</v>
      </c>
      <c r="I100" s="13">
        <f t="shared" si="9"/>
        <v>9.3976540330641177E-4</v>
      </c>
      <c r="J100">
        <v>84</v>
      </c>
      <c r="K100" s="23">
        <v>0.62</v>
      </c>
      <c r="L100" s="13">
        <f t="shared" si="10"/>
        <v>1.9300805349080342E-2</v>
      </c>
      <c r="M100" s="13">
        <f t="shared" si="11"/>
        <v>1.4245832519559299E-4</v>
      </c>
      <c r="N100">
        <v>135</v>
      </c>
      <c r="O100" s="11">
        <f t="shared" si="12"/>
        <v>3.101915145387912E-2</v>
      </c>
      <c r="P100">
        <v>156.96</v>
      </c>
      <c r="Q100" s="12">
        <f t="shared" si="19"/>
        <v>0.2840082510042341</v>
      </c>
      <c r="R100">
        <v>14.27</v>
      </c>
      <c r="S100">
        <v>33.5</v>
      </c>
      <c r="T100" s="13">
        <f t="shared" si="14"/>
        <v>0.39880952380952384</v>
      </c>
      <c r="U100">
        <v>3.05</v>
      </c>
      <c r="V100">
        <v>11</v>
      </c>
      <c r="W100" s="20">
        <f t="shared" si="18"/>
        <v>8.1481481481481488E-2</v>
      </c>
    </row>
    <row r="101" spans="1:23" x14ac:dyDescent="0.3">
      <c r="A101" s="16" t="s">
        <v>33</v>
      </c>
      <c r="B101" s="16" t="s">
        <v>44</v>
      </c>
      <c r="C101" s="17">
        <v>15</v>
      </c>
      <c r="D101" s="10">
        <v>5303.75</v>
      </c>
      <c r="E101" s="10">
        <v>6627.5498046875</v>
      </c>
      <c r="F101">
        <v>81.97</v>
      </c>
      <c r="G101" s="11">
        <v>2.83</v>
      </c>
      <c r="H101" s="13">
        <f t="shared" si="8"/>
        <v>1.5455102521800613E-2</v>
      </c>
      <c r="I101" s="13">
        <f t="shared" si="9"/>
        <v>5.3358472778694327E-4</v>
      </c>
      <c r="J101">
        <v>10.83</v>
      </c>
      <c r="K101" s="23">
        <v>0.37</v>
      </c>
      <c r="L101" s="13">
        <f t="shared" si="10"/>
        <v>2.0419514494461467E-3</v>
      </c>
      <c r="M101" s="13">
        <f t="shared" si="11"/>
        <v>6.976196087673816E-5</v>
      </c>
      <c r="N101">
        <v>29</v>
      </c>
      <c r="O101" s="11">
        <f t="shared" si="12"/>
        <v>5.4678293660146123E-3</v>
      </c>
      <c r="P101">
        <v>30.1</v>
      </c>
      <c r="Q101" s="12">
        <f t="shared" si="19"/>
        <v>0.36720751494449189</v>
      </c>
      <c r="R101">
        <v>4.3</v>
      </c>
      <c r="S101">
        <v>4.47</v>
      </c>
      <c r="T101" s="13">
        <f t="shared" si="14"/>
        <v>0.41274238227146814</v>
      </c>
      <c r="U101">
        <v>0.64</v>
      </c>
      <c r="V101">
        <v>7</v>
      </c>
      <c r="W101" s="20">
        <f t="shared" si="18"/>
        <v>0.2413793103448276</v>
      </c>
    </row>
    <row r="102" spans="1:23" x14ac:dyDescent="0.3">
      <c r="A102" s="16" t="s">
        <v>33</v>
      </c>
      <c r="B102" s="16" t="s">
        <v>44</v>
      </c>
      <c r="C102" s="17">
        <v>16</v>
      </c>
      <c r="D102" s="10">
        <v>5892.72998046875</v>
      </c>
      <c r="E102" s="10">
        <v>7152.080078125</v>
      </c>
      <c r="F102">
        <v>1283.5999999999999</v>
      </c>
      <c r="G102" s="11">
        <v>4.83</v>
      </c>
      <c r="H102" s="13">
        <f t="shared" si="8"/>
        <v>0.21782773082331072</v>
      </c>
      <c r="I102" s="13">
        <f t="shared" si="9"/>
        <v>8.1965405101012067E-4</v>
      </c>
      <c r="J102">
        <v>220.91</v>
      </c>
      <c r="K102" s="23">
        <v>0.83</v>
      </c>
      <c r="L102" s="13">
        <f t="shared" si="10"/>
        <v>3.7488566544233076E-2</v>
      </c>
      <c r="M102" s="13">
        <f t="shared" si="11"/>
        <v>1.4085152429366461E-4</v>
      </c>
      <c r="N102">
        <v>266</v>
      </c>
      <c r="O102" s="11">
        <f t="shared" si="12"/>
        <v>4.5140368026644326E-2</v>
      </c>
      <c r="P102">
        <v>413.51</v>
      </c>
      <c r="Q102" s="12">
        <f t="shared" si="19"/>
        <v>0.3221486444375195</v>
      </c>
      <c r="R102">
        <v>22.97</v>
      </c>
      <c r="S102">
        <v>98.37</v>
      </c>
      <c r="T102" s="13">
        <f t="shared" si="14"/>
        <v>0.44529446380879095</v>
      </c>
      <c r="U102">
        <v>5.47</v>
      </c>
      <c r="V102">
        <v>18</v>
      </c>
      <c r="W102" s="20">
        <f t="shared" si="18"/>
        <v>6.7669172932330823E-2</v>
      </c>
    </row>
    <row r="103" spans="1:23" x14ac:dyDescent="0.3">
      <c r="A103" s="16" t="s">
        <v>33</v>
      </c>
      <c r="B103" s="16" t="s">
        <v>44</v>
      </c>
      <c r="C103" s="17">
        <v>17</v>
      </c>
      <c r="D103" s="10">
        <v>16515.900390625</v>
      </c>
      <c r="E103" s="10">
        <v>19720.19921875</v>
      </c>
      <c r="F103">
        <v>2692.42</v>
      </c>
      <c r="G103" s="11">
        <v>4.0199999999999996</v>
      </c>
      <c r="H103" s="13">
        <f t="shared" si="8"/>
        <v>0.16301987395905532</v>
      </c>
      <c r="I103" s="13">
        <f t="shared" si="9"/>
        <v>2.4340180704176997E-4</v>
      </c>
      <c r="J103">
        <v>434.47</v>
      </c>
      <c r="K103" s="23">
        <v>0.65</v>
      </c>
      <c r="L103" s="13">
        <f t="shared" si="10"/>
        <v>2.6306164951601447E-2</v>
      </c>
      <c r="M103" s="13">
        <f t="shared" si="11"/>
        <v>3.9356013576405598E-5</v>
      </c>
      <c r="N103">
        <v>669</v>
      </c>
      <c r="O103" s="11">
        <f t="shared" si="12"/>
        <v>4.0506420127100533E-2</v>
      </c>
      <c r="P103">
        <v>1040.33</v>
      </c>
      <c r="Q103" s="12">
        <f t="shared" si="19"/>
        <v>0.38639216764100692</v>
      </c>
      <c r="R103">
        <v>16.260000000000002</v>
      </c>
      <c r="S103">
        <v>239.3</v>
      </c>
      <c r="T103" s="13">
        <f t="shared" si="14"/>
        <v>0.55078601514488912</v>
      </c>
      <c r="U103">
        <v>3.74</v>
      </c>
      <c r="V103">
        <v>64</v>
      </c>
      <c r="W103" s="20">
        <f t="shared" si="18"/>
        <v>9.5665171898355758E-2</v>
      </c>
    </row>
    <row r="104" spans="1:23" x14ac:dyDescent="0.3">
      <c r="A104" s="16" t="s">
        <v>33</v>
      </c>
      <c r="B104" s="16" t="s">
        <v>44</v>
      </c>
      <c r="C104" s="17">
        <v>18</v>
      </c>
      <c r="D104" s="14">
        <v>2337.48</v>
      </c>
      <c r="E104" s="10">
        <v>2844.89990234375</v>
      </c>
      <c r="F104">
        <v>240.7</v>
      </c>
      <c r="G104" s="11">
        <v>4.8099999999999996</v>
      </c>
      <c r="H104" s="13">
        <f t="shared" si="8"/>
        <v>0.10297414309427246</v>
      </c>
      <c r="I104" s="13">
        <f t="shared" si="9"/>
        <v>2.0577716172972601E-3</v>
      </c>
      <c r="J104">
        <v>39.57</v>
      </c>
      <c r="K104" s="23">
        <v>0.79</v>
      </c>
      <c r="L104" s="13">
        <f t="shared" si="10"/>
        <v>1.6928487088659582E-2</v>
      </c>
      <c r="M104" s="13">
        <f t="shared" si="11"/>
        <v>3.3797080616732549E-4</v>
      </c>
      <c r="N104">
        <v>50</v>
      </c>
      <c r="O104" s="11">
        <f t="shared" si="12"/>
        <v>2.1390557352362373E-2</v>
      </c>
      <c r="P104">
        <v>178.47</v>
      </c>
      <c r="Q104" s="12">
        <f t="shared" si="19"/>
        <v>0.74146240132945573</v>
      </c>
      <c r="R104">
        <v>12.75</v>
      </c>
      <c r="S104">
        <v>33.39</v>
      </c>
      <c r="T104" s="13">
        <f t="shared" si="14"/>
        <v>0.84382107657316152</v>
      </c>
      <c r="U104">
        <v>2.38</v>
      </c>
      <c r="V104">
        <v>14</v>
      </c>
      <c r="W104" s="20">
        <f t="shared" si="18"/>
        <v>0.28000000000000003</v>
      </c>
    </row>
    <row r="105" spans="1:23" x14ac:dyDescent="0.3">
      <c r="A105" s="18" t="s">
        <v>47</v>
      </c>
      <c r="B105" s="18" t="s">
        <v>48</v>
      </c>
      <c r="C105">
        <v>1</v>
      </c>
      <c r="D105" s="10">
        <v>10399.400390625</v>
      </c>
      <c r="E105" s="10">
        <v>13926.099609375</v>
      </c>
      <c r="F105">
        <v>2191.79</v>
      </c>
      <c r="G105" s="11">
        <v>2.75</v>
      </c>
      <c r="H105" s="13">
        <f t="shared" si="8"/>
        <v>0.21076118984474201</v>
      </c>
      <c r="I105" s="13">
        <f t="shared" si="9"/>
        <v>2.6443832304784702E-4</v>
      </c>
      <c r="J105">
        <v>403.01</v>
      </c>
      <c r="K105" s="23">
        <v>0.51</v>
      </c>
      <c r="L105" s="13">
        <f t="shared" si="10"/>
        <v>3.8753195844186482E-2</v>
      </c>
      <c r="M105" s="13">
        <f t="shared" si="11"/>
        <v>4.9041289001600713E-5</v>
      </c>
      <c r="N105">
        <v>796</v>
      </c>
      <c r="O105" s="11">
        <f t="shared" si="12"/>
        <v>7.654287459857681E-2</v>
      </c>
      <c r="P105">
        <v>800.37</v>
      </c>
      <c r="Q105" s="12">
        <f t="shared" si="19"/>
        <v>0.36516728336200094</v>
      </c>
      <c r="R105">
        <v>18.61</v>
      </c>
      <c r="S105">
        <v>236.88</v>
      </c>
      <c r="T105" s="13">
        <f t="shared" si="14"/>
        <v>0.58777697823875341</v>
      </c>
      <c r="U105">
        <v>5.51</v>
      </c>
      <c r="V105">
        <v>43</v>
      </c>
      <c r="W105" s="20">
        <f t="shared" si="18"/>
        <v>5.4020100502512561E-2</v>
      </c>
    </row>
    <row r="106" spans="1:23" x14ac:dyDescent="0.3">
      <c r="A106" s="18" t="s">
        <v>47</v>
      </c>
      <c r="B106" s="18" t="s">
        <v>48</v>
      </c>
      <c r="C106">
        <v>2</v>
      </c>
      <c r="D106" s="14">
        <v>11806.3</v>
      </c>
      <c r="E106" s="10">
        <v>16741.19921875</v>
      </c>
      <c r="F106">
        <v>1818.06</v>
      </c>
      <c r="G106" s="11">
        <v>3.18</v>
      </c>
      <c r="H106" s="13">
        <f t="shared" si="8"/>
        <v>0.15399066600035574</v>
      </c>
      <c r="I106" s="13">
        <f t="shared" si="9"/>
        <v>2.6934772113193804E-4</v>
      </c>
      <c r="J106">
        <v>246.16</v>
      </c>
      <c r="K106" s="23">
        <v>0.43</v>
      </c>
      <c r="L106" s="13">
        <f t="shared" si="10"/>
        <v>2.0849885230766627E-2</v>
      </c>
      <c r="M106" s="13">
        <f t="shared" si="11"/>
        <v>3.642123273167716E-5</v>
      </c>
      <c r="N106">
        <v>572</v>
      </c>
      <c r="O106" s="11">
        <f t="shared" si="12"/>
        <v>4.8448709587254266E-2</v>
      </c>
      <c r="P106">
        <v>570.23</v>
      </c>
      <c r="Q106" s="12">
        <f t="shared" si="19"/>
        <v>0.31364751438346372</v>
      </c>
      <c r="R106">
        <v>31.68</v>
      </c>
      <c r="S106">
        <v>118.56</v>
      </c>
      <c r="T106" s="13">
        <f t="shared" si="14"/>
        <v>0.48163795905102375</v>
      </c>
      <c r="U106">
        <v>6.59</v>
      </c>
      <c r="V106">
        <v>18</v>
      </c>
      <c r="W106" s="20">
        <f>V106/N106</f>
        <v>3.1468531468531472E-2</v>
      </c>
    </row>
    <row r="107" spans="1:23" x14ac:dyDescent="0.3">
      <c r="A107" s="18" t="s">
        <v>47</v>
      </c>
      <c r="B107" s="18" t="s">
        <v>48</v>
      </c>
      <c r="C107">
        <v>3</v>
      </c>
      <c r="D107" s="14">
        <v>10776.1</v>
      </c>
      <c r="E107" s="10">
        <v>20221.099609375</v>
      </c>
      <c r="F107">
        <v>3472.62</v>
      </c>
      <c r="G107" s="11">
        <v>4.2300000000000004</v>
      </c>
      <c r="H107" s="13">
        <f t="shared" si="8"/>
        <v>0.32225202067538344</v>
      </c>
      <c r="I107" s="13">
        <f t="shared" si="9"/>
        <v>3.9253533281985139E-4</v>
      </c>
      <c r="J107">
        <v>704.82</v>
      </c>
      <c r="K107" s="23">
        <v>0.86</v>
      </c>
      <c r="L107" s="13">
        <f t="shared" si="10"/>
        <v>6.5405851838791398E-2</v>
      </c>
      <c r="M107" s="13">
        <f t="shared" si="11"/>
        <v>7.9806237878267649E-5</v>
      </c>
      <c r="N107">
        <v>820</v>
      </c>
      <c r="O107" s="11">
        <f t="shared" si="12"/>
        <v>7.609431983741799E-2</v>
      </c>
      <c r="P107">
        <v>1493.55</v>
      </c>
      <c r="Q107" s="12">
        <f t="shared" si="19"/>
        <v>0.43009312853119547</v>
      </c>
      <c r="R107">
        <v>31.12</v>
      </c>
      <c r="S107">
        <v>436.9</v>
      </c>
      <c r="T107" s="13">
        <f t="shared" si="14"/>
        <v>0.61987457790641576</v>
      </c>
      <c r="U107">
        <v>9.1</v>
      </c>
      <c r="V107">
        <v>48</v>
      </c>
      <c r="W107" s="20">
        <f t="shared" ref="W107:W122" si="20">V107/N107</f>
        <v>5.8536585365853662E-2</v>
      </c>
    </row>
    <row r="108" spans="1:23" x14ac:dyDescent="0.3">
      <c r="A108" s="18" t="s">
        <v>47</v>
      </c>
      <c r="B108" s="18" t="s">
        <v>48</v>
      </c>
      <c r="C108">
        <v>4</v>
      </c>
      <c r="D108" s="14">
        <v>10413.9</v>
      </c>
      <c r="E108" s="10">
        <v>16224.5</v>
      </c>
      <c r="F108">
        <v>1459.73</v>
      </c>
      <c r="G108" s="11">
        <v>3.3</v>
      </c>
      <c r="H108" s="13">
        <f t="shared" si="8"/>
        <v>0.14017130949980317</v>
      </c>
      <c r="I108" s="13">
        <f t="shared" si="9"/>
        <v>3.1688416443407369E-4</v>
      </c>
      <c r="J108">
        <v>245.22</v>
      </c>
      <c r="K108" s="23">
        <v>0.55000000000000004</v>
      </c>
      <c r="L108" s="13">
        <f t="shared" si="10"/>
        <v>2.3547374182582896E-2</v>
      </c>
      <c r="M108" s="13">
        <f t="shared" si="11"/>
        <v>5.2814027405678956E-5</v>
      </c>
      <c r="N108">
        <v>442</v>
      </c>
      <c r="O108" s="11">
        <f t="shared" si="12"/>
        <v>4.244327293329108E-2</v>
      </c>
      <c r="P108">
        <v>641.41</v>
      </c>
      <c r="Q108" s="12">
        <f t="shared" si="19"/>
        <v>0.43940317729991157</v>
      </c>
      <c r="R108">
        <v>14.58</v>
      </c>
      <c r="S108">
        <v>154.31</v>
      </c>
      <c r="T108" s="13">
        <f t="shared" si="14"/>
        <v>0.62927167441481124</v>
      </c>
      <c r="U108">
        <v>3.51</v>
      </c>
      <c r="V108">
        <v>44</v>
      </c>
      <c r="W108" s="20">
        <f t="shared" si="20"/>
        <v>9.9547511312217188E-2</v>
      </c>
    </row>
    <row r="109" spans="1:23" x14ac:dyDescent="0.3">
      <c r="A109" s="18" t="s">
        <v>47</v>
      </c>
      <c r="B109" s="18" t="s">
        <v>48</v>
      </c>
      <c r="C109">
        <v>5</v>
      </c>
      <c r="D109" s="10">
        <v>4741.58984375</v>
      </c>
      <c r="E109" s="10">
        <v>6465.68994140625</v>
      </c>
      <c r="F109">
        <v>337.84</v>
      </c>
      <c r="G109" s="11">
        <v>2.31</v>
      </c>
      <c r="H109" s="13">
        <f t="shared" si="8"/>
        <v>7.1250363513688297E-2</v>
      </c>
      <c r="I109" s="13">
        <f t="shared" si="9"/>
        <v>4.8717836761964236E-4</v>
      </c>
      <c r="J109">
        <v>40.479999999999997</v>
      </c>
      <c r="K109" s="23">
        <v>0.28000000000000003</v>
      </c>
      <c r="L109" s="13">
        <f t="shared" si="10"/>
        <v>8.5372209182870643E-3</v>
      </c>
      <c r="M109" s="13">
        <f t="shared" si="11"/>
        <v>5.9051923347835441E-5</v>
      </c>
      <c r="N109">
        <v>146</v>
      </c>
      <c r="O109" s="11">
        <f t="shared" si="12"/>
        <v>3.0791360031371333E-2</v>
      </c>
      <c r="P109">
        <v>31.62</v>
      </c>
      <c r="Q109" s="12">
        <f t="shared" si="19"/>
        <v>9.3594600994553648E-2</v>
      </c>
      <c r="R109">
        <v>5.27</v>
      </c>
      <c r="S109">
        <v>4.58</v>
      </c>
      <c r="T109" s="13">
        <f t="shared" si="14"/>
        <v>0.11314229249011859</v>
      </c>
      <c r="U109">
        <v>0.76</v>
      </c>
      <c r="V109">
        <v>6</v>
      </c>
      <c r="W109" s="20">
        <f t="shared" si="20"/>
        <v>4.1095890410958902E-2</v>
      </c>
    </row>
    <row r="110" spans="1:23" x14ac:dyDescent="0.3">
      <c r="A110" s="18" t="s">
        <v>47</v>
      </c>
      <c r="B110" s="18" t="s">
        <v>48</v>
      </c>
      <c r="C110">
        <v>6</v>
      </c>
      <c r="D110" s="10">
        <v>5749.22998046875</v>
      </c>
      <c r="E110" s="10">
        <v>11042.099609375</v>
      </c>
      <c r="F110">
        <v>144.37</v>
      </c>
      <c r="G110" s="11">
        <v>3.44</v>
      </c>
      <c r="H110" s="13">
        <f t="shared" si="8"/>
        <v>2.5111188887982028E-2</v>
      </c>
      <c r="I110" s="13">
        <f t="shared" si="9"/>
        <v>5.9834099726160678E-4</v>
      </c>
      <c r="J110">
        <v>19.809999999999999</v>
      </c>
      <c r="K110" s="23">
        <v>0.47</v>
      </c>
      <c r="L110" s="13">
        <f t="shared" si="10"/>
        <v>3.4456788243466367E-3</v>
      </c>
      <c r="M110" s="13">
        <f t="shared" si="11"/>
        <v>8.1750078114231156E-5</v>
      </c>
      <c r="N110">
        <v>42</v>
      </c>
      <c r="O110" s="11">
        <f t="shared" si="12"/>
        <v>7.3053261293568273E-3</v>
      </c>
      <c r="P110">
        <v>95.87</v>
      </c>
      <c r="Q110" s="12">
        <f t="shared" si="19"/>
        <v>0.66405762970146154</v>
      </c>
      <c r="R110">
        <v>5.05</v>
      </c>
      <c r="S110">
        <v>12.77</v>
      </c>
      <c r="T110" s="13">
        <f t="shared" si="14"/>
        <v>0.64462392730943974</v>
      </c>
      <c r="U110">
        <v>0.67</v>
      </c>
      <c r="V110">
        <v>19</v>
      </c>
      <c r="W110" s="20">
        <f t="shared" si="20"/>
        <v>0.45238095238095238</v>
      </c>
    </row>
    <row r="111" spans="1:23" x14ac:dyDescent="0.3">
      <c r="A111" s="18" t="s">
        <v>47</v>
      </c>
      <c r="B111" s="18" t="s">
        <v>48</v>
      </c>
      <c r="C111">
        <v>7</v>
      </c>
      <c r="D111" s="14">
        <v>7528.65</v>
      </c>
      <c r="E111" s="10">
        <v>20953.599609375</v>
      </c>
      <c r="F111">
        <v>65.61</v>
      </c>
      <c r="G111" s="11">
        <v>2.85</v>
      </c>
      <c r="H111" s="13">
        <f t="shared" si="8"/>
        <v>8.7147098085314095E-3</v>
      </c>
      <c r="I111" s="13">
        <f t="shared" si="9"/>
        <v>3.7855392401028078E-4</v>
      </c>
      <c r="J111">
        <v>7.91</v>
      </c>
      <c r="K111" s="23">
        <v>0.34</v>
      </c>
      <c r="L111" s="13">
        <f t="shared" si="10"/>
        <v>1.0506531715513405E-3</v>
      </c>
      <c r="M111" s="13">
        <f t="shared" si="11"/>
        <v>4.5160819004735248E-5</v>
      </c>
      <c r="N111">
        <v>23</v>
      </c>
      <c r="O111" s="11">
        <f t="shared" si="12"/>
        <v>3.0549965797320904E-3</v>
      </c>
      <c r="P111">
        <v>30.38</v>
      </c>
      <c r="Q111" s="12">
        <f t="shared" si="19"/>
        <v>0.46303917085810087</v>
      </c>
      <c r="R111">
        <v>3.04</v>
      </c>
      <c r="S111">
        <v>3.39</v>
      </c>
      <c r="T111" s="13">
        <f t="shared" si="14"/>
        <v>0.4285714285714286</v>
      </c>
      <c r="U111">
        <v>0.34</v>
      </c>
      <c r="V111">
        <v>10</v>
      </c>
      <c r="W111" s="20">
        <f t="shared" si="20"/>
        <v>0.43478260869565216</v>
      </c>
    </row>
    <row r="112" spans="1:23" x14ac:dyDescent="0.3">
      <c r="A112" s="18" t="s">
        <v>47</v>
      </c>
      <c r="B112" s="18" t="s">
        <v>48</v>
      </c>
      <c r="C112">
        <v>8</v>
      </c>
      <c r="D112" s="10">
        <v>7186.56005859375</v>
      </c>
      <c r="E112" s="10">
        <v>19845</v>
      </c>
      <c r="F112">
        <v>181</v>
      </c>
      <c r="G112" s="11">
        <v>2.66</v>
      </c>
      <c r="H112" s="13">
        <f t="shared" si="8"/>
        <v>2.5185902368346405E-2</v>
      </c>
      <c r="I112" s="13">
        <f t="shared" si="9"/>
        <v>3.7013536077238365E-4</v>
      </c>
      <c r="J112">
        <v>23.76</v>
      </c>
      <c r="K112" s="23">
        <v>0.35</v>
      </c>
      <c r="L112" s="13">
        <f t="shared" si="10"/>
        <v>3.3061714932149755E-3</v>
      </c>
      <c r="M112" s="13">
        <f t="shared" si="11"/>
        <v>4.8702021154260996E-5</v>
      </c>
      <c r="N112">
        <v>68</v>
      </c>
      <c r="O112" s="11">
        <f t="shared" si="12"/>
        <v>9.462106967113566E-3</v>
      </c>
      <c r="P112">
        <v>120.74</v>
      </c>
      <c r="Q112" s="12">
        <f t="shared" si="19"/>
        <v>0.66707182320441982</v>
      </c>
      <c r="R112">
        <v>4.6399999999999997</v>
      </c>
      <c r="S112">
        <v>18.04</v>
      </c>
      <c r="T112" s="13">
        <f t="shared" si="14"/>
        <v>0.75925925925925919</v>
      </c>
      <c r="U112">
        <v>0.69</v>
      </c>
      <c r="V112">
        <v>26</v>
      </c>
      <c r="W112" s="20">
        <f t="shared" si="20"/>
        <v>0.38235294117647056</v>
      </c>
    </row>
    <row r="113" spans="1:23" x14ac:dyDescent="0.3">
      <c r="A113" s="18" t="s">
        <v>47</v>
      </c>
      <c r="B113" s="18" t="s">
        <v>48</v>
      </c>
      <c r="C113">
        <v>9</v>
      </c>
      <c r="D113" s="10">
        <v>17426.19921875</v>
      </c>
      <c r="E113" s="14">
        <v>32281.4</v>
      </c>
      <c r="F113">
        <v>1385.56</v>
      </c>
      <c r="G113" s="11">
        <v>4.12</v>
      </c>
      <c r="H113" s="13">
        <f t="shared" si="8"/>
        <v>7.9510166422818371E-2</v>
      </c>
      <c r="I113" s="13">
        <f t="shared" si="9"/>
        <v>2.3642562260891748E-4</v>
      </c>
      <c r="J113">
        <v>245.74</v>
      </c>
      <c r="K113" s="23">
        <v>0.73</v>
      </c>
      <c r="L113" s="13">
        <f t="shared" si="10"/>
        <v>1.410175546114451E-2</v>
      </c>
      <c r="M113" s="13">
        <f t="shared" si="11"/>
        <v>4.1890947695269354E-5</v>
      </c>
      <c r="N113">
        <v>336</v>
      </c>
      <c r="O113" s="11">
        <f t="shared" si="12"/>
        <v>1.9281312911795211E-2</v>
      </c>
      <c r="P113">
        <v>806.1</v>
      </c>
      <c r="Q113" s="12">
        <f t="shared" si="19"/>
        <v>0.58178642570513006</v>
      </c>
      <c r="R113">
        <v>18.32</v>
      </c>
      <c r="S113">
        <v>180.98</v>
      </c>
      <c r="T113" s="13">
        <f t="shared" si="14"/>
        <v>0.73646943924473018</v>
      </c>
      <c r="U113">
        <v>4.1100000000000003</v>
      </c>
      <c r="V113">
        <v>44</v>
      </c>
      <c r="W113" s="20">
        <f t="shared" si="20"/>
        <v>0.13095238095238096</v>
      </c>
    </row>
    <row r="114" spans="1:23" x14ac:dyDescent="0.3">
      <c r="A114" s="18" t="s">
        <v>47</v>
      </c>
      <c r="B114" s="18" t="s">
        <v>48</v>
      </c>
      <c r="C114">
        <v>11</v>
      </c>
      <c r="D114" s="14">
        <v>17012.900000000001</v>
      </c>
      <c r="E114" s="10">
        <v>31671.599609375</v>
      </c>
      <c r="F114">
        <v>650.83000000000004</v>
      </c>
      <c r="G114" s="11">
        <v>3.41</v>
      </c>
      <c r="H114" s="13">
        <f t="shared" si="8"/>
        <v>3.8255088785568596E-2</v>
      </c>
      <c r="I114" s="13">
        <f t="shared" si="9"/>
        <v>2.0043613963521798E-4</v>
      </c>
      <c r="J114">
        <v>96.62</v>
      </c>
      <c r="K114" s="23">
        <v>0.51</v>
      </c>
      <c r="L114" s="13">
        <f t="shared" si="10"/>
        <v>5.6792198860864404E-3</v>
      </c>
      <c r="M114" s="13">
        <f t="shared" si="11"/>
        <v>2.9977252555413832E-5</v>
      </c>
      <c r="N114">
        <v>191</v>
      </c>
      <c r="O114" s="11">
        <f t="shared" si="12"/>
        <v>1.1226774976635375E-2</v>
      </c>
      <c r="P114">
        <v>307.86</v>
      </c>
      <c r="Q114" s="12">
        <f t="shared" si="19"/>
        <v>0.47302675045710862</v>
      </c>
      <c r="R114">
        <v>9.0500000000000007</v>
      </c>
      <c r="S114">
        <v>55.94</v>
      </c>
      <c r="T114" s="13">
        <f t="shared" si="14"/>
        <v>0.57896915752432199</v>
      </c>
      <c r="U114">
        <v>1.65</v>
      </c>
      <c r="V114">
        <v>34</v>
      </c>
      <c r="W114" s="20">
        <f t="shared" si="20"/>
        <v>0.17801047120418848</v>
      </c>
    </row>
    <row r="115" spans="1:23" x14ac:dyDescent="0.3">
      <c r="A115" s="18" t="s">
        <v>47</v>
      </c>
      <c r="B115" s="18" t="s">
        <v>48</v>
      </c>
      <c r="C115">
        <v>12</v>
      </c>
      <c r="D115" s="14">
        <v>10841</v>
      </c>
      <c r="E115" s="10">
        <v>12922.400390625</v>
      </c>
      <c r="F115">
        <v>1223.56</v>
      </c>
      <c r="G115" s="11">
        <v>3.21</v>
      </c>
      <c r="H115" s="13">
        <f t="shared" si="8"/>
        <v>0.11286412692556037</v>
      </c>
      <c r="I115" s="13">
        <f t="shared" si="9"/>
        <v>2.9609814592749747E-4</v>
      </c>
      <c r="J115">
        <v>179.56</v>
      </c>
      <c r="K115" s="23">
        <v>0.47</v>
      </c>
      <c r="L115" s="13">
        <f t="shared" si="10"/>
        <v>1.6563047689327554E-2</v>
      </c>
      <c r="M115" s="13">
        <f t="shared" si="11"/>
        <v>4.3353934138917074E-5</v>
      </c>
      <c r="N115">
        <v>381</v>
      </c>
      <c r="O115" s="11">
        <f t="shared" si="12"/>
        <v>3.5144359376441288E-2</v>
      </c>
      <c r="P115">
        <v>447.45</v>
      </c>
      <c r="Q115" s="12">
        <f t="shared" si="19"/>
        <v>0.36569518454346334</v>
      </c>
      <c r="R115">
        <v>13.56</v>
      </c>
      <c r="S115">
        <v>82.75</v>
      </c>
      <c r="T115" s="13">
        <f t="shared" si="14"/>
        <v>0.46084874136778792</v>
      </c>
      <c r="U115">
        <v>2.5099999999999998</v>
      </c>
      <c r="V115">
        <v>33</v>
      </c>
      <c r="W115" s="20">
        <f t="shared" si="20"/>
        <v>8.6614173228346455E-2</v>
      </c>
    </row>
    <row r="116" spans="1:23" x14ac:dyDescent="0.3">
      <c r="A116" s="18" t="s">
        <v>47</v>
      </c>
      <c r="B116" s="18" t="s">
        <v>48</v>
      </c>
      <c r="C116">
        <v>13</v>
      </c>
      <c r="D116" s="14">
        <v>10646.5</v>
      </c>
      <c r="E116" s="10">
        <v>22023.5</v>
      </c>
      <c r="F116">
        <v>2949.8</v>
      </c>
      <c r="G116" s="11">
        <v>3.13</v>
      </c>
      <c r="H116" s="13">
        <f t="shared" si="8"/>
        <v>0.27706758089512989</v>
      </c>
      <c r="I116" s="13">
        <f t="shared" si="9"/>
        <v>2.9399333114168974E-4</v>
      </c>
      <c r="J116">
        <v>522.71</v>
      </c>
      <c r="K116" s="23">
        <v>0.56000000000000005</v>
      </c>
      <c r="L116" s="13">
        <f t="shared" si="10"/>
        <v>4.9096886300662196E-2</v>
      </c>
      <c r="M116" s="13">
        <f t="shared" si="11"/>
        <v>5.2599445827267182E-5</v>
      </c>
      <c r="N116">
        <v>941</v>
      </c>
      <c r="O116" s="11">
        <f t="shared" si="12"/>
        <v>8.838585450617574E-2</v>
      </c>
      <c r="P116">
        <v>1171.32</v>
      </c>
      <c r="Q116" s="12">
        <f t="shared" si="19"/>
        <v>0.39708454810495625</v>
      </c>
      <c r="R116">
        <v>19.2</v>
      </c>
      <c r="S116">
        <v>313.70999999999998</v>
      </c>
      <c r="T116" s="13">
        <f t="shared" si="14"/>
        <v>0.60016070096229257</v>
      </c>
      <c r="U116">
        <v>5.14</v>
      </c>
      <c r="V116">
        <v>61</v>
      </c>
      <c r="W116" s="20">
        <f t="shared" si="20"/>
        <v>6.482465462274177E-2</v>
      </c>
    </row>
    <row r="117" spans="1:23" x14ac:dyDescent="0.3">
      <c r="A117" s="18" t="s">
        <v>47</v>
      </c>
      <c r="B117" s="18" t="s">
        <v>48</v>
      </c>
      <c r="C117">
        <v>14</v>
      </c>
      <c r="D117" s="10">
        <v>9759.169921875</v>
      </c>
      <c r="E117" s="14">
        <v>15573.9</v>
      </c>
      <c r="F117">
        <v>92.81</v>
      </c>
      <c r="G117" s="11">
        <v>6.69</v>
      </c>
      <c r="H117" s="13">
        <f t="shared" si="8"/>
        <v>9.5100301299158741E-3</v>
      </c>
      <c r="I117" s="13">
        <f t="shared" si="9"/>
        <v>6.8550912152933092E-4</v>
      </c>
      <c r="J117">
        <v>25.72</v>
      </c>
      <c r="K117" s="23">
        <v>1.84</v>
      </c>
      <c r="L117" s="13">
        <f t="shared" si="10"/>
        <v>2.6354700457002075E-3</v>
      </c>
      <c r="M117" s="13">
        <f t="shared" si="11"/>
        <v>1.8854062535335857E-4</v>
      </c>
      <c r="N117">
        <v>14</v>
      </c>
      <c r="O117" s="11">
        <f t="shared" si="12"/>
        <v>1.43454823638425E-3</v>
      </c>
      <c r="P117">
        <v>63.88</v>
      </c>
      <c r="Q117" s="12">
        <f t="shared" si="19"/>
        <v>0.68828790001077467</v>
      </c>
      <c r="R117">
        <v>15.97</v>
      </c>
      <c r="S117">
        <v>21.24</v>
      </c>
      <c r="T117" s="13">
        <f t="shared" si="14"/>
        <v>0.82581648522550544</v>
      </c>
      <c r="U117">
        <v>5.31</v>
      </c>
      <c r="V117">
        <v>4</v>
      </c>
      <c r="W117" s="20">
        <f t="shared" si="20"/>
        <v>0.2857142857142857</v>
      </c>
    </row>
    <row r="118" spans="1:23" x14ac:dyDescent="0.3">
      <c r="A118" s="19" t="s">
        <v>47</v>
      </c>
      <c r="B118" s="19" t="s">
        <v>49</v>
      </c>
      <c r="C118" s="17">
        <v>2</v>
      </c>
      <c r="D118" s="10">
        <v>7844.27978515625</v>
      </c>
      <c r="E118" s="10">
        <v>13653.900390625</v>
      </c>
      <c r="F118">
        <v>14.33</v>
      </c>
      <c r="G118" s="11">
        <v>0.9</v>
      </c>
      <c r="H118" s="13">
        <f t="shared" si="8"/>
        <v>1.8268088839866082E-3</v>
      </c>
      <c r="I118" s="13">
        <f t="shared" si="9"/>
        <v>1.1473328650299703E-4</v>
      </c>
      <c r="J118">
        <v>1.31</v>
      </c>
      <c r="K118" s="23">
        <v>0.08</v>
      </c>
      <c r="L118" s="13">
        <f t="shared" si="10"/>
        <v>1.6700067257658456E-4</v>
      </c>
      <c r="M118" s="13">
        <f t="shared" si="11"/>
        <v>1.0198514355821959E-5</v>
      </c>
      <c r="N118">
        <v>16</v>
      </c>
      <c r="O118" s="11">
        <f t="shared" si="12"/>
        <v>2.0397028711643915E-3</v>
      </c>
      <c r="P118">
        <v>0</v>
      </c>
      <c r="Q118" s="12">
        <f t="shared" si="19"/>
        <v>0</v>
      </c>
      <c r="R118">
        <v>0</v>
      </c>
      <c r="S118">
        <v>0</v>
      </c>
      <c r="T118" s="13">
        <f t="shared" si="14"/>
        <v>0</v>
      </c>
      <c r="U118">
        <v>0</v>
      </c>
      <c r="V118">
        <v>0</v>
      </c>
      <c r="W118" s="20">
        <f t="shared" si="20"/>
        <v>0</v>
      </c>
    </row>
    <row r="119" spans="1:23" x14ac:dyDescent="0.3">
      <c r="A119" s="19" t="s">
        <v>47</v>
      </c>
      <c r="B119" s="19" t="s">
        <v>49</v>
      </c>
      <c r="C119" s="17">
        <v>6</v>
      </c>
      <c r="D119" s="10">
        <v>10444.7998046875</v>
      </c>
      <c r="E119" s="10">
        <v>12752.400390625</v>
      </c>
      <c r="F119">
        <v>2430.7399999999998</v>
      </c>
      <c r="G119" s="11">
        <v>2.11</v>
      </c>
      <c r="H119" s="13">
        <f t="shared" si="8"/>
        <v>0.23272250741551917</v>
      </c>
      <c r="I119" s="13">
        <f t="shared" si="9"/>
        <v>2.0201440328737152E-4</v>
      </c>
      <c r="J119">
        <v>230.28</v>
      </c>
      <c r="K119" s="23">
        <v>0.2</v>
      </c>
      <c r="L119" s="13">
        <f t="shared" si="10"/>
        <v>2.204733497109759E-2</v>
      </c>
      <c r="M119" s="13">
        <f t="shared" si="11"/>
        <v>1.914828467178877E-5</v>
      </c>
      <c r="N119">
        <v>1150</v>
      </c>
      <c r="O119" s="11">
        <f t="shared" si="12"/>
        <v>0.11010263686278543</v>
      </c>
      <c r="P119">
        <v>562.66</v>
      </c>
      <c r="Q119" s="12">
        <f t="shared" si="19"/>
        <v>0.23147683421509499</v>
      </c>
      <c r="R119">
        <v>11.48</v>
      </c>
      <c r="S119">
        <v>71.739999999999995</v>
      </c>
      <c r="T119" s="13">
        <f t="shared" si="14"/>
        <v>0.31153378495744311</v>
      </c>
      <c r="U119">
        <v>1.46</v>
      </c>
      <c r="V119">
        <v>49</v>
      </c>
      <c r="W119" s="20">
        <f t="shared" si="20"/>
        <v>4.2608695652173914E-2</v>
      </c>
    </row>
    <row r="120" spans="1:23" x14ac:dyDescent="0.3">
      <c r="A120" s="19" t="s">
        <v>47</v>
      </c>
      <c r="B120" s="19" t="s">
        <v>49</v>
      </c>
      <c r="C120" s="17">
        <v>7</v>
      </c>
      <c r="D120" s="10">
        <v>9467.26953125</v>
      </c>
      <c r="E120" s="10">
        <v>17426</v>
      </c>
      <c r="F120">
        <v>26.52</v>
      </c>
      <c r="G120" s="11">
        <v>2.41</v>
      </c>
      <c r="H120" s="13">
        <f t="shared" si="8"/>
        <v>2.8012300603105847E-3</v>
      </c>
      <c r="I120" s="13">
        <f t="shared" si="9"/>
        <v>2.545612535953435E-4</v>
      </c>
      <c r="J120">
        <v>3.22</v>
      </c>
      <c r="K120" s="23">
        <v>0.28999999999999998</v>
      </c>
      <c r="L120" s="13">
        <f t="shared" si="10"/>
        <v>3.4011918530166231E-4</v>
      </c>
      <c r="M120" s="13">
        <f t="shared" si="11"/>
        <v>3.063185209238573E-5</v>
      </c>
      <c r="N120">
        <v>11</v>
      </c>
      <c r="O120" s="11">
        <f t="shared" si="12"/>
        <v>1.161897837987045E-3</v>
      </c>
      <c r="P120">
        <v>0</v>
      </c>
      <c r="Q120" s="12">
        <f t="shared" si="19"/>
        <v>0</v>
      </c>
      <c r="R120">
        <v>0</v>
      </c>
      <c r="S120">
        <v>0</v>
      </c>
      <c r="T120" s="13">
        <f t="shared" si="14"/>
        <v>0</v>
      </c>
      <c r="U120">
        <v>0</v>
      </c>
      <c r="V120">
        <v>0</v>
      </c>
      <c r="W120" s="20">
        <f t="shared" si="20"/>
        <v>0</v>
      </c>
    </row>
    <row r="121" spans="1:23" x14ac:dyDescent="0.3">
      <c r="A121" s="19" t="s">
        <v>47</v>
      </c>
      <c r="B121" s="19" t="s">
        <v>49</v>
      </c>
      <c r="C121" s="17">
        <v>9</v>
      </c>
      <c r="D121" s="10">
        <v>2617.590087890625</v>
      </c>
      <c r="E121" s="10">
        <v>6816.66015625</v>
      </c>
      <c r="F121">
        <v>642.27</v>
      </c>
      <c r="G121" s="11">
        <v>2.34</v>
      </c>
      <c r="H121" s="13">
        <f t="shared" si="8"/>
        <v>0.2453669132425432</v>
      </c>
      <c r="I121" s="13">
        <f t="shared" si="9"/>
        <v>8.9395204039975564E-4</v>
      </c>
      <c r="J121">
        <v>63.64</v>
      </c>
      <c r="K121" s="23">
        <v>0.23</v>
      </c>
      <c r="L121" s="13">
        <f t="shared" si="10"/>
        <v>2.4312439252581388E-2</v>
      </c>
      <c r="M121" s="13">
        <f t="shared" si="11"/>
        <v>8.7867080893993087E-5</v>
      </c>
      <c r="N121">
        <v>274</v>
      </c>
      <c r="O121" s="11">
        <f t="shared" si="12"/>
        <v>0.10467643549980045</v>
      </c>
      <c r="P121" s="12">
        <v>0.55240297317504883</v>
      </c>
      <c r="Q121" s="12">
        <f t="shared" si="19"/>
        <v>8.6007905269598281E-4</v>
      </c>
      <c r="R121" s="12">
        <v>0.55240297317504883</v>
      </c>
      <c r="S121" s="12">
        <v>3.0087800696492195E-2</v>
      </c>
      <c r="T121" s="13">
        <f t="shared" si="14"/>
        <v>4.7278128058598671E-4</v>
      </c>
      <c r="U121" s="12">
        <v>3.0087800696492195E-2</v>
      </c>
      <c r="V121">
        <v>1</v>
      </c>
      <c r="W121" s="20">
        <f t="shared" si="20"/>
        <v>3.6496350364963502E-3</v>
      </c>
    </row>
    <row r="122" spans="1:23" x14ac:dyDescent="0.3">
      <c r="A122" s="19" t="s">
        <v>47</v>
      </c>
      <c r="B122" s="19" t="s">
        <v>49</v>
      </c>
      <c r="C122" s="17">
        <v>11</v>
      </c>
      <c r="D122" s="14">
        <v>15714.4</v>
      </c>
      <c r="E122" s="10">
        <v>29537.19921875</v>
      </c>
      <c r="F122">
        <v>366.27</v>
      </c>
      <c r="G122" s="11">
        <v>1.87</v>
      </c>
      <c r="H122" s="13">
        <f t="shared" si="8"/>
        <v>2.3307921396935296E-2</v>
      </c>
      <c r="I122" s="13">
        <f t="shared" si="9"/>
        <v>1.1899913455174872E-4</v>
      </c>
      <c r="J122">
        <v>42.19</v>
      </c>
      <c r="K122" s="23">
        <v>0.22</v>
      </c>
      <c r="L122" s="13">
        <f t="shared" si="10"/>
        <v>2.6847986560097742E-3</v>
      </c>
      <c r="M122" s="13">
        <f t="shared" si="11"/>
        <v>1.3999898182558672E-5</v>
      </c>
      <c r="N122">
        <v>196</v>
      </c>
      <c r="O122" s="11">
        <f t="shared" si="12"/>
        <v>1.2472636562643181E-2</v>
      </c>
      <c r="P122">
        <v>117.02</v>
      </c>
      <c r="Q122" s="12">
        <f t="shared" si="19"/>
        <v>0.31949108581101376</v>
      </c>
      <c r="R122">
        <v>3.34</v>
      </c>
      <c r="S122">
        <v>16.43</v>
      </c>
      <c r="T122" s="13">
        <f t="shared" si="14"/>
        <v>0.38942877459113534</v>
      </c>
      <c r="U122">
        <v>0.47</v>
      </c>
      <c r="V122">
        <v>35</v>
      </c>
      <c r="W122" s="20">
        <f t="shared" si="20"/>
        <v>0.17857142857142858</v>
      </c>
    </row>
    <row r="123" spans="1:23" x14ac:dyDescent="0.3">
      <c r="A123" s="19" t="s">
        <v>47</v>
      </c>
      <c r="B123" s="19" t="s">
        <v>49</v>
      </c>
      <c r="C123" s="17">
        <v>12</v>
      </c>
      <c r="D123" s="10">
        <v>6123.7099609375</v>
      </c>
      <c r="E123" s="14">
        <v>7324.33</v>
      </c>
      <c r="F123">
        <v>252.84</v>
      </c>
      <c r="G123" s="11">
        <v>3.05</v>
      </c>
      <c r="H123" s="13">
        <f t="shared" si="8"/>
        <v>4.1288696168309685E-2</v>
      </c>
      <c r="I123" s="13">
        <f t="shared" si="9"/>
        <v>4.9806408524499498E-4</v>
      </c>
      <c r="J123">
        <v>27.55</v>
      </c>
      <c r="K123" s="23">
        <v>0.33</v>
      </c>
      <c r="L123" s="13">
        <f t="shared" si="10"/>
        <v>4.4989067372129881E-3</v>
      </c>
      <c r="M123" s="13">
        <f t="shared" si="11"/>
        <v>5.388890102650766E-5</v>
      </c>
      <c r="N123">
        <v>83</v>
      </c>
      <c r="O123" s="11">
        <f t="shared" si="12"/>
        <v>1.3553875106667078E-2</v>
      </c>
      <c r="P123">
        <v>57.79</v>
      </c>
      <c r="Q123" s="12">
        <f t="shared" si="19"/>
        <v>0.22856351843062805</v>
      </c>
      <c r="R123">
        <v>7.22</v>
      </c>
      <c r="S123">
        <v>6.86</v>
      </c>
      <c r="T123" s="13">
        <f t="shared" si="14"/>
        <v>0.24900181488203268</v>
      </c>
      <c r="U123">
        <v>0.86</v>
      </c>
      <c r="V123">
        <v>8</v>
      </c>
      <c r="W123" s="20">
        <f>V123/N123</f>
        <v>9.6385542168674704E-2</v>
      </c>
    </row>
    <row r="124" spans="1:23" x14ac:dyDescent="0.3">
      <c r="A124" s="19" t="s">
        <v>47</v>
      </c>
      <c r="B124" s="19" t="s">
        <v>49</v>
      </c>
      <c r="C124" s="17">
        <v>13</v>
      </c>
      <c r="D124" s="10">
        <v>2170.8798828125</v>
      </c>
      <c r="E124" s="10">
        <v>5241.83984375</v>
      </c>
      <c r="F124">
        <v>141.93</v>
      </c>
      <c r="G124" s="11">
        <v>2.41</v>
      </c>
      <c r="H124" s="13">
        <f t="shared" si="8"/>
        <v>6.5379020333507121E-2</v>
      </c>
      <c r="I124" s="13">
        <f t="shared" si="9"/>
        <v>1.1101489396445584E-3</v>
      </c>
      <c r="J124">
        <v>13.97</v>
      </c>
      <c r="K124" s="23">
        <v>0.24</v>
      </c>
      <c r="L124" s="13">
        <f t="shared" si="10"/>
        <v>6.435178708230075E-3</v>
      </c>
      <c r="M124" s="13">
        <f t="shared" si="11"/>
        <v>1.1055425125091038E-4</v>
      </c>
      <c r="N124">
        <v>59</v>
      </c>
      <c r="O124" s="11">
        <f t="shared" si="12"/>
        <v>2.7177920099182136E-2</v>
      </c>
      <c r="P124">
        <v>50.77</v>
      </c>
      <c r="Q124" s="12">
        <f t="shared" si="19"/>
        <v>0.35771154794617066</v>
      </c>
      <c r="R124">
        <v>12.69</v>
      </c>
      <c r="S124">
        <v>6.53</v>
      </c>
      <c r="T124" s="13">
        <f t="shared" si="14"/>
        <v>0.46743020758768788</v>
      </c>
      <c r="U124">
        <v>1.63</v>
      </c>
      <c r="V124">
        <v>4</v>
      </c>
      <c r="W124" s="20">
        <f t="shared" ref="W124:W140" si="21">V124/N124</f>
        <v>6.7796610169491525E-2</v>
      </c>
    </row>
    <row r="125" spans="1:23" x14ac:dyDescent="0.3">
      <c r="A125" s="19" t="s">
        <v>47</v>
      </c>
      <c r="B125" s="19" t="s">
        <v>49</v>
      </c>
      <c r="C125" s="17">
        <v>14</v>
      </c>
      <c r="D125" s="10">
        <v>5771.31005859375</v>
      </c>
      <c r="E125" s="10">
        <v>10213</v>
      </c>
      <c r="F125">
        <v>202.15</v>
      </c>
      <c r="G125" s="11">
        <v>2.77</v>
      </c>
      <c r="H125" s="13">
        <f t="shared" si="8"/>
        <v>3.502670935154302E-2</v>
      </c>
      <c r="I125" s="13">
        <f t="shared" si="9"/>
        <v>4.799603507483263E-4</v>
      </c>
      <c r="J125">
        <v>24.42</v>
      </c>
      <c r="K125" s="23">
        <v>0.33</v>
      </c>
      <c r="L125" s="13">
        <f t="shared" si="10"/>
        <v>4.2312750055141261E-3</v>
      </c>
      <c r="M125" s="13">
        <f t="shared" si="11"/>
        <v>5.7179391966407109E-5</v>
      </c>
      <c r="N125">
        <v>73</v>
      </c>
      <c r="O125" s="11">
        <f t="shared" si="12"/>
        <v>1.2648774586508239E-2</v>
      </c>
      <c r="P125">
        <v>95.95</v>
      </c>
      <c r="Q125" s="12">
        <f t="shared" si="19"/>
        <v>0.47464753895622064</v>
      </c>
      <c r="R125">
        <v>10.66</v>
      </c>
      <c r="S125">
        <v>14.31</v>
      </c>
      <c r="T125" s="13">
        <f t="shared" si="14"/>
        <v>0.58599508599508598</v>
      </c>
      <c r="U125">
        <v>1.59</v>
      </c>
      <c r="V125">
        <v>9</v>
      </c>
      <c r="W125" s="20">
        <f t="shared" si="21"/>
        <v>0.12328767123287671</v>
      </c>
    </row>
    <row r="126" spans="1:23" x14ac:dyDescent="0.3">
      <c r="A126" s="19" t="s">
        <v>47</v>
      </c>
      <c r="B126" s="19" t="s">
        <v>49</v>
      </c>
      <c r="C126" s="17">
        <v>15</v>
      </c>
      <c r="D126" s="10">
        <v>2835.39990234375</v>
      </c>
      <c r="E126" s="14">
        <v>5694.33</v>
      </c>
      <c r="F126">
        <v>104.71</v>
      </c>
      <c r="G126" s="11">
        <v>1.69</v>
      </c>
      <c r="H126" s="13">
        <f t="shared" si="8"/>
        <v>3.692953502377086E-2</v>
      </c>
      <c r="I126" s="13">
        <f t="shared" si="9"/>
        <v>5.9603585321528756E-4</v>
      </c>
      <c r="J126">
        <v>9.23</v>
      </c>
      <c r="K126" s="23">
        <v>0.15</v>
      </c>
      <c r="L126" s="13">
        <f t="shared" si="10"/>
        <v>3.2552727367911858E-3</v>
      </c>
      <c r="M126" s="13">
        <f t="shared" si="11"/>
        <v>5.2902590522066938E-5</v>
      </c>
      <c r="N126">
        <v>62</v>
      </c>
      <c r="O126" s="11">
        <f t="shared" si="12"/>
        <v>2.1866404082454338E-2</v>
      </c>
      <c r="P126">
        <v>12.97</v>
      </c>
      <c r="Q126" s="12">
        <f t="shared" si="19"/>
        <v>0.12386591538535002</v>
      </c>
      <c r="R126">
        <v>3.24</v>
      </c>
      <c r="S126">
        <v>1.32</v>
      </c>
      <c r="T126" s="13">
        <f t="shared" si="14"/>
        <v>0.14301191765980498</v>
      </c>
      <c r="U126">
        <v>0.33</v>
      </c>
      <c r="V126">
        <v>4</v>
      </c>
      <c r="W126" s="20">
        <f t="shared" si="21"/>
        <v>6.4516129032258063E-2</v>
      </c>
    </row>
    <row r="127" spans="1:23" x14ac:dyDescent="0.3">
      <c r="A127" s="19" t="s">
        <v>47</v>
      </c>
      <c r="B127" s="19" t="s">
        <v>49</v>
      </c>
      <c r="C127" s="17">
        <v>16</v>
      </c>
      <c r="D127" s="10">
        <v>7244.43017578125</v>
      </c>
      <c r="E127" s="10">
        <v>15454.900390625</v>
      </c>
      <c r="F127">
        <v>2331.9699999999998</v>
      </c>
      <c r="G127" s="11">
        <v>3.43</v>
      </c>
      <c r="H127" s="13">
        <f t="shared" si="8"/>
        <v>0.32189833339770119</v>
      </c>
      <c r="I127" s="13">
        <f t="shared" si="9"/>
        <v>4.734671902100435E-4</v>
      </c>
      <c r="J127">
        <v>299.57</v>
      </c>
      <c r="K127" s="23">
        <v>0.44</v>
      </c>
      <c r="L127" s="13">
        <f t="shared" si="10"/>
        <v>4.1351768563038696E-2</v>
      </c>
      <c r="M127" s="13">
        <f t="shared" si="11"/>
        <v>6.0736315945311704E-5</v>
      </c>
      <c r="N127">
        <v>679</v>
      </c>
      <c r="O127" s="11">
        <f t="shared" si="12"/>
        <v>9.3727178470151468E-2</v>
      </c>
      <c r="P127">
        <v>503.1</v>
      </c>
      <c r="Q127" s="12">
        <f t="shared" si="19"/>
        <v>0.21574033971277506</v>
      </c>
      <c r="R127">
        <v>71.87</v>
      </c>
      <c r="S127">
        <v>88.76</v>
      </c>
      <c r="T127" s="13">
        <f t="shared" si="14"/>
        <v>0.29629135093634212</v>
      </c>
      <c r="U127">
        <v>12.68</v>
      </c>
      <c r="V127">
        <v>7</v>
      </c>
      <c r="W127" s="20">
        <f t="shared" si="21"/>
        <v>1.0309278350515464E-2</v>
      </c>
    </row>
    <row r="128" spans="1:23" x14ac:dyDescent="0.3">
      <c r="A128" s="19" t="s">
        <v>47</v>
      </c>
      <c r="B128" s="19" t="s">
        <v>49</v>
      </c>
      <c r="C128" s="17">
        <v>17</v>
      </c>
      <c r="D128" s="14">
        <v>3466.92</v>
      </c>
      <c r="E128" s="10">
        <v>9943.599609375</v>
      </c>
      <c r="F128">
        <v>1917.53</v>
      </c>
      <c r="G128" s="11">
        <v>2.27</v>
      </c>
      <c r="H128" s="13">
        <f t="shared" si="8"/>
        <v>0.55309323549432921</v>
      </c>
      <c r="I128" s="13">
        <f t="shared" si="9"/>
        <v>6.5475984447290391E-4</v>
      </c>
      <c r="J128">
        <v>203.45</v>
      </c>
      <c r="K128" s="23">
        <v>0.24</v>
      </c>
      <c r="L128" s="13">
        <f t="shared" si="10"/>
        <v>5.868321161145916E-2</v>
      </c>
      <c r="M128" s="13">
        <f t="shared" si="11"/>
        <v>6.9225710428853267E-5</v>
      </c>
      <c r="N128">
        <v>846</v>
      </c>
      <c r="O128" s="11">
        <f t="shared" si="12"/>
        <v>0.24402062926170778</v>
      </c>
      <c r="P128">
        <v>251.06</v>
      </c>
      <c r="Q128" s="12">
        <f t="shared" si="19"/>
        <v>0.1309288511783388</v>
      </c>
      <c r="R128">
        <v>20.92</v>
      </c>
      <c r="S128">
        <v>44.93</v>
      </c>
      <c r="T128" s="13">
        <f t="shared" si="14"/>
        <v>0.22084050135168348</v>
      </c>
      <c r="U128">
        <v>3.74</v>
      </c>
      <c r="V128">
        <v>12</v>
      </c>
      <c r="W128" s="20">
        <f t="shared" si="21"/>
        <v>1.4184397163120567E-2</v>
      </c>
    </row>
    <row r="129" spans="1:23" x14ac:dyDescent="0.3">
      <c r="A129" s="19" t="s">
        <v>47</v>
      </c>
      <c r="B129" s="19" t="s">
        <v>49</v>
      </c>
      <c r="C129" s="17">
        <v>18</v>
      </c>
      <c r="D129" s="14">
        <v>10777.2</v>
      </c>
      <c r="E129" s="10">
        <v>17574</v>
      </c>
      <c r="F129">
        <v>256.83999999999997</v>
      </c>
      <c r="G129" s="11">
        <v>1.69</v>
      </c>
      <c r="H129" s="13">
        <f t="shared" ref="H129:H192" si="22">F129/D129</f>
        <v>2.3831793044575583E-2</v>
      </c>
      <c r="I129" s="13">
        <f t="shared" ref="I129:I192" si="23">G129/D129</f>
        <v>1.5681253015625577E-4</v>
      </c>
      <c r="J129">
        <v>22.52</v>
      </c>
      <c r="K129" s="23">
        <v>0.15</v>
      </c>
      <c r="L129" s="13">
        <f t="shared" ref="L129:L192" si="24">J129/D129</f>
        <v>2.089596555691645E-3</v>
      </c>
      <c r="M129" s="13">
        <f t="shared" ref="M129:M192" si="25">K129/D129</f>
        <v>1.3918271907359981E-5</v>
      </c>
      <c r="N129">
        <v>152</v>
      </c>
      <c r="O129" s="11">
        <f t="shared" ref="O129:O192" si="26">N129/D129</f>
        <v>1.4103848866124782E-2</v>
      </c>
      <c r="P129">
        <v>97.31</v>
      </c>
      <c r="Q129" s="12">
        <f t="shared" si="19"/>
        <v>0.37887400716399322</v>
      </c>
      <c r="R129">
        <v>3.24</v>
      </c>
      <c r="S129">
        <v>9.56</v>
      </c>
      <c r="T129" s="13">
        <f t="shared" si="14"/>
        <v>0.42451154529307283</v>
      </c>
      <c r="U129">
        <v>0.32</v>
      </c>
      <c r="V129">
        <v>30</v>
      </c>
      <c r="W129" s="20">
        <f t="shared" si="21"/>
        <v>0.19736842105263158</v>
      </c>
    </row>
    <row r="130" spans="1:23" x14ac:dyDescent="0.3">
      <c r="A130" s="19" t="s">
        <v>47</v>
      </c>
      <c r="B130" s="19" t="s">
        <v>49</v>
      </c>
      <c r="C130" s="17">
        <v>19</v>
      </c>
      <c r="D130" s="10">
        <v>2606.780029296875</v>
      </c>
      <c r="E130" s="14">
        <v>6020.95</v>
      </c>
      <c r="F130">
        <v>388.49</v>
      </c>
      <c r="G130" s="11">
        <v>2.17</v>
      </c>
      <c r="H130" s="13">
        <f t="shared" si="22"/>
        <v>0.14903060313255015</v>
      </c>
      <c r="I130" s="13">
        <f t="shared" si="23"/>
        <v>8.3244461581413623E-4</v>
      </c>
      <c r="J130">
        <v>47.31</v>
      </c>
      <c r="K130" s="23">
        <v>0.26</v>
      </c>
      <c r="L130" s="13">
        <f t="shared" si="24"/>
        <v>1.8148827084869489E-2</v>
      </c>
      <c r="M130" s="13">
        <f t="shared" si="25"/>
        <v>9.9739907885564716E-5</v>
      </c>
      <c r="N130">
        <v>179</v>
      </c>
      <c r="O130" s="11">
        <f t="shared" si="26"/>
        <v>6.866709042890802E-2</v>
      </c>
      <c r="P130">
        <v>52.43</v>
      </c>
      <c r="Q130" s="12">
        <f t="shared" si="19"/>
        <v>0.13495842878838579</v>
      </c>
      <c r="R130">
        <v>4.03</v>
      </c>
      <c r="S130">
        <v>8.1999999999999993</v>
      </c>
      <c r="T130" s="13">
        <f t="shared" ref="T130:T193" si="27">S130/J130</f>
        <v>0.17332487846121325</v>
      </c>
      <c r="U130">
        <v>0.63</v>
      </c>
      <c r="V130">
        <v>13</v>
      </c>
      <c r="W130" s="20">
        <f t="shared" si="21"/>
        <v>7.2625698324022353E-2</v>
      </c>
    </row>
    <row r="131" spans="1:23" x14ac:dyDescent="0.3">
      <c r="A131" s="19" t="s">
        <v>47</v>
      </c>
      <c r="B131" s="19" t="s">
        <v>49</v>
      </c>
      <c r="C131" s="17">
        <v>20</v>
      </c>
      <c r="D131" s="14">
        <v>3053.32</v>
      </c>
      <c r="E131" s="10">
        <v>5437.2001953125</v>
      </c>
      <c r="F131">
        <v>578.15</v>
      </c>
      <c r="G131" s="11">
        <v>3.01</v>
      </c>
      <c r="H131" s="13">
        <f t="shared" si="22"/>
        <v>0.18935126354263554</v>
      </c>
      <c r="I131" s="13">
        <f t="shared" si="23"/>
        <v>9.8581216511862491E-4</v>
      </c>
      <c r="J131">
        <v>72.13</v>
      </c>
      <c r="K131" s="23">
        <v>0.38</v>
      </c>
      <c r="L131" s="13">
        <f t="shared" si="24"/>
        <v>2.3623465604653292E-2</v>
      </c>
      <c r="M131" s="13">
        <f t="shared" si="25"/>
        <v>1.2445469194188619E-4</v>
      </c>
      <c r="N131">
        <v>192</v>
      </c>
      <c r="O131" s="11">
        <f t="shared" si="26"/>
        <v>6.2882370665374082E-2</v>
      </c>
      <c r="P131">
        <v>68.290000000000006</v>
      </c>
      <c r="Q131" s="12">
        <f t="shared" si="19"/>
        <v>0.11811813543198134</v>
      </c>
      <c r="R131">
        <v>13.66</v>
      </c>
      <c r="S131">
        <v>11.06</v>
      </c>
      <c r="T131" s="13">
        <f t="shared" si="27"/>
        <v>0.15333425759046168</v>
      </c>
      <c r="U131">
        <v>2.21</v>
      </c>
      <c r="V131">
        <v>5</v>
      </c>
      <c r="W131" s="20">
        <f t="shared" si="21"/>
        <v>2.6041666666666668E-2</v>
      </c>
    </row>
    <row r="132" spans="1:23" x14ac:dyDescent="0.3">
      <c r="A132" s="19" t="s">
        <v>47</v>
      </c>
      <c r="B132" s="19" t="s">
        <v>49</v>
      </c>
      <c r="C132" s="17">
        <v>21</v>
      </c>
      <c r="D132" s="10">
        <v>2865.860107421875</v>
      </c>
      <c r="E132" s="10">
        <v>7697.06982421875</v>
      </c>
      <c r="F132">
        <v>38.43</v>
      </c>
      <c r="G132" s="11">
        <v>2.4</v>
      </c>
      <c r="H132" s="13">
        <f t="shared" si="22"/>
        <v>1.340958684636271E-2</v>
      </c>
      <c r="I132" s="13">
        <f t="shared" si="23"/>
        <v>8.3744492405075476E-4</v>
      </c>
      <c r="J132">
        <v>4.4000000000000004</v>
      </c>
      <c r="K132" s="23">
        <v>0.27</v>
      </c>
      <c r="L132" s="13">
        <f t="shared" si="24"/>
        <v>1.5353156940930506E-3</v>
      </c>
      <c r="M132" s="13">
        <f t="shared" si="25"/>
        <v>9.4212553955709915E-5</v>
      </c>
      <c r="N132">
        <v>16</v>
      </c>
      <c r="O132" s="11">
        <f t="shared" si="26"/>
        <v>5.582966160338365E-3</v>
      </c>
      <c r="P132" s="12">
        <v>7.8788700103759766</v>
      </c>
      <c r="Q132" s="12">
        <f t="shared" si="19"/>
        <v>0.20501873563299444</v>
      </c>
      <c r="R132" s="12">
        <v>7.8788700103759766</v>
      </c>
      <c r="S132" s="12">
        <v>0.82241499423980713</v>
      </c>
      <c r="T132" s="13">
        <f t="shared" si="27"/>
        <v>0.18691249869086524</v>
      </c>
      <c r="U132" s="12">
        <v>0.82241499423980713</v>
      </c>
      <c r="V132">
        <v>1</v>
      </c>
      <c r="W132" s="20">
        <f t="shared" si="21"/>
        <v>6.25E-2</v>
      </c>
    </row>
    <row r="133" spans="1:23" x14ac:dyDescent="0.3">
      <c r="A133" s="19" t="s">
        <v>47</v>
      </c>
      <c r="B133" s="19" t="s">
        <v>49</v>
      </c>
      <c r="C133" s="17">
        <v>22</v>
      </c>
      <c r="D133" s="14">
        <v>9153.11</v>
      </c>
      <c r="E133" s="10">
        <v>22053.099609375</v>
      </c>
      <c r="F133">
        <v>56.9</v>
      </c>
      <c r="G133" s="11">
        <v>1.72</v>
      </c>
      <c r="H133" s="13">
        <f t="shared" si="22"/>
        <v>6.2164663158205237E-3</v>
      </c>
      <c r="I133" s="13">
        <f t="shared" si="23"/>
        <v>1.879142717611828E-4</v>
      </c>
      <c r="J133">
        <v>5.25</v>
      </c>
      <c r="K133" s="23">
        <v>0.16</v>
      </c>
      <c r="L133" s="13">
        <f t="shared" si="24"/>
        <v>5.7357553880593585E-4</v>
      </c>
      <c r="M133" s="13">
        <f t="shared" si="25"/>
        <v>1.7480397373133285E-5</v>
      </c>
      <c r="N133">
        <v>33</v>
      </c>
      <c r="O133" s="11">
        <f t="shared" si="26"/>
        <v>3.6053319582087396E-3</v>
      </c>
      <c r="P133">
        <v>17.940000000000001</v>
      </c>
      <c r="Q133" s="12">
        <f t="shared" si="19"/>
        <v>0.31528998242530759</v>
      </c>
      <c r="R133">
        <v>2.99</v>
      </c>
      <c r="S133">
        <v>1.88</v>
      </c>
      <c r="T133" s="13">
        <f t="shared" si="27"/>
        <v>0.35809523809523808</v>
      </c>
      <c r="U133">
        <v>0.31</v>
      </c>
      <c r="V133">
        <v>6</v>
      </c>
      <c r="W133" s="20">
        <f t="shared" si="21"/>
        <v>0.18181818181818182</v>
      </c>
    </row>
    <row r="134" spans="1:23" x14ac:dyDescent="0.3">
      <c r="A134" s="19" t="s">
        <v>47</v>
      </c>
      <c r="B134" s="19" t="s">
        <v>49</v>
      </c>
      <c r="C134" s="17">
        <v>23</v>
      </c>
      <c r="D134" s="14">
        <v>7353.38</v>
      </c>
      <c r="E134" s="10">
        <v>13932.2998046875</v>
      </c>
      <c r="F134">
        <v>34.630000000000003</v>
      </c>
      <c r="G134" s="11">
        <v>2.31</v>
      </c>
      <c r="H134" s="13">
        <f t="shared" si="22"/>
        <v>4.7093989430710779E-3</v>
      </c>
      <c r="I134" s="13">
        <f t="shared" si="23"/>
        <v>3.1414125205007763E-4</v>
      </c>
      <c r="J134">
        <v>3.06</v>
      </c>
      <c r="K134" s="23">
        <v>0.2</v>
      </c>
      <c r="L134" s="13">
        <f t="shared" si="24"/>
        <v>4.1613516505334961E-4</v>
      </c>
      <c r="M134" s="13">
        <f t="shared" si="25"/>
        <v>2.7198376800872526E-5</v>
      </c>
      <c r="N134">
        <v>15</v>
      </c>
      <c r="O134" s="11">
        <f t="shared" si="26"/>
        <v>2.0398782600654394E-3</v>
      </c>
      <c r="P134">
        <v>2.5</v>
      </c>
      <c r="Q134" s="12">
        <f t="shared" si="19"/>
        <v>7.2191741264799297E-2</v>
      </c>
      <c r="R134">
        <v>1.25</v>
      </c>
      <c r="S134">
        <v>0.13</v>
      </c>
      <c r="T134" s="13">
        <f t="shared" si="27"/>
        <v>4.2483660130718956E-2</v>
      </c>
      <c r="U134">
        <v>7.0000000000000007E-2</v>
      </c>
      <c r="V134">
        <v>2</v>
      </c>
      <c r="W134" s="20">
        <f t="shared" si="21"/>
        <v>0.13333333333333333</v>
      </c>
    </row>
    <row r="135" spans="1:23" x14ac:dyDescent="0.3">
      <c r="A135" s="19" t="s">
        <v>47</v>
      </c>
      <c r="B135" s="19" t="s">
        <v>49</v>
      </c>
      <c r="C135" s="17">
        <v>24</v>
      </c>
      <c r="D135" s="10">
        <v>6384.06005859375</v>
      </c>
      <c r="E135" s="10">
        <v>20311.099609375</v>
      </c>
      <c r="F135">
        <v>1705.5</v>
      </c>
      <c r="G135" s="11">
        <v>3.34</v>
      </c>
      <c r="H135" s="13">
        <f t="shared" si="22"/>
        <v>0.26714974238128947</v>
      </c>
      <c r="I135" s="13">
        <f t="shared" si="23"/>
        <v>5.2317803550484127E-4</v>
      </c>
      <c r="J135">
        <v>244.01</v>
      </c>
      <c r="K135" s="23">
        <v>0.48</v>
      </c>
      <c r="L135" s="13">
        <f t="shared" si="24"/>
        <v>3.8221758216627641E-2</v>
      </c>
      <c r="M135" s="13">
        <f t="shared" si="25"/>
        <v>7.518726258752209E-5</v>
      </c>
      <c r="N135">
        <v>511</v>
      </c>
      <c r="O135" s="11">
        <f t="shared" si="26"/>
        <v>8.0043106629632904E-2</v>
      </c>
      <c r="P135">
        <v>476.12</v>
      </c>
      <c r="Q135" s="12">
        <f t="shared" si="19"/>
        <v>0.27916739958956316</v>
      </c>
      <c r="R135">
        <v>18.309999999999999</v>
      </c>
      <c r="S135">
        <v>96.87</v>
      </c>
      <c r="T135" s="13">
        <f t="shared" si="27"/>
        <v>0.3969919265603869</v>
      </c>
      <c r="U135">
        <v>3.73</v>
      </c>
      <c r="V135">
        <v>26</v>
      </c>
      <c r="W135" s="20">
        <f t="shared" si="21"/>
        <v>5.0880626223091974E-2</v>
      </c>
    </row>
    <row r="136" spans="1:23" x14ac:dyDescent="0.3">
      <c r="A136" s="19" t="s">
        <v>47</v>
      </c>
      <c r="B136" s="19" t="s">
        <v>49</v>
      </c>
      <c r="C136" s="17">
        <v>25</v>
      </c>
      <c r="D136" s="14">
        <v>7341.14</v>
      </c>
      <c r="E136" s="10">
        <v>17109.099609375</v>
      </c>
      <c r="F136">
        <v>1160.02</v>
      </c>
      <c r="G136" s="11">
        <v>3.75</v>
      </c>
      <c r="H136" s="13">
        <f t="shared" si="22"/>
        <v>0.15801632988881834</v>
      </c>
      <c r="I136" s="13">
        <f t="shared" si="23"/>
        <v>5.1081984541910379E-4</v>
      </c>
      <c r="J136">
        <v>155.19999999999999</v>
      </c>
      <c r="K136" s="23">
        <v>0.5</v>
      </c>
      <c r="L136" s="13">
        <f t="shared" si="24"/>
        <v>2.1141130669078641E-2</v>
      </c>
      <c r="M136" s="13">
        <f t="shared" si="25"/>
        <v>6.810931272254718E-5</v>
      </c>
      <c r="N136">
        <v>309</v>
      </c>
      <c r="O136" s="11">
        <f t="shared" si="26"/>
        <v>4.2091555262534157E-2</v>
      </c>
      <c r="P136">
        <v>379.88</v>
      </c>
      <c r="Q136" s="12">
        <f t="shared" si="19"/>
        <v>0.32747711246357819</v>
      </c>
      <c r="R136">
        <v>17.27</v>
      </c>
      <c r="S136">
        <v>64.34</v>
      </c>
      <c r="T136" s="13">
        <f t="shared" si="27"/>
        <v>0.41456185567010312</v>
      </c>
      <c r="U136">
        <v>2.92</v>
      </c>
      <c r="V136">
        <v>22</v>
      </c>
      <c r="W136" s="20">
        <f t="shared" si="21"/>
        <v>7.1197411003236247E-2</v>
      </c>
    </row>
    <row r="137" spans="1:23" x14ac:dyDescent="0.3">
      <c r="A137" s="19" t="s">
        <v>47</v>
      </c>
      <c r="B137" s="19" t="s">
        <v>49</v>
      </c>
      <c r="C137" s="17">
        <v>26</v>
      </c>
      <c r="D137" s="14">
        <v>6831.78</v>
      </c>
      <c r="E137" s="10">
        <v>14004.7001953125</v>
      </c>
      <c r="F137">
        <v>726.23</v>
      </c>
      <c r="G137" s="11">
        <v>3.71</v>
      </c>
      <c r="H137" s="13">
        <f t="shared" si="22"/>
        <v>0.10630172517264901</v>
      </c>
      <c r="I137" s="13">
        <f t="shared" si="23"/>
        <v>5.4305027386713275E-4</v>
      </c>
      <c r="J137">
        <v>100.86</v>
      </c>
      <c r="K137" s="23">
        <v>0.51</v>
      </c>
      <c r="L137" s="13">
        <f t="shared" si="24"/>
        <v>1.4763355962867658E-2</v>
      </c>
      <c r="M137" s="13">
        <f t="shared" si="25"/>
        <v>7.4651115814619329E-5</v>
      </c>
      <c r="N137">
        <v>196</v>
      </c>
      <c r="O137" s="11">
        <f t="shared" si="26"/>
        <v>2.8689448430716448E-2</v>
      </c>
      <c r="P137">
        <v>259.8</v>
      </c>
      <c r="Q137" s="12">
        <f t="shared" si="19"/>
        <v>0.35773790672376521</v>
      </c>
      <c r="R137">
        <v>12.99</v>
      </c>
      <c r="S137">
        <v>44.89</v>
      </c>
      <c r="T137" s="13">
        <f t="shared" si="27"/>
        <v>0.44507237755304385</v>
      </c>
      <c r="U137">
        <v>2.2400000000000002</v>
      </c>
      <c r="V137">
        <v>20</v>
      </c>
      <c r="W137" s="20">
        <f t="shared" si="21"/>
        <v>0.10204081632653061</v>
      </c>
    </row>
    <row r="138" spans="1:23" x14ac:dyDescent="0.3">
      <c r="A138" s="19" t="s">
        <v>47</v>
      </c>
      <c r="B138" s="19" t="s">
        <v>49</v>
      </c>
      <c r="C138" s="17">
        <v>27</v>
      </c>
      <c r="D138" s="14">
        <v>5448.86</v>
      </c>
      <c r="E138" s="10">
        <v>16527.80078125</v>
      </c>
      <c r="F138">
        <v>742.04</v>
      </c>
      <c r="G138" s="11">
        <v>3.66</v>
      </c>
      <c r="H138" s="13">
        <f t="shared" si="22"/>
        <v>0.13618261434501897</v>
      </c>
      <c r="I138" s="13">
        <f t="shared" si="23"/>
        <v>6.7170013544117489E-4</v>
      </c>
      <c r="J138">
        <v>94.6</v>
      </c>
      <c r="K138" s="23">
        <v>0.47</v>
      </c>
      <c r="L138" s="13">
        <f t="shared" si="24"/>
        <v>1.7361429730255503E-2</v>
      </c>
      <c r="M138" s="13">
        <f t="shared" si="25"/>
        <v>8.6256574769768356E-5</v>
      </c>
      <c r="N138">
        <v>203</v>
      </c>
      <c r="O138" s="11">
        <f t="shared" si="26"/>
        <v>3.725549931545314E-2</v>
      </c>
      <c r="P138">
        <v>363.33</v>
      </c>
      <c r="Q138" s="12">
        <f t="shared" si="19"/>
        <v>0.48963667726807181</v>
      </c>
      <c r="R138">
        <v>16.510000000000002</v>
      </c>
      <c r="S138">
        <v>58.27</v>
      </c>
      <c r="T138" s="13">
        <f t="shared" si="27"/>
        <v>0.61596194503171253</v>
      </c>
      <c r="U138">
        <v>2.65</v>
      </c>
      <c r="V138">
        <v>22</v>
      </c>
      <c r="W138" s="20">
        <f t="shared" si="21"/>
        <v>0.10837438423645321</v>
      </c>
    </row>
    <row r="139" spans="1:23" x14ac:dyDescent="0.3">
      <c r="A139" s="19" t="s">
        <v>47</v>
      </c>
      <c r="B139" s="19" t="s">
        <v>49</v>
      </c>
      <c r="C139" s="17">
        <v>28</v>
      </c>
      <c r="D139" s="14">
        <v>8330.92</v>
      </c>
      <c r="E139" s="10">
        <v>19597.400390625</v>
      </c>
      <c r="F139">
        <v>28.98</v>
      </c>
      <c r="G139" s="11">
        <v>1.53</v>
      </c>
      <c r="H139" s="13">
        <f t="shared" si="22"/>
        <v>3.4786074047044022E-3</v>
      </c>
      <c r="I139" s="13">
        <f t="shared" si="23"/>
        <v>1.8365318596265479E-4</v>
      </c>
      <c r="J139">
        <v>2.56</v>
      </c>
      <c r="K139" s="23">
        <v>0.13</v>
      </c>
      <c r="L139" s="13">
        <f t="shared" si="24"/>
        <v>3.0728899089176227E-4</v>
      </c>
      <c r="M139" s="13">
        <f t="shared" si="25"/>
        <v>1.5604519068722302E-5</v>
      </c>
      <c r="N139">
        <v>19</v>
      </c>
      <c r="O139" s="11">
        <f t="shared" si="26"/>
        <v>2.2806604792747981E-3</v>
      </c>
      <c r="P139">
        <v>15.66</v>
      </c>
      <c r="Q139" s="12">
        <f t="shared" si="19"/>
        <v>0.54037267080745344</v>
      </c>
      <c r="R139">
        <v>2.61</v>
      </c>
      <c r="S139">
        <v>1.53</v>
      </c>
      <c r="T139" s="13">
        <f t="shared" si="27"/>
        <v>0.59765625</v>
      </c>
      <c r="U139">
        <v>0.25</v>
      </c>
      <c r="V139">
        <v>6</v>
      </c>
      <c r="W139" s="20">
        <f t="shared" si="21"/>
        <v>0.31578947368421051</v>
      </c>
    </row>
    <row r="140" spans="1:23" x14ac:dyDescent="0.3">
      <c r="A140" s="19" t="s">
        <v>47</v>
      </c>
      <c r="B140" s="19" t="s">
        <v>49</v>
      </c>
      <c r="C140" s="17">
        <v>29</v>
      </c>
      <c r="D140" s="10">
        <v>7015.60009765625</v>
      </c>
      <c r="E140" s="10">
        <v>15742.599609375</v>
      </c>
      <c r="F140">
        <v>1235.4000000000001</v>
      </c>
      <c r="G140" s="11">
        <v>2.96</v>
      </c>
      <c r="H140" s="13">
        <f t="shared" si="22"/>
        <v>0.17609327538676536</v>
      </c>
      <c r="I140" s="13">
        <f t="shared" si="23"/>
        <v>4.2191686510023108E-4</v>
      </c>
      <c r="J140">
        <v>135.03</v>
      </c>
      <c r="K140" s="23">
        <v>0.32</v>
      </c>
      <c r="L140" s="13">
        <f t="shared" si="24"/>
        <v>1.9247106180568987E-2</v>
      </c>
      <c r="M140" s="13">
        <f t="shared" si="25"/>
        <v>4.561263406488985E-5</v>
      </c>
      <c r="N140">
        <v>417</v>
      </c>
      <c r="O140" s="11">
        <f t="shared" si="26"/>
        <v>5.943896376580958E-2</v>
      </c>
      <c r="P140">
        <v>306.68</v>
      </c>
      <c r="Q140" s="12">
        <f t="shared" si="19"/>
        <v>0.24824348389185688</v>
      </c>
      <c r="R140">
        <v>17.04</v>
      </c>
      <c r="S140">
        <v>41.18</v>
      </c>
      <c r="T140" s="13">
        <f t="shared" si="27"/>
        <v>0.30496926608901725</v>
      </c>
      <c r="U140">
        <v>2.29</v>
      </c>
      <c r="V140">
        <v>18</v>
      </c>
      <c r="W140" s="20">
        <f t="shared" si="21"/>
        <v>4.3165467625899283E-2</v>
      </c>
    </row>
    <row r="141" spans="1:23" x14ac:dyDescent="0.3">
      <c r="A141" s="19" t="s">
        <v>47</v>
      </c>
      <c r="B141" s="19" t="s">
        <v>49</v>
      </c>
      <c r="C141" s="17">
        <v>30</v>
      </c>
      <c r="D141" s="14">
        <v>5839.19</v>
      </c>
      <c r="E141" s="10">
        <v>17779.099609375</v>
      </c>
      <c r="F141">
        <v>528.47</v>
      </c>
      <c r="G141" s="11">
        <v>1.55</v>
      </c>
      <c r="H141" s="13">
        <f t="shared" si="22"/>
        <v>9.0503991135756856E-2</v>
      </c>
      <c r="I141" s="13">
        <f t="shared" si="23"/>
        <v>2.654477761470341E-4</v>
      </c>
      <c r="J141">
        <v>49.93</v>
      </c>
      <c r="K141" s="23">
        <v>0.15</v>
      </c>
      <c r="L141" s="13">
        <f t="shared" si="24"/>
        <v>8.5508435245299445E-3</v>
      </c>
      <c r="M141" s="13">
        <f t="shared" si="25"/>
        <v>2.5688494465842009E-5</v>
      </c>
      <c r="N141">
        <v>342</v>
      </c>
      <c r="O141" s="11">
        <f t="shared" si="26"/>
        <v>5.8569767382119782E-2</v>
      </c>
      <c r="P141">
        <v>192.4</v>
      </c>
      <c r="Q141" s="12">
        <f t="shared" si="19"/>
        <v>0.36406986205461045</v>
      </c>
      <c r="R141">
        <v>5.2</v>
      </c>
      <c r="S141">
        <v>24.19</v>
      </c>
      <c r="T141" s="13">
        <f t="shared" si="27"/>
        <v>0.48447826957740842</v>
      </c>
      <c r="U141">
        <v>0.65</v>
      </c>
      <c r="V141">
        <v>37</v>
      </c>
      <c r="W141" s="20">
        <f>V141/N141</f>
        <v>0.10818713450292397</v>
      </c>
    </row>
    <row r="142" spans="1:23" x14ac:dyDescent="0.3">
      <c r="A142" s="18" t="s">
        <v>47</v>
      </c>
      <c r="B142" s="18" t="s">
        <v>50</v>
      </c>
      <c r="C142" s="17">
        <v>1</v>
      </c>
      <c r="D142" s="10">
        <v>4773.47998046875</v>
      </c>
      <c r="E142" s="10">
        <v>15034.7998046875</v>
      </c>
      <c r="F142">
        <v>366.23</v>
      </c>
      <c r="G142" s="11">
        <v>3.66</v>
      </c>
      <c r="H142" s="13">
        <f t="shared" si="22"/>
        <v>7.6721804951203898E-2</v>
      </c>
      <c r="I142" s="13">
        <f t="shared" si="23"/>
        <v>7.6673622073944318E-4</v>
      </c>
      <c r="J142">
        <v>53.66</v>
      </c>
      <c r="K142" s="23">
        <v>0.54</v>
      </c>
      <c r="L142" s="13">
        <f t="shared" si="24"/>
        <v>1.1241274755431288E-2</v>
      </c>
      <c r="M142" s="13">
        <f t="shared" si="25"/>
        <v>1.1312501617467194E-4</v>
      </c>
      <c r="N142">
        <v>100</v>
      </c>
      <c r="O142" s="11">
        <f t="shared" si="26"/>
        <v>2.094907706938369E-2</v>
      </c>
      <c r="P142">
        <v>276.2</v>
      </c>
      <c r="Q142" s="12">
        <f t="shared" si="19"/>
        <v>0.75417087622532286</v>
      </c>
      <c r="R142">
        <v>10.62</v>
      </c>
      <c r="S142">
        <v>45.19</v>
      </c>
      <c r="T142" s="13">
        <f t="shared" si="27"/>
        <v>0.84215430488259413</v>
      </c>
      <c r="U142">
        <v>1.74</v>
      </c>
      <c r="V142">
        <v>26</v>
      </c>
      <c r="W142" s="20">
        <f t="shared" ref="W142:W158" si="28">V142/N142</f>
        <v>0.26</v>
      </c>
    </row>
    <row r="143" spans="1:23" x14ac:dyDescent="0.3">
      <c r="A143" s="18" t="s">
        <v>47</v>
      </c>
      <c r="B143" s="18" t="s">
        <v>50</v>
      </c>
      <c r="C143" s="17">
        <v>2</v>
      </c>
      <c r="D143" s="14">
        <v>4916.6499999999996</v>
      </c>
      <c r="E143" s="10">
        <v>12145.7998046875</v>
      </c>
      <c r="F143">
        <v>310.81</v>
      </c>
      <c r="G143" s="11">
        <v>2.96</v>
      </c>
      <c r="H143" s="13">
        <f t="shared" si="22"/>
        <v>6.3215807511211905E-2</v>
      </c>
      <c r="I143" s="13">
        <f t="shared" si="23"/>
        <v>6.0203593910487839E-4</v>
      </c>
      <c r="J143">
        <v>46.28</v>
      </c>
      <c r="K143" s="23">
        <v>0.44</v>
      </c>
      <c r="L143" s="13">
        <f t="shared" si="24"/>
        <v>9.4129132641127614E-3</v>
      </c>
      <c r="M143" s="13">
        <f t="shared" si="25"/>
        <v>8.9491828785860295E-5</v>
      </c>
      <c r="N143">
        <v>105</v>
      </c>
      <c r="O143" s="11">
        <f t="shared" si="26"/>
        <v>2.1356004596625754E-2</v>
      </c>
      <c r="P143">
        <v>223.43</v>
      </c>
      <c r="Q143" s="12">
        <f t="shared" si="19"/>
        <v>0.71886361442682023</v>
      </c>
      <c r="R143">
        <v>10.16</v>
      </c>
      <c r="S143">
        <v>38.67</v>
      </c>
      <c r="T143" s="13">
        <f t="shared" si="27"/>
        <v>0.8355661192739845</v>
      </c>
      <c r="U143">
        <v>1.76</v>
      </c>
      <c r="V143">
        <v>22</v>
      </c>
      <c r="W143" s="20">
        <f t="shared" si="28"/>
        <v>0.20952380952380953</v>
      </c>
    </row>
    <row r="144" spans="1:23" x14ac:dyDescent="0.3">
      <c r="A144" s="18" t="s">
        <v>47</v>
      </c>
      <c r="B144" s="18" t="s">
        <v>50</v>
      </c>
      <c r="C144" s="17" t="s">
        <v>51</v>
      </c>
      <c r="D144" s="14">
        <v>2641.26</v>
      </c>
      <c r="E144" s="10">
        <v>4650.0400390625</v>
      </c>
      <c r="F144">
        <v>194.45</v>
      </c>
      <c r="G144" s="11">
        <v>3.24</v>
      </c>
      <c r="H144" s="13">
        <f t="shared" si="22"/>
        <v>7.3620166132830539E-2</v>
      </c>
      <c r="I144" s="13">
        <f t="shared" si="23"/>
        <v>1.2266872628972536E-3</v>
      </c>
      <c r="J144">
        <v>27.38</v>
      </c>
      <c r="K144" s="23">
        <v>0.46</v>
      </c>
      <c r="L144" s="13">
        <f t="shared" si="24"/>
        <v>1.0366264585841604E-2</v>
      </c>
      <c r="M144" s="13">
        <f t="shared" si="25"/>
        <v>1.7415930275701747E-4</v>
      </c>
      <c r="N144">
        <v>60</v>
      </c>
      <c r="O144" s="11">
        <f t="shared" si="26"/>
        <v>2.2716430794393581E-2</v>
      </c>
      <c r="P144">
        <v>144.22</v>
      </c>
      <c r="Q144" s="12">
        <f t="shared" si="19"/>
        <v>0.7416816662381075</v>
      </c>
      <c r="R144">
        <v>5.34</v>
      </c>
      <c r="S144">
        <v>23.02</v>
      </c>
      <c r="T144" s="13">
        <f t="shared" si="27"/>
        <v>0.84075967859751644</v>
      </c>
      <c r="U144">
        <v>0.85</v>
      </c>
      <c r="V144">
        <v>27</v>
      </c>
      <c r="W144" s="20">
        <f t="shared" si="28"/>
        <v>0.45</v>
      </c>
    </row>
    <row r="145" spans="1:23" x14ac:dyDescent="0.3">
      <c r="A145" s="18" t="s">
        <v>47</v>
      </c>
      <c r="B145" s="18" t="s">
        <v>50</v>
      </c>
      <c r="C145" s="17" t="s">
        <v>52</v>
      </c>
      <c r="D145" s="14">
        <v>7088.48</v>
      </c>
      <c r="E145" s="10">
        <v>17130.5</v>
      </c>
      <c r="F145">
        <v>988.12</v>
      </c>
      <c r="G145" s="11">
        <v>3.54</v>
      </c>
      <c r="H145" s="13">
        <f t="shared" si="22"/>
        <v>0.13939800916416498</v>
      </c>
      <c r="I145" s="13">
        <f t="shared" si="23"/>
        <v>4.9940184637609194E-4</v>
      </c>
      <c r="J145">
        <v>159.53</v>
      </c>
      <c r="K145" s="23">
        <v>0.56999999999999995</v>
      </c>
      <c r="L145" s="13">
        <f t="shared" si="24"/>
        <v>2.2505530099541794E-2</v>
      </c>
      <c r="M145" s="13">
        <f t="shared" si="25"/>
        <v>8.0412161704624966E-5</v>
      </c>
      <c r="N145">
        <v>279</v>
      </c>
      <c r="O145" s="11">
        <f t="shared" si="26"/>
        <v>3.9359637044895382E-2</v>
      </c>
      <c r="P145">
        <v>479.3</v>
      </c>
      <c r="Q145" s="12">
        <f t="shared" si="19"/>
        <v>0.48506254301097035</v>
      </c>
      <c r="R145">
        <v>10.89</v>
      </c>
      <c r="S145">
        <v>96.37</v>
      </c>
      <c r="T145" s="13">
        <f t="shared" si="27"/>
        <v>0.60408700557888806</v>
      </c>
      <c r="U145">
        <v>2.19</v>
      </c>
      <c r="V145">
        <v>44</v>
      </c>
      <c r="W145" s="20">
        <f t="shared" si="28"/>
        <v>0.15770609318996415</v>
      </c>
    </row>
    <row r="146" spans="1:23" x14ac:dyDescent="0.3">
      <c r="A146" s="18" t="s">
        <v>47</v>
      </c>
      <c r="B146" s="18" t="s">
        <v>50</v>
      </c>
      <c r="C146" s="17">
        <v>4</v>
      </c>
      <c r="D146" s="14">
        <v>6380.32</v>
      </c>
      <c r="E146" s="10">
        <v>19262.599609375</v>
      </c>
      <c r="F146">
        <v>465.48</v>
      </c>
      <c r="G146" s="11">
        <v>3.06</v>
      </c>
      <c r="H146" s="13">
        <f t="shared" si="22"/>
        <v>7.2955588434435892E-2</v>
      </c>
      <c r="I146" s="13">
        <f t="shared" si="23"/>
        <v>4.7959976929056852E-4</v>
      </c>
      <c r="J146">
        <v>62.66</v>
      </c>
      <c r="K146" s="23">
        <v>0.41</v>
      </c>
      <c r="L146" s="13">
        <f t="shared" si="24"/>
        <v>9.820824033904255E-3</v>
      </c>
      <c r="M146" s="13">
        <f t="shared" si="25"/>
        <v>6.4260099806906241E-5</v>
      </c>
      <c r="N146">
        <v>152</v>
      </c>
      <c r="O146" s="11">
        <f t="shared" si="26"/>
        <v>2.3823256513779874E-2</v>
      </c>
      <c r="P146">
        <v>353.92</v>
      </c>
      <c r="Q146" s="12">
        <f t="shared" si="19"/>
        <v>0.76033341926613385</v>
      </c>
      <c r="R146">
        <v>5.44</v>
      </c>
      <c r="S146">
        <v>52.22</v>
      </c>
      <c r="T146" s="13">
        <f t="shared" si="27"/>
        <v>0.8333865304819662</v>
      </c>
      <c r="U146">
        <v>0.8</v>
      </c>
      <c r="V146">
        <v>65</v>
      </c>
      <c r="W146" s="20">
        <f t="shared" si="28"/>
        <v>0.42763157894736842</v>
      </c>
    </row>
    <row r="147" spans="1:23" x14ac:dyDescent="0.3">
      <c r="A147" s="18" t="s">
        <v>47</v>
      </c>
      <c r="B147" s="18" t="s">
        <v>50</v>
      </c>
      <c r="C147" s="17">
        <v>5</v>
      </c>
      <c r="D147" s="14">
        <v>9573.17</v>
      </c>
      <c r="E147" s="10">
        <v>22328.400390625</v>
      </c>
      <c r="F147">
        <v>778.24</v>
      </c>
      <c r="G147" s="11">
        <v>3.3</v>
      </c>
      <c r="H147" s="13">
        <f t="shared" si="22"/>
        <v>8.1293866086155367E-2</v>
      </c>
      <c r="I147" s="13">
        <f t="shared" si="23"/>
        <v>3.4471340214369949E-4</v>
      </c>
      <c r="J147">
        <v>135.80000000000001</v>
      </c>
      <c r="K147" s="23">
        <v>0.57999999999999996</v>
      </c>
      <c r="L147" s="13">
        <f t="shared" si="24"/>
        <v>1.4185478791246788E-2</v>
      </c>
      <c r="M147" s="13">
        <f t="shared" si="25"/>
        <v>6.0585991891922943E-5</v>
      </c>
      <c r="N147">
        <v>236</v>
      </c>
      <c r="O147" s="11">
        <f t="shared" si="26"/>
        <v>2.4652231183610027E-2</v>
      </c>
      <c r="P147">
        <v>502.57</v>
      </c>
      <c r="Q147" s="12">
        <f t="shared" si="19"/>
        <v>0.64577765213815785</v>
      </c>
      <c r="R147">
        <v>13.58</v>
      </c>
      <c r="S147">
        <v>109.74</v>
      </c>
      <c r="T147" s="13">
        <f t="shared" si="27"/>
        <v>0.80810014727540491</v>
      </c>
      <c r="U147">
        <v>2.97</v>
      </c>
      <c r="V147">
        <v>37</v>
      </c>
      <c r="W147" s="20">
        <f t="shared" si="28"/>
        <v>0.15677966101694915</v>
      </c>
    </row>
    <row r="148" spans="1:23" x14ac:dyDescent="0.3">
      <c r="A148" s="18" t="s">
        <v>47</v>
      </c>
      <c r="B148" s="18" t="s">
        <v>50</v>
      </c>
      <c r="C148" s="17">
        <v>6</v>
      </c>
      <c r="D148" s="14">
        <v>5948.98</v>
      </c>
      <c r="E148" s="10">
        <v>16037.900390625</v>
      </c>
      <c r="F148">
        <v>410.04</v>
      </c>
      <c r="G148" s="11">
        <v>2.7</v>
      </c>
      <c r="H148" s="13">
        <f t="shared" si="22"/>
        <v>6.8926101617420132E-2</v>
      </c>
      <c r="I148" s="13">
        <f t="shared" si="23"/>
        <v>4.538593170593951E-4</v>
      </c>
      <c r="J148">
        <v>55.87</v>
      </c>
      <c r="K148" s="23">
        <v>0.37</v>
      </c>
      <c r="L148" s="13">
        <f t="shared" si="24"/>
        <v>9.3915259422623718E-3</v>
      </c>
      <c r="M148" s="13">
        <f t="shared" si="25"/>
        <v>6.2195536041472654E-5</v>
      </c>
      <c r="N148">
        <v>152</v>
      </c>
      <c r="O148" s="11">
        <f t="shared" si="26"/>
        <v>2.5550598590010389E-2</v>
      </c>
      <c r="P148">
        <v>234.92</v>
      </c>
      <c r="Q148" s="12">
        <f t="shared" si="19"/>
        <v>0.57291971514974138</v>
      </c>
      <c r="R148">
        <v>6.91</v>
      </c>
      <c r="S148">
        <v>39.590000000000003</v>
      </c>
      <c r="T148" s="13">
        <f t="shared" si="27"/>
        <v>0.70860927152317887</v>
      </c>
      <c r="U148">
        <v>1.1599999999999999</v>
      </c>
      <c r="V148">
        <v>34</v>
      </c>
      <c r="W148" s="20">
        <f t="shared" si="28"/>
        <v>0.22368421052631579</v>
      </c>
    </row>
    <row r="149" spans="1:23" x14ac:dyDescent="0.3">
      <c r="A149" s="18" t="s">
        <v>47</v>
      </c>
      <c r="B149" s="18" t="s">
        <v>50</v>
      </c>
      <c r="C149" s="17">
        <v>7</v>
      </c>
      <c r="D149" s="14">
        <v>6911.81</v>
      </c>
      <c r="E149" s="10">
        <v>18396.5</v>
      </c>
      <c r="F149">
        <v>519.98</v>
      </c>
      <c r="G149" s="11">
        <v>4.0599999999999996</v>
      </c>
      <c r="H149" s="13">
        <f t="shared" si="22"/>
        <v>7.5230655935276003E-2</v>
      </c>
      <c r="I149" s="13">
        <f t="shared" si="23"/>
        <v>5.8740040597180757E-4</v>
      </c>
      <c r="J149">
        <v>82.48</v>
      </c>
      <c r="K149" s="23">
        <v>0.64</v>
      </c>
      <c r="L149" s="13">
        <f t="shared" si="24"/>
        <v>1.1933198395210516E-2</v>
      </c>
      <c r="M149" s="13">
        <f t="shared" si="25"/>
        <v>9.2595137887181508E-5</v>
      </c>
      <c r="N149">
        <v>128</v>
      </c>
      <c r="O149" s="11">
        <f t="shared" si="26"/>
        <v>1.8519027577436301E-2</v>
      </c>
      <c r="P149">
        <v>367.16</v>
      </c>
      <c r="Q149" s="12">
        <f t="shared" si="19"/>
        <v>0.70610408092618948</v>
      </c>
      <c r="R149">
        <v>11.47</v>
      </c>
      <c r="S149">
        <v>71.38</v>
      </c>
      <c r="T149" s="13">
        <f t="shared" si="27"/>
        <v>0.86542192046556732</v>
      </c>
      <c r="U149">
        <v>2.23</v>
      </c>
      <c r="V149">
        <v>32</v>
      </c>
      <c r="W149" s="20">
        <f t="shared" si="28"/>
        <v>0.25</v>
      </c>
    </row>
    <row r="150" spans="1:23" x14ac:dyDescent="0.3">
      <c r="A150" s="18" t="s">
        <v>47</v>
      </c>
      <c r="B150" s="18" t="s">
        <v>50</v>
      </c>
      <c r="C150" s="17">
        <v>8</v>
      </c>
      <c r="D150" s="14">
        <v>20468</v>
      </c>
      <c r="E150" s="10">
        <v>31837.400390625</v>
      </c>
      <c r="F150">
        <v>545.1</v>
      </c>
      <c r="G150" s="11">
        <v>3.59</v>
      </c>
      <c r="H150" s="13">
        <f t="shared" si="22"/>
        <v>2.6631815516904436E-2</v>
      </c>
      <c r="I150" s="13">
        <f t="shared" si="23"/>
        <v>1.7539573969122533E-4</v>
      </c>
      <c r="J150">
        <v>86.49</v>
      </c>
      <c r="K150" s="23">
        <v>0.56999999999999995</v>
      </c>
      <c r="L150" s="13">
        <f t="shared" si="24"/>
        <v>4.2256204807504397E-3</v>
      </c>
      <c r="M150" s="13">
        <f t="shared" si="25"/>
        <v>2.7848348641782292E-5</v>
      </c>
      <c r="N150">
        <v>152</v>
      </c>
      <c r="O150" s="11">
        <f t="shared" si="26"/>
        <v>7.4262263044752785E-3</v>
      </c>
      <c r="P150">
        <v>229.47</v>
      </c>
      <c r="Q150" s="12">
        <f t="shared" si="19"/>
        <v>0.42096862960924597</v>
      </c>
      <c r="R150">
        <v>9.18</v>
      </c>
      <c r="S150">
        <v>44.71</v>
      </c>
      <c r="T150" s="13">
        <f t="shared" si="27"/>
        <v>0.51693837437854095</v>
      </c>
      <c r="U150">
        <v>1.79</v>
      </c>
      <c r="V150">
        <v>25</v>
      </c>
      <c r="W150" s="20">
        <f t="shared" si="28"/>
        <v>0.16447368421052633</v>
      </c>
    </row>
    <row r="151" spans="1:23" x14ac:dyDescent="0.3">
      <c r="A151" s="18" t="s">
        <v>47</v>
      </c>
      <c r="B151" s="18" t="s">
        <v>50</v>
      </c>
      <c r="C151" s="17">
        <v>9</v>
      </c>
      <c r="D151" s="10">
        <v>11630.2998046875</v>
      </c>
      <c r="E151" s="10">
        <v>24213.80078125</v>
      </c>
      <c r="F151">
        <v>752.12</v>
      </c>
      <c r="G151" s="11">
        <v>3.9</v>
      </c>
      <c r="H151" s="13">
        <f t="shared" si="22"/>
        <v>6.4669012203525833E-2</v>
      </c>
      <c r="I151" s="13">
        <f t="shared" si="23"/>
        <v>3.3533099451384183E-4</v>
      </c>
      <c r="J151">
        <v>106.98</v>
      </c>
      <c r="K151" s="23">
        <v>0.55000000000000004</v>
      </c>
      <c r="L151" s="13">
        <f t="shared" si="24"/>
        <v>9.1983871264335396E-3</v>
      </c>
      <c r="M151" s="13">
        <f t="shared" si="25"/>
        <v>4.7290268457080265E-5</v>
      </c>
      <c r="N151">
        <v>193</v>
      </c>
      <c r="O151" s="11">
        <f t="shared" si="26"/>
        <v>1.6594585113120893E-2</v>
      </c>
      <c r="P151">
        <v>495.94</v>
      </c>
      <c r="Q151" s="12">
        <f t="shared" si="19"/>
        <v>0.65938945912886238</v>
      </c>
      <c r="R151">
        <v>6.53</v>
      </c>
      <c r="S151">
        <v>76.510000000000005</v>
      </c>
      <c r="T151" s="13">
        <f t="shared" si="27"/>
        <v>0.71518040755281365</v>
      </c>
      <c r="U151">
        <v>1.01</v>
      </c>
      <c r="V151">
        <v>76</v>
      </c>
      <c r="W151" s="20">
        <f t="shared" si="28"/>
        <v>0.39378238341968913</v>
      </c>
    </row>
    <row r="152" spans="1:23" x14ac:dyDescent="0.3">
      <c r="A152" s="18" t="s">
        <v>47</v>
      </c>
      <c r="B152" s="18" t="s">
        <v>50</v>
      </c>
      <c r="C152" s="17">
        <v>10</v>
      </c>
      <c r="D152" s="14">
        <v>8580.1200000000008</v>
      </c>
      <c r="E152" s="10">
        <v>16497</v>
      </c>
      <c r="F152">
        <v>587.35</v>
      </c>
      <c r="G152" s="11">
        <v>3.69</v>
      </c>
      <c r="H152" s="13">
        <f t="shared" si="22"/>
        <v>6.8454753546570435E-2</v>
      </c>
      <c r="I152" s="13">
        <f t="shared" si="23"/>
        <v>4.300639151899973E-4</v>
      </c>
      <c r="J152">
        <v>103.6</v>
      </c>
      <c r="K152" s="23">
        <v>0.65</v>
      </c>
      <c r="L152" s="13">
        <f t="shared" si="24"/>
        <v>1.2074423201540303E-2</v>
      </c>
      <c r="M152" s="13">
        <f t="shared" si="25"/>
        <v>7.5756516225880291E-5</v>
      </c>
      <c r="N152">
        <v>159</v>
      </c>
      <c r="O152" s="11">
        <f t="shared" si="26"/>
        <v>1.8531209353715331E-2</v>
      </c>
      <c r="P152">
        <v>277.89999999999998</v>
      </c>
      <c r="Q152" s="12">
        <f t="shared" si="19"/>
        <v>0.47314207882863707</v>
      </c>
      <c r="R152">
        <v>15.44</v>
      </c>
      <c r="S152">
        <v>64.88</v>
      </c>
      <c r="T152" s="13">
        <f t="shared" si="27"/>
        <v>0.6262548262548262</v>
      </c>
      <c r="U152">
        <v>3.6</v>
      </c>
      <c r="V152">
        <v>18</v>
      </c>
      <c r="W152" s="20">
        <f t="shared" si="28"/>
        <v>0.11320754716981132</v>
      </c>
    </row>
    <row r="153" spans="1:23" x14ac:dyDescent="0.3">
      <c r="A153" s="18" t="s">
        <v>47</v>
      </c>
      <c r="B153" s="18" t="s">
        <v>50</v>
      </c>
      <c r="C153" s="17">
        <v>11</v>
      </c>
      <c r="D153" s="14">
        <v>9321.86</v>
      </c>
      <c r="E153" s="10">
        <v>27061.900390625</v>
      </c>
      <c r="F153">
        <v>1430.29</v>
      </c>
      <c r="G153" s="11">
        <v>2.9</v>
      </c>
      <c r="H153" s="13">
        <f t="shared" si="22"/>
        <v>0.15343397133190156</v>
      </c>
      <c r="I153" s="13">
        <f t="shared" si="23"/>
        <v>3.1109671245867237E-4</v>
      </c>
      <c r="J153">
        <v>238.13</v>
      </c>
      <c r="K153" s="23">
        <v>0.48</v>
      </c>
      <c r="L153" s="13">
        <f t="shared" si="24"/>
        <v>2.5545331081994364E-2</v>
      </c>
      <c r="M153" s="13">
        <f t="shared" si="25"/>
        <v>5.1491869648331983E-5</v>
      </c>
      <c r="N153">
        <v>493</v>
      </c>
      <c r="O153" s="11">
        <f t="shared" si="26"/>
        <v>5.2886441117974303E-2</v>
      </c>
      <c r="P153">
        <v>631.59</v>
      </c>
      <c r="Q153" s="12">
        <f t="shared" si="19"/>
        <v>0.4415817771221221</v>
      </c>
      <c r="R153">
        <v>15.4</v>
      </c>
      <c r="S153">
        <v>149.69999999999999</v>
      </c>
      <c r="T153" s="13">
        <f t="shared" si="27"/>
        <v>0.62864821736026533</v>
      </c>
      <c r="U153">
        <v>3.65</v>
      </c>
      <c r="V153">
        <v>41</v>
      </c>
      <c r="W153" s="20">
        <f t="shared" si="28"/>
        <v>8.3164300202839755E-2</v>
      </c>
    </row>
    <row r="154" spans="1:23" x14ac:dyDescent="0.3">
      <c r="A154" s="18" t="s">
        <v>47</v>
      </c>
      <c r="B154" s="18" t="s">
        <v>50</v>
      </c>
      <c r="C154" s="17">
        <v>12</v>
      </c>
      <c r="D154" s="14">
        <v>8106.36</v>
      </c>
      <c r="E154" s="10">
        <v>20816.400390625</v>
      </c>
      <c r="F154">
        <v>1100.3</v>
      </c>
      <c r="G154" s="11">
        <v>3.85</v>
      </c>
      <c r="H154" s="13">
        <f t="shared" si="22"/>
        <v>0.13573293068652267</v>
      </c>
      <c r="I154" s="13">
        <f t="shared" si="23"/>
        <v>4.7493572947660852E-4</v>
      </c>
      <c r="J154">
        <v>181.11</v>
      </c>
      <c r="K154" s="23">
        <v>0.63</v>
      </c>
      <c r="L154" s="13">
        <f t="shared" si="24"/>
        <v>2.234171687415807E-2</v>
      </c>
      <c r="M154" s="13">
        <f t="shared" si="25"/>
        <v>7.7716755732535944E-5</v>
      </c>
      <c r="N154">
        <v>286</v>
      </c>
      <c r="O154" s="11">
        <f t="shared" si="26"/>
        <v>3.5280939903976634E-2</v>
      </c>
      <c r="P154">
        <v>573.19000000000005</v>
      </c>
      <c r="Q154" s="12">
        <f t="shared" si="19"/>
        <v>0.52093974370626195</v>
      </c>
      <c r="R154">
        <v>14.7</v>
      </c>
      <c r="S154">
        <v>122.33</v>
      </c>
      <c r="T154" s="13">
        <f t="shared" si="27"/>
        <v>0.67544586163105291</v>
      </c>
      <c r="U154">
        <v>3.14</v>
      </c>
      <c r="V154">
        <v>39</v>
      </c>
      <c r="W154" s="20">
        <f t="shared" si="28"/>
        <v>0.13636363636363635</v>
      </c>
    </row>
    <row r="155" spans="1:23" x14ac:dyDescent="0.3">
      <c r="A155" s="18" t="s">
        <v>47</v>
      </c>
      <c r="B155" s="18" t="s">
        <v>50</v>
      </c>
      <c r="C155" s="17">
        <v>13</v>
      </c>
      <c r="D155" s="10">
        <v>15382.599609375</v>
      </c>
      <c r="E155" s="10">
        <v>22207</v>
      </c>
      <c r="F155">
        <v>3026.47</v>
      </c>
      <c r="G155" s="11">
        <v>3.84</v>
      </c>
      <c r="H155" s="13">
        <f t="shared" si="22"/>
        <v>0.1967463287645804</v>
      </c>
      <c r="I155" s="13">
        <f t="shared" si="23"/>
        <v>2.4963270822310772E-4</v>
      </c>
      <c r="J155">
        <v>564.02</v>
      </c>
      <c r="K155" s="23">
        <v>0.72</v>
      </c>
      <c r="L155" s="13">
        <f t="shared" si="24"/>
        <v>3.6666104190624271E-2</v>
      </c>
      <c r="M155" s="13">
        <f t="shared" si="25"/>
        <v>4.6806132791832691E-5</v>
      </c>
      <c r="N155">
        <v>788</v>
      </c>
      <c r="O155" s="11">
        <f t="shared" si="26"/>
        <v>5.1226711999950228E-2</v>
      </c>
      <c r="P155">
        <v>875.44</v>
      </c>
      <c r="Q155" s="12">
        <f t="shared" si="19"/>
        <v>0.28926108634812175</v>
      </c>
      <c r="R155">
        <v>23.66</v>
      </c>
      <c r="S155">
        <v>268.94</v>
      </c>
      <c r="T155" s="13">
        <f t="shared" si="27"/>
        <v>0.47682706287011101</v>
      </c>
      <c r="U155">
        <v>7.27</v>
      </c>
      <c r="V155">
        <v>37</v>
      </c>
      <c r="W155" s="20">
        <f t="shared" si="28"/>
        <v>4.6954314720812185E-2</v>
      </c>
    </row>
    <row r="156" spans="1:23" x14ac:dyDescent="0.3">
      <c r="A156" s="18" t="s">
        <v>47</v>
      </c>
      <c r="B156" s="18" t="s">
        <v>50</v>
      </c>
      <c r="C156" s="17">
        <v>14</v>
      </c>
      <c r="D156" s="10">
        <v>7310.02001953125</v>
      </c>
      <c r="E156" s="10">
        <v>20184.30078125</v>
      </c>
      <c r="F156">
        <v>1558.84</v>
      </c>
      <c r="G156" s="11">
        <v>3.23</v>
      </c>
      <c r="H156" s="13">
        <f t="shared" si="22"/>
        <v>0.21324702201020229</v>
      </c>
      <c r="I156" s="13">
        <f t="shared" si="23"/>
        <v>4.4185925501844545E-4</v>
      </c>
      <c r="J156">
        <v>260.07</v>
      </c>
      <c r="K156" s="23">
        <v>0.54</v>
      </c>
      <c r="L156" s="13">
        <f t="shared" si="24"/>
        <v>3.5577193948187959E-2</v>
      </c>
      <c r="M156" s="13">
        <f t="shared" si="25"/>
        <v>7.387120672135001E-5</v>
      </c>
      <c r="N156">
        <v>483</v>
      </c>
      <c r="O156" s="11">
        <f t="shared" si="26"/>
        <v>6.6073690456318626E-2</v>
      </c>
      <c r="P156">
        <v>652.25</v>
      </c>
      <c r="Q156" s="12">
        <f t="shared" si="19"/>
        <v>0.41842010725924406</v>
      </c>
      <c r="R156">
        <v>25.09</v>
      </c>
      <c r="S156">
        <v>163.36000000000001</v>
      </c>
      <c r="T156" s="13">
        <f t="shared" si="27"/>
        <v>0.62813857807513374</v>
      </c>
      <c r="U156">
        <v>6.28</v>
      </c>
      <c r="V156">
        <v>26</v>
      </c>
      <c r="W156" s="20">
        <f t="shared" si="28"/>
        <v>5.3830227743271224E-2</v>
      </c>
    </row>
    <row r="157" spans="1:23" x14ac:dyDescent="0.3">
      <c r="A157" s="18" t="s">
        <v>47</v>
      </c>
      <c r="B157" s="18" t="s">
        <v>50</v>
      </c>
      <c r="C157" s="17">
        <v>15</v>
      </c>
      <c r="D157" s="10">
        <v>6460.85009765625</v>
      </c>
      <c r="E157" s="14">
        <v>13188</v>
      </c>
      <c r="F157">
        <v>144.9</v>
      </c>
      <c r="G157" s="11">
        <v>3.81</v>
      </c>
      <c r="H157" s="13">
        <f t="shared" si="22"/>
        <v>2.242738924597E-2</v>
      </c>
      <c r="I157" s="13">
        <f t="shared" si="23"/>
        <v>5.8970567996649895E-4</v>
      </c>
      <c r="J157">
        <v>19.43</v>
      </c>
      <c r="K157" s="23">
        <v>0.51</v>
      </c>
      <c r="L157" s="13">
        <f t="shared" si="24"/>
        <v>3.0073441894354525E-3</v>
      </c>
      <c r="M157" s="13">
        <f t="shared" si="25"/>
        <v>7.893698078291718E-5</v>
      </c>
      <c r="N157">
        <v>38</v>
      </c>
      <c r="O157" s="11">
        <f t="shared" si="26"/>
        <v>5.8815789602957901E-3</v>
      </c>
      <c r="P157">
        <v>106.54</v>
      </c>
      <c r="Q157" s="12">
        <f t="shared" si="19"/>
        <v>0.73526570048309181</v>
      </c>
      <c r="R157">
        <v>5.61</v>
      </c>
      <c r="S157">
        <v>15.48</v>
      </c>
      <c r="T157" s="13">
        <f t="shared" si="27"/>
        <v>0.7967061245496655</v>
      </c>
      <c r="U157">
        <v>0.81</v>
      </c>
      <c r="V157">
        <v>19</v>
      </c>
      <c r="W157" s="20">
        <f t="shared" si="28"/>
        <v>0.5</v>
      </c>
    </row>
    <row r="158" spans="1:23" x14ac:dyDescent="0.3">
      <c r="A158" s="18" t="s">
        <v>47</v>
      </c>
      <c r="B158" s="18" t="s">
        <v>50</v>
      </c>
      <c r="C158" s="17">
        <v>16</v>
      </c>
      <c r="D158" s="10">
        <v>7234.97021484375</v>
      </c>
      <c r="E158" s="10">
        <v>24739.599609375</v>
      </c>
      <c r="F158">
        <v>1125.28</v>
      </c>
      <c r="G158" s="11">
        <v>2.2400000000000002</v>
      </c>
      <c r="H158" s="13">
        <f t="shared" si="22"/>
        <v>0.1555334668401675</v>
      </c>
      <c r="I158" s="13">
        <f t="shared" si="23"/>
        <v>3.0960735614422657E-4</v>
      </c>
      <c r="J158">
        <v>148.30000000000001</v>
      </c>
      <c r="K158" s="23">
        <v>0.3</v>
      </c>
      <c r="L158" s="13">
        <f t="shared" si="24"/>
        <v>2.0497665587584285E-2</v>
      </c>
      <c r="M158" s="13">
        <f t="shared" si="25"/>
        <v>4.1465270912173192E-5</v>
      </c>
      <c r="N158">
        <v>502</v>
      </c>
      <c r="O158" s="11">
        <f t="shared" si="26"/>
        <v>6.9385219993036484E-2</v>
      </c>
      <c r="P158">
        <v>562.77</v>
      </c>
      <c r="Q158" s="12">
        <f t="shared" ref="Q158:Q221" si="29">P158/F158</f>
        <v>0.50011552680221816</v>
      </c>
      <c r="R158">
        <v>6.78</v>
      </c>
      <c r="S158">
        <v>96.15</v>
      </c>
      <c r="T158" s="13">
        <f t="shared" si="27"/>
        <v>0.64834794335805801</v>
      </c>
      <c r="U158">
        <v>1.1599999999999999</v>
      </c>
      <c r="V158">
        <v>83</v>
      </c>
      <c r="W158" s="20">
        <f t="shared" si="28"/>
        <v>0.16533864541832669</v>
      </c>
    </row>
    <row r="159" spans="1:23" x14ac:dyDescent="0.3">
      <c r="A159" s="18" t="s">
        <v>47</v>
      </c>
      <c r="B159" s="18" t="s">
        <v>50</v>
      </c>
      <c r="C159" s="17">
        <v>17</v>
      </c>
      <c r="D159" s="14">
        <v>6463.75</v>
      </c>
      <c r="E159" s="10">
        <v>16065.2001953125</v>
      </c>
      <c r="F159">
        <v>406.26</v>
      </c>
      <c r="G159" s="11">
        <v>2.5099999999999998</v>
      </c>
      <c r="H159" s="13">
        <f t="shared" si="22"/>
        <v>6.2852059562947205E-2</v>
      </c>
      <c r="I159" s="13">
        <f t="shared" si="23"/>
        <v>3.8831947398955711E-4</v>
      </c>
      <c r="J159">
        <v>60.35</v>
      </c>
      <c r="K159" s="23">
        <v>0.37</v>
      </c>
      <c r="L159" s="13">
        <f t="shared" si="24"/>
        <v>9.3366853606652485E-3</v>
      </c>
      <c r="M159" s="13">
        <f t="shared" si="25"/>
        <v>5.7242312898859023E-5</v>
      </c>
      <c r="N159">
        <v>162</v>
      </c>
      <c r="O159" s="11">
        <f t="shared" si="26"/>
        <v>2.5062850512473409E-2</v>
      </c>
      <c r="P159">
        <v>280.89999999999998</v>
      </c>
      <c r="Q159" s="12">
        <f t="shared" si="29"/>
        <v>0.69142913405208484</v>
      </c>
      <c r="R159">
        <v>8.26</v>
      </c>
      <c r="S159">
        <v>50.85</v>
      </c>
      <c r="T159" s="13">
        <f t="shared" si="27"/>
        <v>0.84258492129246065</v>
      </c>
      <c r="U159">
        <v>1.5</v>
      </c>
      <c r="V159">
        <v>34</v>
      </c>
      <c r="W159" s="20">
        <f>V159/N159</f>
        <v>0.20987654320987653</v>
      </c>
    </row>
    <row r="160" spans="1:23" x14ac:dyDescent="0.3">
      <c r="A160" s="18" t="s">
        <v>47</v>
      </c>
      <c r="B160" s="18" t="s">
        <v>50</v>
      </c>
      <c r="C160" s="17">
        <v>18</v>
      </c>
      <c r="D160" s="14">
        <v>6505.04</v>
      </c>
      <c r="E160" s="10">
        <v>9588.01953125</v>
      </c>
      <c r="F160">
        <v>348.63</v>
      </c>
      <c r="G160" s="11">
        <v>2.95</v>
      </c>
      <c r="H160" s="13">
        <f t="shared" si="22"/>
        <v>5.359382878506512E-2</v>
      </c>
      <c r="I160" s="13">
        <f t="shared" si="23"/>
        <v>4.5349452117127647E-4</v>
      </c>
      <c r="J160">
        <v>48.86</v>
      </c>
      <c r="K160" s="23">
        <v>0.41</v>
      </c>
      <c r="L160" s="13">
        <f t="shared" si="24"/>
        <v>7.5110990862469716E-3</v>
      </c>
      <c r="M160" s="13">
        <f t="shared" si="25"/>
        <v>6.3028052094990953E-5</v>
      </c>
      <c r="N160">
        <v>118</v>
      </c>
      <c r="O160" s="11">
        <f t="shared" si="26"/>
        <v>1.8139780846851056E-2</v>
      </c>
      <c r="P160">
        <v>141.21</v>
      </c>
      <c r="Q160" s="12">
        <f t="shared" si="29"/>
        <v>0.40504259530160919</v>
      </c>
      <c r="R160">
        <v>9.41</v>
      </c>
      <c r="S160">
        <v>25.96</v>
      </c>
      <c r="T160" s="13">
        <f t="shared" si="27"/>
        <v>0.53131395824805572</v>
      </c>
      <c r="U160">
        <v>1.73</v>
      </c>
      <c r="V160">
        <v>15</v>
      </c>
      <c r="W160" s="20">
        <f t="shared" ref="W160:W179" si="30">V160/N160</f>
        <v>0.1271186440677966</v>
      </c>
    </row>
    <row r="161" spans="1:23" x14ac:dyDescent="0.3">
      <c r="A161" s="18" t="s">
        <v>47</v>
      </c>
      <c r="B161" s="18" t="s">
        <v>50</v>
      </c>
      <c r="C161" s="17">
        <v>19</v>
      </c>
      <c r="D161" s="10">
        <v>6054.580078125</v>
      </c>
      <c r="E161" s="10">
        <v>18705</v>
      </c>
      <c r="F161">
        <v>1103.22</v>
      </c>
      <c r="G161" s="11">
        <v>2.52</v>
      </c>
      <c r="H161" s="13">
        <f t="shared" si="22"/>
        <v>0.18221247151159134</v>
      </c>
      <c r="I161" s="13">
        <f t="shared" si="23"/>
        <v>4.1621383605192996E-4</v>
      </c>
      <c r="J161">
        <v>172.63</v>
      </c>
      <c r="K161" s="23">
        <v>0.4</v>
      </c>
      <c r="L161" s="13">
        <f t="shared" si="24"/>
        <v>2.8512299411763756E-2</v>
      </c>
      <c r="M161" s="13">
        <f t="shared" si="25"/>
        <v>6.6065688262211111E-5</v>
      </c>
      <c r="N161">
        <v>437</v>
      </c>
      <c r="O161" s="11">
        <f t="shared" si="26"/>
        <v>7.2176764426465631E-2</v>
      </c>
      <c r="P161">
        <v>532.36</v>
      </c>
      <c r="Q161" s="12">
        <f t="shared" si="29"/>
        <v>0.48255107775421041</v>
      </c>
      <c r="R161">
        <v>11.33</v>
      </c>
      <c r="S161">
        <v>113.33</v>
      </c>
      <c r="T161" s="13">
        <f t="shared" si="27"/>
        <v>0.65649076058622491</v>
      </c>
      <c r="U161">
        <v>2.41</v>
      </c>
      <c r="V161">
        <v>47</v>
      </c>
      <c r="W161" s="20">
        <f t="shared" si="30"/>
        <v>0.10755148741418764</v>
      </c>
    </row>
    <row r="162" spans="1:23" x14ac:dyDescent="0.3">
      <c r="A162" s="18" t="s">
        <v>47</v>
      </c>
      <c r="B162" s="18" t="s">
        <v>50</v>
      </c>
      <c r="C162" s="17">
        <v>20</v>
      </c>
      <c r="D162" s="14">
        <v>6593.1</v>
      </c>
      <c r="E162" s="10">
        <v>11509.7001953125</v>
      </c>
      <c r="F162">
        <v>504.48</v>
      </c>
      <c r="G162" s="11">
        <v>2.2000000000000002</v>
      </c>
      <c r="H162" s="13">
        <f t="shared" si="22"/>
        <v>7.6516358010647489E-2</v>
      </c>
      <c r="I162" s="13">
        <f t="shared" si="23"/>
        <v>3.3368218288817099E-4</v>
      </c>
      <c r="J162">
        <v>65.17</v>
      </c>
      <c r="K162" s="23">
        <v>0.28000000000000003</v>
      </c>
      <c r="L162" s="13">
        <f t="shared" si="24"/>
        <v>9.8845762994645911E-3</v>
      </c>
      <c r="M162" s="13">
        <f t="shared" si="25"/>
        <v>4.246864145849449E-5</v>
      </c>
      <c r="N162">
        <v>229</v>
      </c>
      <c r="O162" s="11">
        <f t="shared" si="26"/>
        <v>3.4733281764268702E-2</v>
      </c>
      <c r="P162">
        <v>171.25</v>
      </c>
      <c r="Q162" s="12">
        <f t="shared" si="29"/>
        <v>0.33945845226768157</v>
      </c>
      <c r="R162">
        <v>7.14</v>
      </c>
      <c r="S162">
        <v>32.67</v>
      </c>
      <c r="T162" s="13">
        <f t="shared" si="27"/>
        <v>0.50130428111094061</v>
      </c>
      <c r="U162">
        <v>1.36</v>
      </c>
      <c r="V162">
        <v>24</v>
      </c>
      <c r="W162" s="20">
        <f t="shared" si="30"/>
        <v>0.10480349344978165</v>
      </c>
    </row>
    <row r="163" spans="1:23" x14ac:dyDescent="0.3">
      <c r="A163" s="18" t="s">
        <v>47</v>
      </c>
      <c r="B163" s="18" t="s">
        <v>50</v>
      </c>
      <c r="C163" s="17">
        <v>21</v>
      </c>
      <c r="D163" s="10">
        <v>4837.58984375</v>
      </c>
      <c r="E163" s="10">
        <v>9005.5302734375</v>
      </c>
      <c r="F163">
        <v>116.56</v>
      </c>
      <c r="G163" s="11">
        <v>3.43</v>
      </c>
      <c r="H163" s="13">
        <f t="shared" si="22"/>
        <v>2.4094642945100341E-2</v>
      </c>
      <c r="I163" s="13">
        <f t="shared" si="23"/>
        <v>7.090307592801491E-4</v>
      </c>
      <c r="J163">
        <v>13.71</v>
      </c>
      <c r="K163" s="23">
        <v>0.4</v>
      </c>
      <c r="L163" s="13">
        <f t="shared" si="24"/>
        <v>2.8340558920498088E-3</v>
      </c>
      <c r="M163" s="13">
        <f t="shared" si="25"/>
        <v>8.2685802831504264E-5</v>
      </c>
      <c r="N163">
        <v>34</v>
      </c>
      <c r="O163" s="11">
        <f t="shared" si="26"/>
        <v>7.0282932406778619E-3</v>
      </c>
      <c r="P163">
        <v>109.19</v>
      </c>
      <c r="Q163" s="12">
        <f t="shared" si="29"/>
        <v>0.936770761839396</v>
      </c>
      <c r="R163">
        <v>4.75</v>
      </c>
      <c r="S163">
        <v>13.75</v>
      </c>
      <c r="T163" s="13">
        <f t="shared" si="27"/>
        <v>1.0029175784099198</v>
      </c>
      <c r="U163">
        <v>0.6</v>
      </c>
      <c r="V163">
        <v>23</v>
      </c>
      <c r="W163" s="20">
        <f t="shared" si="30"/>
        <v>0.67647058823529416</v>
      </c>
    </row>
    <row r="164" spans="1:23" x14ac:dyDescent="0.3">
      <c r="A164" s="18" t="s">
        <v>47</v>
      </c>
      <c r="B164" s="18" t="s">
        <v>50</v>
      </c>
      <c r="C164" s="17">
        <v>22</v>
      </c>
      <c r="D164" s="14">
        <v>7990.12</v>
      </c>
      <c r="E164" s="10">
        <v>22603.599609375</v>
      </c>
      <c r="F164">
        <v>552.21</v>
      </c>
      <c r="G164" s="11">
        <v>2.72</v>
      </c>
      <c r="H164" s="13">
        <f t="shared" si="22"/>
        <v>6.9111602829494426E-2</v>
      </c>
      <c r="I164" s="13">
        <f t="shared" si="23"/>
        <v>3.4042041921773396E-4</v>
      </c>
      <c r="J164">
        <v>74.44</v>
      </c>
      <c r="K164" s="23">
        <v>0.37</v>
      </c>
      <c r="L164" s="13">
        <f t="shared" si="24"/>
        <v>9.3165058847676872E-3</v>
      </c>
      <c r="M164" s="13">
        <f t="shared" si="25"/>
        <v>4.6307189378882919E-5</v>
      </c>
      <c r="N164">
        <v>203</v>
      </c>
      <c r="O164" s="11">
        <f t="shared" si="26"/>
        <v>2.5406376875441169E-2</v>
      </c>
      <c r="P164">
        <v>301.36</v>
      </c>
      <c r="Q164" s="12">
        <f t="shared" si="29"/>
        <v>0.54573441263287514</v>
      </c>
      <c r="R164">
        <v>4.9400000000000004</v>
      </c>
      <c r="S164">
        <v>45.43</v>
      </c>
      <c r="T164" s="13">
        <f t="shared" si="27"/>
        <v>0.61029016657710911</v>
      </c>
      <c r="U164">
        <v>0.74</v>
      </c>
      <c r="V164">
        <v>61</v>
      </c>
      <c r="W164" s="20">
        <f t="shared" si="30"/>
        <v>0.30049261083743845</v>
      </c>
    </row>
    <row r="165" spans="1:23" x14ac:dyDescent="0.3">
      <c r="A165" s="18" t="s">
        <v>47</v>
      </c>
      <c r="B165" s="18" t="s">
        <v>50</v>
      </c>
      <c r="C165" s="17">
        <v>23</v>
      </c>
      <c r="D165" s="14">
        <v>17087</v>
      </c>
      <c r="E165" s="10">
        <v>18011.69921875</v>
      </c>
      <c r="F165">
        <v>3387.04</v>
      </c>
      <c r="G165" s="11">
        <v>3.63</v>
      </c>
      <c r="H165" s="13">
        <f t="shared" si="22"/>
        <v>0.19822321062796278</v>
      </c>
      <c r="I165" s="13">
        <f t="shared" si="23"/>
        <v>2.1244220752618951E-4</v>
      </c>
      <c r="J165">
        <v>585.96</v>
      </c>
      <c r="K165" s="23">
        <v>0.63</v>
      </c>
      <c r="L165" s="13">
        <f t="shared" si="24"/>
        <v>3.4292737168607715E-2</v>
      </c>
      <c r="M165" s="13">
        <f t="shared" si="25"/>
        <v>3.6870135190495698E-5</v>
      </c>
      <c r="N165">
        <v>933</v>
      </c>
      <c r="O165" s="11">
        <f t="shared" si="26"/>
        <v>5.460291449640077E-2</v>
      </c>
      <c r="P165">
        <v>1303.98</v>
      </c>
      <c r="Q165" s="12">
        <f t="shared" si="29"/>
        <v>0.38499102461146018</v>
      </c>
      <c r="R165">
        <v>28.35</v>
      </c>
      <c r="S165">
        <v>331.21</v>
      </c>
      <c r="T165" s="13">
        <f t="shared" si="27"/>
        <v>0.56524336132159181</v>
      </c>
      <c r="U165">
        <v>7.2</v>
      </c>
      <c r="V165">
        <v>46</v>
      </c>
      <c r="W165" s="20">
        <f t="shared" si="30"/>
        <v>4.9303322615219719E-2</v>
      </c>
    </row>
    <row r="166" spans="1:23" x14ac:dyDescent="0.3">
      <c r="A166" s="18" t="s">
        <v>47</v>
      </c>
      <c r="B166" s="18" t="s">
        <v>50</v>
      </c>
      <c r="C166" s="17">
        <v>24</v>
      </c>
      <c r="D166" s="10">
        <v>7696.83984375</v>
      </c>
      <c r="E166" s="10">
        <v>10401.099609375</v>
      </c>
      <c r="F166">
        <v>623.70000000000005</v>
      </c>
      <c r="G166" s="11">
        <v>1.99</v>
      </c>
      <c r="H166" s="13">
        <f t="shared" si="22"/>
        <v>8.1033256851051394E-2</v>
      </c>
      <c r="I166" s="13">
        <f t="shared" si="23"/>
        <v>2.5854766896519523E-4</v>
      </c>
      <c r="J166">
        <v>76.650000000000006</v>
      </c>
      <c r="K166" s="23">
        <v>0.24</v>
      </c>
      <c r="L166" s="13">
        <f t="shared" si="24"/>
        <v>9.9586325759709621E-3</v>
      </c>
      <c r="M166" s="13">
        <f t="shared" si="25"/>
        <v>3.1181628417912995E-5</v>
      </c>
      <c r="N166">
        <v>314</v>
      </c>
      <c r="O166" s="11">
        <f t="shared" si="26"/>
        <v>4.0795963846769499E-2</v>
      </c>
      <c r="P166">
        <v>118.38</v>
      </c>
      <c r="Q166" s="12">
        <f t="shared" si="29"/>
        <v>0.18980278980278978</v>
      </c>
      <c r="R166">
        <v>4.74</v>
      </c>
      <c r="S166">
        <v>21.08</v>
      </c>
      <c r="T166" s="13">
        <f t="shared" si="27"/>
        <v>0.27501630789302017</v>
      </c>
      <c r="U166">
        <v>0.84</v>
      </c>
      <c r="V166">
        <v>25</v>
      </c>
      <c r="W166" s="20">
        <f t="shared" si="30"/>
        <v>7.9617834394904455E-2</v>
      </c>
    </row>
    <row r="167" spans="1:23" x14ac:dyDescent="0.3">
      <c r="A167" s="18" t="s">
        <v>47</v>
      </c>
      <c r="B167" s="18" t="s">
        <v>50</v>
      </c>
      <c r="C167" s="17">
        <v>25</v>
      </c>
      <c r="D167" s="10">
        <v>8061.64990234375</v>
      </c>
      <c r="E167" s="10">
        <v>18983.30078125</v>
      </c>
      <c r="F167">
        <v>472.82</v>
      </c>
      <c r="G167" s="11">
        <v>3.38</v>
      </c>
      <c r="H167" s="13">
        <f t="shared" si="22"/>
        <v>5.8650525106844174E-2</v>
      </c>
      <c r="I167" s="13">
        <f t="shared" si="23"/>
        <v>4.1926901328440699E-4</v>
      </c>
      <c r="J167">
        <v>65.11</v>
      </c>
      <c r="K167" s="23">
        <v>0.47</v>
      </c>
      <c r="L167" s="13">
        <f t="shared" si="24"/>
        <v>8.0765104896295091E-3</v>
      </c>
      <c r="M167" s="13">
        <f t="shared" si="25"/>
        <v>5.8300720782151264E-5</v>
      </c>
      <c r="N167">
        <v>140</v>
      </c>
      <c r="O167" s="11">
        <f t="shared" si="26"/>
        <v>1.7366172147874847E-2</v>
      </c>
      <c r="P167">
        <v>341.74</v>
      </c>
      <c r="Q167" s="12">
        <f t="shared" si="29"/>
        <v>0.72276976439236917</v>
      </c>
      <c r="R167">
        <v>6.7</v>
      </c>
      <c r="S167">
        <v>50.6</v>
      </c>
      <c r="T167" s="13">
        <f t="shared" si="27"/>
        <v>0.77714636768545542</v>
      </c>
      <c r="U167">
        <v>0.99</v>
      </c>
      <c r="V167">
        <v>51</v>
      </c>
      <c r="W167" s="20">
        <f t="shared" si="30"/>
        <v>0.36428571428571427</v>
      </c>
    </row>
    <row r="168" spans="1:23" x14ac:dyDescent="0.3">
      <c r="A168" s="19" t="s">
        <v>47</v>
      </c>
      <c r="B168" s="19" t="s">
        <v>53</v>
      </c>
      <c r="C168">
        <v>1</v>
      </c>
      <c r="D168" s="14">
        <v>7678.7</v>
      </c>
      <c r="E168" s="10">
        <v>28677.30078125</v>
      </c>
      <c r="F168">
        <v>1490.45</v>
      </c>
      <c r="G168" s="11">
        <v>2.5299999999999998</v>
      </c>
      <c r="H168" s="13">
        <f t="shared" si="22"/>
        <v>0.19410186620131012</v>
      </c>
      <c r="I168" s="13">
        <f t="shared" si="23"/>
        <v>3.2948285517079711E-4</v>
      </c>
      <c r="J168">
        <v>214.32</v>
      </c>
      <c r="K168" s="23">
        <v>0.36</v>
      </c>
      <c r="L168" s="13">
        <f t="shared" si="24"/>
        <v>2.7910974513915117E-2</v>
      </c>
      <c r="M168" s="13">
        <f t="shared" si="25"/>
        <v>4.6882935913631211E-5</v>
      </c>
      <c r="N168">
        <v>588</v>
      </c>
      <c r="O168" s="11">
        <f t="shared" si="26"/>
        <v>7.6575461992264324E-2</v>
      </c>
      <c r="P168">
        <v>630.58000000000004</v>
      </c>
      <c r="Q168" s="12">
        <f t="shared" si="29"/>
        <v>0.42308027776845919</v>
      </c>
      <c r="R168">
        <v>15.01</v>
      </c>
      <c r="S168">
        <v>128.07</v>
      </c>
      <c r="T168" s="13">
        <f t="shared" si="27"/>
        <v>0.59756438969764836</v>
      </c>
      <c r="U168">
        <v>3.05</v>
      </c>
      <c r="V168">
        <v>42</v>
      </c>
      <c r="W168" s="20">
        <f t="shared" si="30"/>
        <v>7.1428571428571425E-2</v>
      </c>
    </row>
    <row r="169" spans="1:23" x14ac:dyDescent="0.3">
      <c r="A169" s="19" t="s">
        <v>47</v>
      </c>
      <c r="B169" s="19" t="s">
        <v>53</v>
      </c>
      <c r="C169">
        <v>2</v>
      </c>
      <c r="D169" s="10">
        <v>8000.72021484375</v>
      </c>
      <c r="E169" s="10">
        <v>20836.400390625</v>
      </c>
      <c r="F169">
        <v>2647.63</v>
      </c>
      <c r="G169" s="11">
        <v>3.24</v>
      </c>
      <c r="H169" s="13">
        <f t="shared" si="22"/>
        <v>0.3309239579566659</v>
      </c>
      <c r="I169" s="13">
        <f t="shared" si="23"/>
        <v>4.0496354240569777E-4</v>
      </c>
      <c r="J169">
        <v>483.55</v>
      </c>
      <c r="K169" s="23">
        <v>0.59</v>
      </c>
      <c r="L169" s="13">
        <f t="shared" si="24"/>
        <v>6.0438308929097267E-2</v>
      </c>
      <c r="M169" s="13">
        <f t="shared" si="25"/>
        <v>7.3743361117086932E-5</v>
      </c>
      <c r="N169">
        <v>817</v>
      </c>
      <c r="O169" s="11">
        <f t="shared" si="26"/>
        <v>0.10211580683501699</v>
      </c>
      <c r="P169">
        <v>809.91</v>
      </c>
      <c r="Q169" s="12">
        <f t="shared" si="29"/>
        <v>0.30589999357916325</v>
      </c>
      <c r="R169">
        <v>24.54</v>
      </c>
      <c r="S169">
        <v>219.98</v>
      </c>
      <c r="T169" s="13">
        <f t="shared" si="27"/>
        <v>0.45492710164409056</v>
      </c>
      <c r="U169">
        <v>6.67</v>
      </c>
      <c r="V169">
        <v>33</v>
      </c>
      <c r="W169" s="20">
        <f t="shared" si="30"/>
        <v>4.0391676866585069E-2</v>
      </c>
    </row>
    <row r="170" spans="1:23" x14ac:dyDescent="0.3">
      <c r="A170" s="19" t="s">
        <v>47</v>
      </c>
      <c r="B170" s="19" t="s">
        <v>53</v>
      </c>
      <c r="C170">
        <v>3</v>
      </c>
      <c r="D170" s="14">
        <v>8007.36</v>
      </c>
      <c r="E170" s="10">
        <v>23071.30078125</v>
      </c>
      <c r="F170">
        <v>2379.87</v>
      </c>
      <c r="G170" s="11">
        <v>2.44</v>
      </c>
      <c r="H170" s="13">
        <f t="shared" si="22"/>
        <v>0.29721031650881191</v>
      </c>
      <c r="I170" s="13">
        <f t="shared" si="23"/>
        <v>3.0471965791471848E-4</v>
      </c>
      <c r="J170">
        <v>376.7</v>
      </c>
      <c r="K170" s="23">
        <v>0.39</v>
      </c>
      <c r="L170" s="13">
        <f t="shared" si="24"/>
        <v>4.7044219318227234E-2</v>
      </c>
      <c r="M170" s="13">
        <f t="shared" si="25"/>
        <v>4.8705191224073857E-5</v>
      </c>
      <c r="N170">
        <v>975</v>
      </c>
      <c r="O170" s="11">
        <f t="shared" si="26"/>
        <v>0.12176297806018463</v>
      </c>
      <c r="P170">
        <v>703.55</v>
      </c>
      <c r="Q170" s="12">
        <f t="shared" si="29"/>
        <v>0.29562539130288629</v>
      </c>
      <c r="R170">
        <v>20.100000000000001</v>
      </c>
      <c r="S170">
        <v>185.09</v>
      </c>
      <c r="T170" s="13">
        <f t="shared" si="27"/>
        <v>0.49134589859304489</v>
      </c>
      <c r="U170">
        <v>5.29</v>
      </c>
      <c r="V170">
        <v>35</v>
      </c>
      <c r="W170" s="20">
        <f t="shared" si="30"/>
        <v>3.5897435897435895E-2</v>
      </c>
    </row>
    <row r="171" spans="1:23" x14ac:dyDescent="0.3">
      <c r="A171" s="19" t="s">
        <v>47</v>
      </c>
      <c r="B171" s="19" t="s">
        <v>53</v>
      </c>
      <c r="C171">
        <v>4</v>
      </c>
      <c r="D171" s="10">
        <v>5902.27001953125</v>
      </c>
      <c r="E171" s="10">
        <v>13769.2001953125</v>
      </c>
      <c r="F171">
        <v>347.11</v>
      </c>
      <c r="G171" s="11">
        <v>2.63</v>
      </c>
      <c r="H171" s="13">
        <f t="shared" si="22"/>
        <v>5.8809576459798597E-2</v>
      </c>
      <c r="I171" s="13">
        <f t="shared" si="23"/>
        <v>4.4559127103589729E-4</v>
      </c>
      <c r="J171">
        <v>49.08</v>
      </c>
      <c r="K171" s="23">
        <v>0.37</v>
      </c>
      <c r="L171" s="13">
        <f t="shared" si="24"/>
        <v>8.3154447081527898E-3</v>
      </c>
      <c r="M171" s="13">
        <f t="shared" si="25"/>
        <v>6.2687745354860072E-5</v>
      </c>
      <c r="N171">
        <v>132</v>
      </c>
      <c r="O171" s="11">
        <f t="shared" si="26"/>
        <v>2.2364276721193323E-2</v>
      </c>
      <c r="P171">
        <v>229.98</v>
      </c>
      <c r="Q171" s="12">
        <f t="shared" si="29"/>
        <v>0.66255653827316985</v>
      </c>
      <c r="R171">
        <v>6.39</v>
      </c>
      <c r="S171">
        <v>38.21</v>
      </c>
      <c r="T171" s="13">
        <f t="shared" si="27"/>
        <v>0.7785248573757132</v>
      </c>
      <c r="U171">
        <v>1.06</v>
      </c>
      <c r="V171">
        <v>36</v>
      </c>
      <c r="W171" s="20">
        <f t="shared" si="30"/>
        <v>0.27272727272727271</v>
      </c>
    </row>
    <row r="172" spans="1:23" x14ac:dyDescent="0.3">
      <c r="A172" s="19" t="s">
        <v>47</v>
      </c>
      <c r="B172" s="19" t="s">
        <v>53</v>
      </c>
      <c r="C172">
        <v>5</v>
      </c>
      <c r="D172" s="14">
        <v>5346.1</v>
      </c>
      <c r="E172" s="10">
        <v>11304.400390625</v>
      </c>
      <c r="F172">
        <v>1962.73</v>
      </c>
      <c r="G172" s="11">
        <v>3.52</v>
      </c>
      <c r="H172" s="13">
        <f t="shared" si="22"/>
        <v>0.36713305026093784</v>
      </c>
      <c r="I172" s="13">
        <f t="shared" si="23"/>
        <v>6.5842389779465404E-4</v>
      </c>
      <c r="J172">
        <v>303.47000000000003</v>
      </c>
      <c r="K172" s="23">
        <v>0.54</v>
      </c>
      <c r="L172" s="13">
        <f t="shared" si="24"/>
        <v>5.6764744393108996E-2</v>
      </c>
      <c r="M172" s="13">
        <f t="shared" si="25"/>
        <v>1.0100821159349806E-4</v>
      </c>
      <c r="N172">
        <v>558</v>
      </c>
      <c r="O172" s="11">
        <f t="shared" si="26"/>
        <v>0.104375151979948</v>
      </c>
      <c r="P172">
        <v>571.6</v>
      </c>
      <c r="Q172" s="12">
        <f t="shared" si="29"/>
        <v>0.29122701543258628</v>
      </c>
      <c r="R172">
        <v>21.17</v>
      </c>
      <c r="S172">
        <v>136.44</v>
      </c>
      <c r="T172" s="13">
        <f t="shared" si="27"/>
        <v>0.44959963093551253</v>
      </c>
      <c r="U172">
        <v>5.05</v>
      </c>
      <c r="V172">
        <v>27</v>
      </c>
      <c r="W172" s="20">
        <f t="shared" si="30"/>
        <v>4.8387096774193547E-2</v>
      </c>
    </row>
    <row r="173" spans="1:23" x14ac:dyDescent="0.3">
      <c r="A173" s="19" t="s">
        <v>47</v>
      </c>
      <c r="B173" s="19" t="s">
        <v>53</v>
      </c>
      <c r="C173">
        <v>6</v>
      </c>
      <c r="D173" s="14">
        <v>11066.5</v>
      </c>
      <c r="E173" s="10">
        <v>24753.900390625</v>
      </c>
      <c r="F173">
        <v>2699.27</v>
      </c>
      <c r="G173" s="11">
        <v>2.67</v>
      </c>
      <c r="H173" s="13">
        <f t="shared" si="22"/>
        <v>0.24391361315682464</v>
      </c>
      <c r="I173" s="13">
        <f t="shared" si="23"/>
        <v>2.4126869380562959E-4</v>
      </c>
      <c r="J173">
        <v>373.17</v>
      </c>
      <c r="K173" s="23">
        <v>0.37</v>
      </c>
      <c r="L173" s="13">
        <f t="shared" si="24"/>
        <v>3.372068856458682E-2</v>
      </c>
      <c r="M173" s="13">
        <f t="shared" si="25"/>
        <v>3.3434238467446797E-5</v>
      </c>
      <c r="N173">
        <v>1011</v>
      </c>
      <c r="O173" s="11">
        <f t="shared" si="26"/>
        <v>9.1356797542131662E-2</v>
      </c>
      <c r="P173">
        <v>678.06</v>
      </c>
      <c r="Q173" s="12">
        <f t="shared" si="29"/>
        <v>0.25120125070852489</v>
      </c>
      <c r="R173">
        <v>18.329999999999998</v>
      </c>
      <c r="S173">
        <v>150.01</v>
      </c>
      <c r="T173" s="13">
        <f t="shared" si="27"/>
        <v>0.4019883699118364</v>
      </c>
      <c r="U173">
        <v>4.05</v>
      </c>
      <c r="V173">
        <v>37</v>
      </c>
      <c r="W173" s="20">
        <f t="shared" si="30"/>
        <v>3.6597428288822946E-2</v>
      </c>
    </row>
    <row r="174" spans="1:23" x14ac:dyDescent="0.3">
      <c r="A174" s="19" t="s">
        <v>47</v>
      </c>
      <c r="B174" s="19" t="s">
        <v>53</v>
      </c>
      <c r="C174">
        <v>7</v>
      </c>
      <c r="D174" s="10">
        <v>10664.900390625</v>
      </c>
      <c r="E174" s="10">
        <v>26564.30078125</v>
      </c>
      <c r="F174">
        <v>2675.11</v>
      </c>
      <c r="G174" s="11">
        <v>3.44</v>
      </c>
      <c r="H174" s="13">
        <f t="shared" si="22"/>
        <v>0.2508330975459987</v>
      </c>
      <c r="I174" s="13">
        <f t="shared" si="23"/>
        <v>3.2255341109645413E-4</v>
      </c>
      <c r="J174">
        <v>428.73</v>
      </c>
      <c r="K174" s="23">
        <v>0.55000000000000004</v>
      </c>
      <c r="L174" s="13">
        <f t="shared" si="24"/>
        <v>4.0200094168425231E-2</v>
      </c>
      <c r="M174" s="13">
        <f t="shared" si="25"/>
        <v>5.1571039564840056E-5</v>
      </c>
      <c r="N174">
        <v>777</v>
      </c>
      <c r="O174" s="11">
        <f t="shared" si="26"/>
        <v>7.285581407614676E-2</v>
      </c>
      <c r="P174">
        <v>808.42</v>
      </c>
      <c r="Q174" s="12">
        <f t="shared" si="29"/>
        <v>0.30220065716923789</v>
      </c>
      <c r="R174">
        <v>20.73</v>
      </c>
      <c r="S174">
        <v>206.4</v>
      </c>
      <c r="T174" s="13">
        <f t="shared" si="27"/>
        <v>0.48142187390665453</v>
      </c>
      <c r="U174">
        <v>5.29</v>
      </c>
      <c r="V174">
        <v>39</v>
      </c>
      <c r="W174" s="20">
        <f t="shared" si="30"/>
        <v>5.019305019305019E-2</v>
      </c>
    </row>
    <row r="175" spans="1:23" x14ac:dyDescent="0.3">
      <c r="A175" s="19" t="s">
        <v>47</v>
      </c>
      <c r="B175" s="19" t="s">
        <v>53</v>
      </c>
      <c r="C175">
        <v>8</v>
      </c>
      <c r="D175" s="14">
        <v>9340.9599999999991</v>
      </c>
      <c r="E175" s="10">
        <v>22381.599609375</v>
      </c>
      <c r="F175">
        <v>1685.44</v>
      </c>
      <c r="G175" s="11">
        <v>1.9</v>
      </c>
      <c r="H175" s="13">
        <f t="shared" si="22"/>
        <v>0.18043541563179805</v>
      </c>
      <c r="I175" s="13">
        <f t="shared" si="23"/>
        <v>2.0340521745088299E-4</v>
      </c>
      <c r="J175">
        <v>216.73</v>
      </c>
      <c r="K175" s="23">
        <v>0.24</v>
      </c>
      <c r="L175" s="13">
        <f t="shared" si="24"/>
        <v>2.3202111988489406E-2</v>
      </c>
      <c r="M175" s="13">
        <f t="shared" si="25"/>
        <v>2.5693290625374694E-5</v>
      </c>
      <c r="N175">
        <v>887</v>
      </c>
      <c r="O175" s="11">
        <f t="shared" si="26"/>
        <v>9.4958119936280644E-2</v>
      </c>
      <c r="P175">
        <v>477.97</v>
      </c>
      <c r="Q175" s="12">
        <f t="shared" si="29"/>
        <v>0.28358766850199357</v>
      </c>
      <c r="R175">
        <v>8.69</v>
      </c>
      <c r="S175">
        <v>93.6</v>
      </c>
      <c r="T175" s="13">
        <f t="shared" si="27"/>
        <v>0.4318737599778526</v>
      </c>
      <c r="U175">
        <v>1.7</v>
      </c>
      <c r="V175">
        <v>55</v>
      </c>
      <c r="W175" s="20">
        <f t="shared" si="30"/>
        <v>6.2006764374295378E-2</v>
      </c>
    </row>
    <row r="176" spans="1:23" x14ac:dyDescent="0.3">
      <c r="A176" s="19" t="s">
        <v>47</v>
      </c>
      <c r="B176" s="19" t="s">
        <v>53</v>
      </c>
      <c r="C176">
        <v>9</v>
      </c>
      <c r="D176" s="14">
        <v>15303.5</v>
      </c>
      <c r="E176" s="10">
        <v>15030.7001953125</v>
      </c>
      <c r="F176">
        <v>1422.9</v>
      </c>
      <c r="G176" s="11">
        <v>3.5</v>
      </c>
      <c r="H176" s="13">
        <f t="shared" si="22"/>
        <v>9.2978730355800968E-2</v>
      </c>
      <c r="I176" s="13">
        <f t="shared" si="23"/>
        <v>2.2870585160257456E-4</v>
      </c>
      <c r="J176">
        <v>252.46</v>
      </c>
      <c r="K176" s="23">
        <v>0.62</v>
      </c>
      <c r="L176" s="13">
        <f t="shared" si="24"/>
        <v>1.6496879798738852E-2</v>
      </c>
      <c r="M176" s="13">
        <f t="shared" si="25"/>
        <v>4.0513607998170354E-5</v>
      </c>
      <c r="N176">
        <v>406</v>
      </c>
      <c r="O176" s="11">
        <f t="shared" si="26"/>
        <v>2.6529878785898652E-2</v>
      </c>
      <c r="P176">
        <v>517.29</v>
      </c>
      <c r="Q176" s="12">
        <f t="shared" si="29"/>
        <v>0.36354627872654433</v>
      </c>
      <c r="R176">
        <v>20.69</v>
      </c>
      <c r="S176">
        <v>132.21</v>
      </c>
      <c r="T176" s="13">
        <f t="shared" si="27"/>
        <v>0.52368692070030898</v>
      </c>
      <c r="U176">
        <v>5.29</v>
      </c>
      <c r="V176">
        <v>25</v>
      </c>
      <c r="W176" s="20">
        <f t="shared" si="30"/>
        <v>6.1576354679802957E-2</v>
      </c>
    </row>
    <row r="177" spans="1:23" x14ac:dyDescent="0.3">
      <c r="A177" s="19" t="s">
        <v>47</v>
      </c>
      <c r="B177" s="19" t="s">
        <v>53</v>
      </c>
      <c r="C177">
        <v>10</v>
      </c>
      <c r="D177" s="10">
        <v>8010.0400390625</v>
      </c>
      <c r="E177" s="10">
        <v>20901.900390625</v>
      </c>
      <c r="F177">
        <v>779.1</v>
      </c>
      <c r="G177" s="11">
        <v>3.21</v>
      </c>
      <c r="H177" s="13">
        <f t="shared" si="22"/>
        <v>9.7265431408653277E-2</v>
      </c>
      <c r="I177" s="13">
        <f t="shared" si="23"/>
        <v>4.0074706048232191E-4</v>
      </c>
      <c r="J177">
        <v>118.88</v>
      </c>
      <c r="K177" s="23">
        <v>0.49</v>
      </c>
      <c r="L177" s="13">
        <f t="shared" si="24"/>
        <v>1.4841374003158389E-2</v>
      </c>
      <c r="M177" s="13">
        <f t="shared" si="25"/>
        <v>6.1173227301039798E-5</v>
      </c>
      <c r="N177">
        <v>243</v>
      </c>
      <c r="O177" s="11">
        <f t="shared" si="26"/>
        <v>3.0336927008474839E-2</v>
      </c>
      <c r="P177">
        <v>280.41000000000003</v>
      </c>
      <c r="Q177" s="12">
        <f t="shared" si="29"/>
        <v>0.35991528686946478</v>
      </c>
      <c r="R177">
        <v>17.53</v>
      </c>
      <c r="S177">
        <v>57.64</v>
      </c>
      <c r="T177" s="13">
        <f t="shared" si="27"/>
        <v>0.48485868102288021</v>
      </c>
      <c r="U177">
        <v>3.6</v>
      </c>
      <c r="V177">
        <v>16</v>
      </c>
      <c r="W177" s="20">
        <f t="shared" si="30"/>
        <v>6.584362139917696E-2</v>
      </c>
    </row>
    <row r="178" spans="1:23" x14ac:dyDescent="0.3">
      <c r="A178" s="19" t="s">
        <v>47</v>
      </c>
      <c r="B178" s="19" t="s">
        <v>53</v>
      </c>
      <c r="C178">
        <v>11</v>
      </c>
      <c r="D178" s="14">
        <v>10464.5</v>
      </c>
      <c r="E178" s="10">
        <v>17602.30078125</v>
      </c>
      <c r="F178">
        <v>850.76</v>
      </c>
      <c r="G178" s="11">
        <v>2.42</v>
      </c>
      <c r="H178" s="13">
        <f t="shared" si="22"/>
        <v>8.1299632089445267E-2</v>
      </c>
      <c r="I178" s="13">
        <f t="shared" si="23"/>
        <v>2.3125806297481961E-4</v>
      </c>
      <c r="J178">
        <v>130.78</v>
      </c>
      <c r="K178" s="23">
        <v>0.37</v>
      </c>
      <c r="L178" s="13">
        <f t="shared" si="24"/>
        <v>1.2497491518945004E-2</v>
      </c>
      <c r="M178" s="13">
        <f t="shared" si="25"/>
        <v>3.5357637727555063E-5</v>
      </c>
      <c r="N178">
        <v>352</v>
      </c>
      <c r="O178" s="11">
        <f t="shared" si="26"/>
        <v>3.3637536432701037E-2</v>
      </c>
      <c r="P178">
        <v>268.33999999999997</v>
      </c>
      <c r="Q178" s="12">
        <f t="shared" si="29"/>
        <v>0.31541210212045695</v>
      </c>
      <c r="R178">
        <v>20.64</v>
      </c>
      <c r="S178">
        <v>59.03</v>
      </c>
      <c r="T178" s="13">
        <f t="shared" si="27"/>
        <v>0.45136871081205077</v>
      </c>
      <c r="U178">
        <v>4.54</v>
      </c>
      <c r="V178">
        <v>13</v>
      </c>
      <c r="W178" s="20">
        <f t="shared" si="30"/>
        <v>3.6931818181818184E-2</v>
      </c>
    </row>
    <row r="179" spans="1:23" x14ac:dyDescent="0.3">
      <c r="A179" s="19" t="s">
        <v>47</v>
      </c>
      <c r="B179" s="19" t="s">
        <v>53</v>
      </c>
      <c r="C179">
        <v>12</v>
      </c>
      <c r="D179" s="10">
        <v>11552.099609375</v>
      </c>
      <c r="E179" s="10">
        <v>31797.900390625</v>
      </c>
      <c r="F179">
        <v>2563.9299999999998</v>
      </c>
      <c r="G179" s="11">
        <v>2.48</v>
      </c>
      <c r="H179" s="13">
        <f t="shared" si="22"/>
        <v>0.22194493526694195</v>
      </c>
      <c r="I179" s="13">
        <f t="shared" si="23"/>
        <v>2.1467958932654794E-4</v>
      </c>
      <c r="J179">
        <v>339.11</v>
      </c>
      <c r="K179" s="23">
        <v>0.33</v>
      </c>
      <c r="L179" s="13">
        <f t="shared" si="24"/>
        <v>2.9354836909889385E-2</v>
      </c>
      <c r="M179" s="13">
        <f t="shared" si="25"/>
        <v>2.8566235676516464E-5</v>
      </c>
      <c r="N179">
        <v>1032</v>
      </c>
      <c r="O179" s="11">
        <f t="shared" si="26"/>
        <v>8.933440975201512E-2</v>
      </c>
      <c r="P179">
        <v>255.62</v>
      </c>
      <c r="Q179" s="12">
        <f t="shared" si="29"/>
        <v>9.9698509709703467E-2</v>
      </c>
      <c r="R179">
        <v>18.260000000000002</v>
      </c>
      <c r="S179">
        <v>56.03</v>
      </c>
      <c r="T179" s="13">
        <f t="shared" si="27"/>
        <v>0.16522662262982513</v>
      </c>
      <c r="U179">
        <v>4</v>
      </c>
      <c r="V179">
        <v>14</v>
      </c>
      <c r="W179" s="20">
        <f t="shared" si="30"/>
        <v>1.3565891472868217E-2</v>
      </c>
    </row>
    <row r="180" spans="1:23" x14ac:dyDescent="0.3">
      <c r="A180" s="19" t="s">
        <v>47</v>
      </c>
      <c r="B180" s="19" t="s">
        <v>53</v>
      </c>
      <c r="C180">
        <v>13</v>
      </c>
      <c r="D180" s="10">
        <v>7906.81005859375</v>
      </c>
      <c r="E180" s="10">
        <v>21423.69921875</v>
      </c>
      <c r="F180">
        <v>1634.5</v>
      </c>
      <c r="G180" s="11">
        <v>2.4300000000000002</v>
      </c>
      <c r="H180" s="13">
        <f t="shared" si="22"/>
        <v>0.20672053430997692</v>
      </c>
      <c r="I180" s="13">
        <f t="shared" si="23"/>
        <v>3.0733000818185621E-4</v>
      </c>
      <c r="J180">
        <v>236.21</v>
      </c>
      <c r="K180" s="23">
        <v>0.35</v>
      </c>
      <c r="L180" s="13">
        <f t="shared" si="24"/>
        <v>2.9874247420837965E-2</v>
      </c>
      <c r="M180" s="13">
        <f t="shared" si="25"/>
        <v>4.4265639038538954E-5</v>
      </c>
      <c r="N180">
        <v>674</v>
      </c>
      <c r="O180" s="11">
        <f t="shared" si="26"/>
        <v>8.5242973462786448E-2</v>
      </c>
      <c r="P180">
        <v>416.23</v>
      </c>
      <c r="Q180" s="12">
        <f t="shared" si="29"/>
        <v>0.25465279902110738</v>
      </c>
      <c r="R180">
        <v>18.920000000000002</v>
      </c>
      <c r="S180">
        <v>95.17</v>
      </c>
      <c r="T180" s="13">
        <f t="shared" si="27"/>
        <v>0.40290419541933026</v>
      </c>
      <c r="U180">
        <v>4.33</v>
      </c>
      <c r="V180">
        <v>22</v>
      </c>
      <c r="W180" s="20">
        <f>V180/N180</f>
        <v>3.2640949554896145E-2</v>
      </c>
    </row>
    <row r="181" spans="1:23" x14ac:dyDescent="0.3">
      <c r="A181" s="19" t="s">
        <v>47</v>
      </c>
      <c r="B181" s="19" t="s">
        <v>53</v>
      </c>
      <c r="C181">
        <v>14</v>
      </c>
      <c r="D181" s="10">
        <v>9719.509765625</v>
      </c>
      <c r="E181" s="10">
        <v>28001.599609375</v>
      </c>
      <c r="F181">
        <v>2644.82</v>
      </c>
      <c r="G181" s="11">
        <v>2.67</v>
      </c>
      <c r="H181" s="13">
        <f t="shared" si="22"/>
        <v>0.27211454731533247</v>
      </c>
      <c r="I181" s="13">
        <f t="shared" si="23"/>
        <v>2.7470521295662378E-4</v>
      </c>
      <c r="J181">
        <v>376.51</v>
      </c>
      <c r="K181" s="23">
        <v>0.38</v>
      </c>
      <c r="L181" s="13">
        <f t="shared" si="24"/>
        <v>3.8737550460785919E-2</v>
      </c>
      <c r="M181" s="13">
        <f t="shared" si="25"/>
        <v>3.9096622068732971E-5</v>
      </c>
      <c r="N181">
        <v>990</v>
      </c>
      <c r="O181" s="11">
        <f t="shared" si="26"/>
        <v>0.10185698907380432</v>
      </c>
      <c r="P181">
        <v>612.08000000000004</v>
      </c>
      <c r="Q181" s="12">
        <f t="shared" si="29"/>
        <v>0.23142595715398401</v>
      </c>
      <c r="R181">
        <v>16.54</v>
      </c>
      <c r="S181">
        <v>135.36000000000001</v>
      </c>
      <c r="T181" s="13">
        <f t="shared" si="27"/>
        <v>0.35951236354944094</v>
      </c>
      <c r="U181">
        <v>3.66</v>
      </c>
      <c r="V181">
        <v>37</v>
      </c>
      <c r="W181" s="20">
        <f t="shared" ref="W181:W203" si="31">V181/N181</f>
        <v>3.7373737373737372E-2</v>
      </c>
    </row>
    <row r="182" spans="1:23" x14ac:dyDescent="0.3">
      <c r="A182" s="19" t="s">
        <v>47</v>
      </c>
      <c r="B182" s="19" t="s">
        <v>53</v>
      </c>
      <c r="C182">
        <v>15</v>
      </c>
      <c r="D182" s="14">
        <v>5891.96</v>
      </c>
      <c r="E182" s="10">
        <v>15935.900390625</v>
      </c>
      <c r="F182">
        <v>1276.07</v>
      </c>
      <c r="G182" s="11">
        <v>2.46</v>
      </c>
      <c r="H182" s="13">
        <f t="shared" si="22"/>
        <v>0.2165781845090598</v>
      </c>
      <c r="I182" s="13">
        <f t="shared" si="23"/>
        <v>4.1751810942368921E-4</v>
      </c>
      <c r="J182">
        <v>184.97</v>
      </c>
      <c r="K182" s="23">
        <v>0.36</v>
      </c>
      <c r="L182" s="13">
        <f t="shared" si="24"/>
        <v>3.1393627926869838E-2</v>
      </c>
      <c r="M182" s="13">
        <f t="shared" si="25"/>
        <v>6.1100211135174036E-5</v>
      </c>
      <c r="N182">
        <v>519</v>
      </c>
      <c r="O182" s="11">
        <f t="shared" si="26"/>
        <v>8.8086137719875904E-2</v>
      </c>
      <c r="P182">
        <v>290.79000000000002</v>
      </c>
      <c r="Q182" s="12">
        <f t="shared" si="29"/>
        <v>0.22787934831161302</v>
      </c>
      <c r="R182">
        <v>22.37</v>
      </c>
      <c r="S182">
        <v>61.57</v>
      </c>
      <c r="T182" s="13">
        <f t="shared" si="27"/>
        <v>0.33286478888468402</v>
      </c>
      <c r="U182">
        <v>4.74</v>
      </c>
      <c r="V182">
        <v>13</v>
      </c>
      <c r="W182" s="20">
        <f t="shared" si="31"/>
        <v>2.5048169556840076E-2</v>
      </c>
    </row>
    <row r="183" spans="1:23" x14ac:dyDescent="0.3">
      <c r="A183" s="19" t="s">
        <v>47</v>
      </c>
      <c r="B183" s="19" t="s">
        <v>53</v>
      </c>
      <c r="C183">
        <v>16</v>
      </c>
      <c r="D183" s="14">
        <v>14556.3</v>
      </c>
      <c r="E183" s="10">
        <v>25667.30078125</v>
      </c>
      <c r="F183">
        <v>1607.21</v>
      </c>
      <c r="G183" s="11">
        <v>2.83</v>
      </c>
      <c r="H183" s="13">
        <f t="shared" si="22"/>
        <v>0.11041336053804883</v>
      </c>
      <c r="I183" s="13">
        <f t="shared" si="23"/>
        <v>1.9441753742365851E-4</v>
      </c>
      <c r="J183">
        <v>256.52</v>
      </c>
      <c r="K183" s="23">
        <v>0.45</v>
      </c>
      <c r="L183" s="13">
        <f t="shared" si="24"/>
        <v>1.7622610141313381E-2</v>
      </c>
      <c r="M183" s="13">
        <f t="shared" si="25"/>
        <v>3.0914449413655944E-5</v>
      </c>
      <c r="N183">
        <v>567</v>
      </c>
      <c r="O183" s="11">
        <f t="shared" si="26"/>
        <v>3.895220626120649E-2</v>
      </c>
      <c r="P183">
        <v>428.52</v>
      </c>
      <c r="Q183" s="12">
        <f t="shared" si="29"/>
        <v>0.26662352772817488</v>
      </c>
      <c r="R183">
        <v>16.48</v>
      </c>
      <c r="S183">
        <v>100.84</v>
      </c>
      <c r="T183" s="13">
        <f t="shared" si="27"/>
        <v>0.39310774988305008</v>
      </c>
      <c r="U183">
        <v>3.88</v>
      </c>
      <c r="V183">
        <v>26</v>
      </c>
      <c r="W183" s="20">
        <f t="shared" si="31"/>
        <v>4.585537918871252E-2</v>
      </c>
    </row>
    <row r="184" spans="1:23" x14ac:dyDescent="0.3">
      <c r="A184" s="19" t="s">
        <v>47</v>
      </c>
      <c r="B184" s="19" t="s">
        <v>53</v>
      </c>
      <c r="C184">
        <v>17</v>
      </c>
      <c r="D184" s="14">
        <v>7406.71</v>
      </c>
      <c r="E184" s="10">
        <v>18264.099609375</v>
      </c>
      <c r="F184">
        <v>2961.17</v>
      </c>
      <c r="G184" s="11">
        <v>2.67</v>
      </c>
      <c r="H184" s="13">
        <f t="shared" si="22"/>
        <v>0.39979559075486959</v>
      </c>
      <c r="I184" s="13">
        <f t="shared" si="23"/>
        <v>3.6048393956290983E-4</v>
      </c>
      <c r="J184">
        <v>497.18</v>
      </c>
      <c r="K184" s="23">
        <v>0.45</v>
      </c>
      <c r="L184" s="13">
        <f t="shared" si="24"/>
        <v>6.7125619877111437E-2</v>
      </c>
      <c r="M184" s="13">
        <f t="shared" si="25"/>
        <v>6.0755720151052226E-5</v>
      </c>
      <c r="N184">
        <v>1109</v>
      </c>
      <c r="O184" s="11">
        <f t="shared" si="26"/>
        <v>0.14972909699448203</v>
      </c>
      <c r="P184">
        <v>639.63</v>
      </c>
      <c r="Q184" s="12">
        <f t="shared" si="29"/>
        <v>0.21600583553122582</v>
      </c>
      <c r="R184">
        <v>33.659999999999997</v>
      </c>
      <c r="S184">
        <v>179.83</v>
      </c>
      <c r="T184" s="13">
        <f t="shared" si="27"/>
        <v>0.36169998793193614</v>
      </c>
      <c r="U184">
        <v>9.4600000000000009</v>
      </c>
      <c r="V184">
        <v>19</v>
      </c>
      <c r="W184" s="20">
        <f t="shared" si="31"/>
        <v>1.7132551848512173E-2</v>
      </c>
    </row>
    <row r="185" spans="1:23" x14ac:dyDescent="0.3">
      <c r="A185" s="19" t="s">
        <v>47</v>
      </c>
      <c r="B185" s="19" t="s">
        <v>53</v>
      </c>
      <c r="C185">
        <v>18</v>
      </c>
      <c r="D185" s="14">
        <v>6089.44</v>
      </c>
      <c r="E185" s="10">
        <v>15384.7001953125</v>
      </c>
      <c r="F185">
        <v>624.99</v>
      </c>
      <c r="G185" s="11">
        <v>2.4300000000000002</v>
      </c>
      <c r="H185" s="13">
        <f t="shared" si="22"/>
        <v>0.10263505346961298</v>
      </c>
      <c r="I185" s="13">
        <f t="shared" si="23"/>
        <v>3.9905147271341869E-4</v>
      </c>
      <c r="J185">
        <v>90.01</v>
      </c>
      <c r="K185" s="23">
        <v>0.35</v>
      </c>
      <c r="L185" s="13">
        <f t="shared" si="24"/>
        <v>1.4781326361701571E-2</v>
      </c>
      <c r="M185" s="13">
        <f t="shared" si="25"/>
        <v>5.7476549567776347E-5</v>
      </c>
      <c r="N185">
        <v>257</v>
      </c>
      <c r="O185" s="11">
        <f t="shared" si="26"/>
        <v>4.2204209254052924E-2</v>
      </c>
      <c r="P185">
        <v>216.3</v>
      </c>
      <c r="Q185" s="12">
        <f t="shared" si="29"/>
        <v>0.34608553736859793</v>
      </c>
      <c r="R185">
        <v>5.85</v>
      </c>
      <c r="S185">
        <v>37.17</v>
      </c>
      <c r="T185" s="13">
        <f t="shared" si="27"/>
        <v>0.41295411620931005</v>
      </c>
      <c r="U185">
        <v>1</v>
      </c>
      <c r="V185">
        <v>37</v>
      </c>
      <c r="W185" s="20">
        <f t="shared" si="31"/>
        <v>0.14396887159533073</v>
      </c>
    </row>
    <row r="186" spans="1:23" x14ac:dyDescent="0.3">
      <c r="A186" s="19" t="s">
        <v>47</v>
      </c>
      <c r="B186" s="19" t="s">
        <v>53</v>
      </c>
      <c r="C186">
        <v>19</v>
      </c>
      <c r="D186" s="14">
        <v>6968.46</v>
      </c>
      <c r="E186" s="10">
        <v>16782.5</v>
      </c>
      <c r="F186">
        <v>489.18</v>
      </c>
      <c r="G186" s="11">
        <v>3.47</v>
      </c>
      <c r="H186" s="13">
        <f t="shared" si="22"/>
        <v>7.019915447602483E-2</v>
      </c>
      <c r="I186" s="13">
        <f t="shared" si="23"/>
        <v>4.9795794192691075E-4</v>
      </c>
      <c r="J186">
        <v>75.739999999999995</v>
      </c>
      <c r="K186" s="23">
        <v>0.54</v>
      </c>
      <c r="L186" s="13">
        <f t="shared" si="24"/>
        <v>1.0868972484594874E-2</v>
      </c>
      <c r="M186" s="13">
        <f t="shared" si="25"/>
        <v>7.7492014017444319E-5</v>
      </c>
      <c r="N186">
        <v>141</v>
      </c>
      <c r="O186" s="11">
        <f t="shared" si="26"/>
        <v>2.0234025882332682E-2</v>
      </c>
      <c r="P186">
        <v>210.32</v>
      </c>
      <c r="Q186" s="12">
        <f t="shared" si="29"/>
        <v>0.42994398789811522</v>
      </c>
      <c r="R186">
        <v>17.53</v>
      </c>
      <c r="S186">
        <v>40.9</v>
      </c>
      <c r="T186" s="13">
        <f t="shared" si="27"/>
        <v>0.54000528122524427</v>
      </c>
      <c r="U186">
        <v>3.41</v>
      </c>
      <c r="V186">
        <v>12</v>
      </c>
      <c r="W186" s="20">
        <f t="shared" si="31"/>
        <v>8.5106382978723402E-2</v>
      </c>
    </row>
    <row r="187" spans="1:23" x14ac:dyDescent="0.3">
      <c r="A187" s="19" t="s">
        <v>47</v>
      </c>
      <c r="B187" s="19" t="s">
        <v>53</v>
      </c>
      <c r="C187">
        <v>20</v>
      </c>
      <c r="D187" s="14">
        <v>9132.7800000000007</v>
      </c>
      <c r="E187" s="10">
        <v>19964.099609375</v>
      </c>
      <c r="F187">
        <v>1008.69</v>
      </c>
      <c r="G187" s="11">
        <v>2.84</v>
      </c>
      <c r="H187" s="13">
        <f t="shared" si="22"/>
        <v>0.11044720227575831</v>
      </c>
      <c r="I187" s="13">
        <f t="shared" si="23"/>
        <v>3.1096774476117894E-4</v>
      </c>
      <c r="J187">
        <v>160.03</v>
      </c>
      <c r="K187" s="23">
        <v>0.45</v>
      </c>
      <c r="L187" s="13">
        <f t="shared" si="24"/>
        <v>1.7522594434553333E-2</v>
      </c>
      <c r="M187" s="13">
        <f t="shared" si="25"/>
        <v>4.9273058148778355E-5</v>
      </c>
      <c r="N187">
        <v>355</v>
      </c>
      <c r="O187" s="11">
        <f t="shared" si="26"/>
        <v>3.8870968095147368E-2</v>
      </c>
      <c r="P187">
        <v>353.85</v>
      </c>
      <c r="Q187" s="12">
        <f t="shared" si="29"/>
        <v>0.35080153466377184</v>
      </c>
      <c r="R187">
        <v>14.74</v>
      </c>
      <c r="S187">
        <v>77.52</v>
      </c>
      <c r="T187" s="13">
        <f t="shared" si="27"/>
        <v>0.48440917328000999</v>
      </c>
      <c r="U187">
        <v>3.23</v>
      </c>
      <c r="V187">
        <v>24</v>
      </c>
      <c r="W187" s="20">
        <f t="shared" si="31"/>
        <v>6.7605633802816895E-2</v>
      </c>
    </row>
    <row r="188" spans="1:23" x14ac:dyDescent="0.3">
      <c r="A188" s="19" t="s">
        <v>47</v>
      </c>
      <c r="B188" s="19" t="s">
        <v>53</v>
      </c>
      <c r="C188">
        <v>21</v>
      </c>
      <c r="D188" s="14">
        <v>8529.94</v>
      </c>
      <c r="E188" s="10">
        <v>21833.5</v>
      </c>
      <c r="F188">
        <v>403.72</v>
      </c>
      <c r="G188" s="11">
        <v>3.48</v>
      </c>
      <c r="H188" s="13">
        <f t="shared" si="22"/>
        <v>4.7329758474268284E-2</v>
      </c>
      <c r="I188" s="13">
        <f t="shared" si="23"/>
        <v>4.0797473370269893E-4</v>
      </c>
      <c r="J188">
        <v>57.1</v>
      </c>
      <c r="K188" s="23">
        <v>0.49</v>
      </c>
      <c r="L188" s="13">
        <f t="shared" si="24"/>
        <v>6.6940681880529049E-3</v>
      </c>
      <c r="M188" s="13">
        <f t="shared" si="25"/>
        <v>5.7444718251242093E-5</v>
      </c>
      <c r="N188">
        <v>116</v>
      </c>
      <c r="O188" s="11">
        <f t="shared" si="26"/>
        <v>1.3599157790089965E-2</v>
      </c>
      <c r="P188">
        <v>77.53</v>
      </c>
      <c r="Q188" s="12">
        <f t="shared" si="29"/>
        <v>0.19203903695630634</v>
      </c>
      <c r="R188">
        <v>6.46</v>
      </c>
      <c r="S188">
        <v>12.07</v>
      </c>
      <c r="T188" s="13">
        <f t="shared" si="27"/>
        <v>0.21138353765323992</v>
      </c>
      <c r="U188">
        <v>1.01</v>
      </c>
      <c r="V188">
        <v>12</v>
      </c>
      <c r="W188" s="20">
        <f t="shared" si="31"/>
        <v>0.10344827586206896</v>
      </c>
    </row>
    <row r="189" spans="1:23" x14ac:dyDescent="0.3">
      <c r="A189" s="19" t="s">
        <v>47</v>
      </c>
      <c r="B189" s="19" t="s">
        <v>53</v>
      </c>
      <c r="C189">
        <v>22</v>
      </c>
      <c r="D189" s="10">
        <v>10153.2001953125</v>
      </c>
      <c r="E189" s="10">
        <v>24929.19921875</v>
      </c>
      <c r="F189">
        <v>1417.96</v>
      </c>
      <c r="G189" s="11">
        <v>2.58</v>
      </c>
      <c r="H189" s="13">
        <f t="shared" si="22"/>
        <v>0.13965646030053064</v>
      </c>
      <c r="I189" s="13">
        <f t="shared" si="23"/>
        <v>2.541070746532829E-4</v>
      </c>
      <c r="J189">
        <v>222.33</v>
      </c>
      <c r="K189" s="23">
        <v>0.4</v>
      </c>
      <c r="L189" s="13">
        <f t="shared" si="24"/>
        <v>2.1897529421575346E-2</v>
      </c>
      <c r="M189" s="13">
        <f t="shared" si="25"/>
        <v>3.9396445682679523E-5</v>
      </c>
      <c r="N189">
        <v>549</v>
      </c>
      <c r="O189" s="11">
        <f t="shared" si="26"/>
        <v>5.4071621699477643E-2</v>
      </c>
      <c r="P189">
        <v>374.62</v>
      </c>
      <c r="Q189" s="12">
        <f t="shared" si="29"/>
        <v>0.26419645123980928</v>
      </c>
      <c r="R189">
        <v>16.29</v>
      </c>
      <c r="S189">
        <v>85.28</v>
      </c>
      <c r="T189" s="13">
        <f t="shared" si="27"/>
        <v>0.38357396662618626</v>
      </c>
      <c r="U189">
        <v>3.71</v>
      </c>
      <c r="V189">
        <v>23</v>
      </c>
      <c r="W189" s="20">
        <f t="shared" si="31"/>
        <v>4.1894353369763208E-2</v>
      </c>
    </row>
    <row r="190" spans="1:23" x14ac:dyDescent="0.3">
      <c r="A190" s="19" t="s">
        <v>47</v>
      </c>
      <c r="B190" s="19" t="s">
        <v>53</v>
      </c>
      <c r="C190">
        <v>23</v>
      </c>
      <c r="D190" s="14">
        <v>8992.93</v>
      </c>
      <c r="E190" s="10">
        <v>23364.69921875</v>
      </c>
      <c r="F190">
        <v>1171.8</v>
      </c>
      <c r="G190" s="11">
        <v>2.68</v>
      </c>
      <c r="H190" s="13">
        <f t="shared" si="22"/>
        <v>0.1303023597425978</v>
      </c>
      <c r="I190" s="13">
        <f t="shared" si="23"/>
        <v>2.9801188266782906E-4</v>
      </c>
      <c r="J190">
        <v>171.35</v>
      </c>
      <c r="K190" s="23">
        <v>0.39</v>
      </c>
      <c r="L190" s="13">
        <f t="shared" si="24"/>
        <v>1.9053856751915114E-2</v>
      </c>
      <c r="M190" s="13">
        <f t="shared" si="25"/>
        <v>4.3367400835990051E-5</v>
      </c>
      <c r="N190">
        <v>437</v>
      </c>
      <c r="O190" s="11">
        <f t="shared" si="26"/>
        <v>4.8593728629045256E-2</v>
      </c>
      <c r="P190">
        <v>360.27</v>
      </c>
      <c r="Q190" s="12">
        <f t="shared" si="29"/>
        <v>0.30745007680491548</v>
      </c>
      <c r="R190">
        <v>20.02</v>
      </c>
      <c r="S190">
        <v>72.52</v>
      </c>
      <c r="T190" s="13">
        <f t="shared" si="27"/>
        <v>0.42322731251823753</v>
      </c>
      <c r="U190">
        <v>4.03</v>
      </c>
      <c r="V190">
        <v>18</v>
      </c>
      <c r="W190" s="20">
        <f t="shared" si="31"/>
        <v>4.1189931350114416E-2</v>
      </c>
    </row>
    <row r="191" spans="1:23" x14ac:dyDescent="0.3">
      <c r="A191" s="19" t="s">
        <v>47</v>
      </c>
      <c r="B191" s="19" t="s">
        <v>53</v>
      </c>
      <c r="C191">
        <v>24</v>
      </c>
      <c r="D191" s="14">
        <v>5363.7</v>
      </c>
      <c r="E191" s="10">
        <v>13178</v>
      </c>
      <c r="F191">
        <v>1679.04</v>
      </c>
      <c r="G191" s="11">
        <v>4</v>
      </c>
      <c r="H191" s="13">
        <f t="shared" si="22"/>
        <v>0.31303764192628225</v>
      </c>
      <c r="I191" s="13">
        <f t="shared" si="23"/>
        <v>7.4575386393720751E-4</v>
      </c>
      <c r="J191">
        <v>305.67</v>
      </c>
      <c r="K191" s="23">
        <v>0.73</v>
      </c>
      <c r="L191" s="13">
        <f t="shared" si="24"/>
        <v>5.6988645897421558E-2</v>
      </c>
      <c r="M191" s="13">
        <f t="shared" si="25"/>
        <v>1.3610008016854037E-4</v>
      </c>
      <c r="N191">
        <v>420</v>
      </c>
      <c r="O191" s="11">
        <f t="shared" si="26"/>
        <v>7.8304155713406792E-2</v>
      </c>
      <c r="P191">
        <v>390.97</v>
      </c>
      <c r="Q191" s="12">
        <f t="shared" si="29"/>
        <v>0.23285329712216507</v>
      </c>
      <c r="R191">
        <v>20.58</v>
      </c>
      <c r="S191">
        <v>93.25</v>
      </c>
      <c r="T191" s="13">
        <f t="shared" si="27"/>
        <v>0.30506755651519613</v>
      </c>
      <c r="U191">
        <v>4.91</v>
      </c>
      <c r="V191">
        <v>19</v>
      </c>
      <c r="W191" s="20">
        <f t="shared" si="31"/>
        <v>4.5238095238095237E-2</v>
      </c>
    </row>
    <row r="192" spans="1:23" x14ac:dyDescent="0.3">
      <c r="A192" s="19" t="s">
        <v>47</v>
      </c>
      <c r="B192" s="19" t="s">
        <v>53</v>
      </c>
      <c r="C192">
        <v>25</v>
      </c>
      <c r="D192" s="14">
        <v>6108.38</v>
      </c>
      <c r="E192" s="10">
        <v>11011.7001953125</v>
      </c>
      <c r="F192">
        <v>922.17</v>
      </c>
      <c r="G192" s="11">
        <v>4.08</v>
      </c>
      <c r="H192" s="13">
        <f t="shared" si="22"/>
        <v>0.15096801443263189</v>
      </c>
      <c r="I192" s="13">
        <f t="shared" si="23"/>
        <v>6.6793486980181328E-4</v>
      </c>
      <c r="J192">
        <v>170.38</v>
      </c>
      <c r="K192" s="23">
        <v>0.75</v>
      </c>
      <c r="L192" s="13">
        <f t="shared" si="24"/>
        <v>2.7892829195302189E-2</v>
      </c>
      <c r="M192" s="13">
        <f t="shared" si="25"/>
        <v>1.2278214518415684E-4</v>
      </c>
      <c r="N192">
        <v>226</v>
      </c>
      <c r="O192" s="11">
        <f t="shared" si="26"/>
        <v>3.6998353082159263E-2</v>
      </c>
      <c r="P192">
        <v>271.69</v>
      </c>
      <c r="Q192" s="12">
        <f t="shared" si="29"/>
        <v>0.29462029777589815</v>
      </c>
      <c r="R192">
        <v>24.7</v>
      </c>
      <c r="S192">
        <v>65.56</v>
      </c>
      <c r="T192" s="13">
        <f t="shared" si="27"/>
        <v>0.38478694682474474</v>
      </c>
      <c r="U192">
        <v>5.96</v>
      </c>
      <c r="V192">
        <v>11</v>
      </c>
      <c r="W192" s="20">
        <f t="shared" si="31"/>
        <v>4.8672566371681415E-2</v>
      </c>
    </row>
    <row r="193" spans="1:23" x14ac:dyDescent="0.3">
      <c r="A193" s="19" t="s">
        <v>47</v>
      </c>
      <c r="B193" s="19" t="s">
        <v>53</v>
      </c>
      <c r="C193">
        <v>26</v>
      </c>
      <c r="D193" s="14">
        <v>6492.82</v>
      </c>
      <c r="E193" s="10">
        <v>6496.0498046875</v>
      </c>
      <c r="F193">
        <v>519.09</v>
      </c>
      <c r="G193" s="11">
        <v>5.19</v>
      </c>
      <c r="H193" s="13">
        <f t="shared" ref="H193:H250" si="32">F193/D193</f>
        <v>7.9948312135558974E-2</v>
      </c>
      <c r="I193" s="13">
        <f t="shared" ref="I193:I250" si="33">G193/D193</f>
        <v>7.9934450670124857E-4</v>
      </c>
      <c r="J193">
        <v>90.47</v>
      </c>
      <c r="K193" s="23">
        <v>0.9</v>
      </c>
      <c r="L193" s="13">
        <f t="shared" ref="L193:L250" si="34">J193/D193</f>
        <v>1.3933853086948353E-2</v>
      </c>
      <c r="M193" s="13">
        <f t="shared" ref="M193:M250" si="35">K193/D193</f>
        <v>1.3861465434125697E-4</v>
      </c>
      <c r="N193">
        <v>100</v>
      </c>
      <c r="O193" s="11">
        <f t="shared" ref="O193:O250" si="36">N193/D193</f>
        <v>1.5401628260139662E-2</v>
      </c>
      <c r="P193">
        <v>65.069999999999993</v>
      </c>
      <c r="Q193" s="12">
        <f t="shared" si="29"/>
        <v>0.12535398485811708</v>
      </c>
      <c r="R193">
        <v>21.69</v>
      </c>
      <c r="S193">
        <v>14.68</v>
      </c>
      <c r="T193" s="13">
        <f t="shared" si="27"/>
        <v>0.16226373383442025</v>
      </c>
      <c r="U193">
        <v>4.8899999999999997</v>
      </c>
      <c r="V193">
        <v>3</v>
      </c>
      <c r="W193" s="20">
        <f t="shared" si="31"/>
        <v>0.03</v>
      </c>
    </row>
    <row r="194" spans="1:23" x14ac:dyDescent="0.3">
      <c r="A194" s="19" t="s">
        <v>47</v>
      </c>
      <c r="B194" s="19" t="s">
        <v>53</v>
      </c>
      <c r="C194">
        <v>27</v>
      </c>
      <c r="D194" s="14">
        <v>6198.16</v>
      </c>
      <c r="E194" s="10">
        <v>13740.5</v>
      </c>
      <c r="F194">
        <v>767.8</v>
      </c>
      <c r="G194" s="11">
        <v>3.94</v>
      </c>
      <c r="H194" s="13">
        <f t="shared" si="32"/>
        <v>0.12387547272093653</v>
      </c>
      <c r="I194" s="13">
        <f t="shared" si="33"/>
        <v>6.3567252216786916E-4</v>
      </c>
      <c r="J194">
        <v>129.12</v>
      </c>
      <c r="K194" s="23">
        <v>0.66</v>
      </c>
      <c r="L194" s="13">
        <f t="shared" si="34"/>
        <v>2.0831988848303368E-2</v>
      </c>
      <c r="M194" s="13">
        <f t="shared" si="35"/>
        <v>1.0648321437329788E-4</v>
      </c>
      <c r="N194">
        <v>195</v>
      </c>
      <c r="O194" s="11">
        <f t="shared" si="36"/>
        <v>3.1460949701201647E-2</v>
      </c>
      <c r="P194">
        <v>251.55</v>
      </c>
      <c r="Q194" s="12">
        <f t="shared" si="29"/>
        <v>0.32762438134930977</v>
      </c>
      <c r="R194">
        <v>20.96</v>
      </c>
      <c r="S194">
        <v>58.25</v>
      </c>
      <c r="T194" s="13">
        <f t="shared" ref="T194:T250" si="37">S194/J194</f>
        <v>0.45113073110285007</v>
      </c>
      <c r="U194">
        <v>4.8499999999999996</v>
      </c>
      <c r="V194">
        <v>12</v>
      </c>
      <c r="W194" s="20">
        <f t="shared" si="31"/>
        <v>6.1538461538461542E-2</v>
      </c>
    </row>
    <row r="195" spans="1:23" x14ac:dyDescent="0.3">
      <c r="A195" s="19" t="s">
        <v>47</v>
      </c>
      <c r="B195" s="19" t="s">
        <v>53</v>
      </c>
      <c r="C195">
        <v>28</v>
      </c>
      <c r="D195" s="14">
        <v>13337.6</v>
      </c>
      <c r="E195" s="10">
        <v>31282.19921875</v>
      </c>
      <c r="F195">
        <v>1224.28</v>
      </c>
      <c r="G195" s="11">
        <v>3.08</v>
      </c>
      <c r="H195" s="13">
        <f t="shared" si="32"/>
        <v>9.1791626679462571E-2</v>
      </c>
      <c r="I195" s="13">
        <f t="shared" si="33"/>
        <v>2.3092610364683301E-4</v>
      </c>
      <c r="J195">
        <v>186.58</v>
      </c>
      <c r="K195" s="23">
        <v>0.47</v>
      </c>
      <c r="L195" s="13">
        <f t="shared" si="34"/>
        <v>1.3989023512476008E-2</v>
      </c>
      <c r="M195" s="13">
        <f t="shared" si="35"/>
        <v>3.5238723608445296E-5</v>
      </c>
      <c r="N195">
        <v>398</v>
      </c>
      <c r="O195" s="11">
        <f t="shared" si="36"/>
        <v>2.9840451055662187E-2</v>
      </c>
      <c r="P195">
        <v>305.18</v>
      </c>
      <c r="Q195" s="12">
        <f t="shared" si="29"/>
        <v>0.24927304211454898</v>
      </c>
      <c r="R195">
        <v>8.25</v>
      </c>
      <c r="S195">
        <v>55.15</v>
      </c>
      <c r="T195" s="13">
        <f t="shared" si="37"/>
        <v>0.29558366384392754</v>
      </c>
      <c r="U195">
        <v>1.49</v>
      </c>
      <c r="V195">
        <v>37</v>
      </c>
      <c r="W195" s="20">
        <f t="shared" si="31"/>
        <v>9.2964824120603015E-2</v>
      </c>
    </row>
    <row r="196" spans="1:23" x14ac:dyDescent="0.3">
      <c r="A196" s="18" t="s">
        <v>47</v>
      </c>
      <c r="B196" s="18" t="s">
        <v>54</v>
      </c>
      <c r="C196">
        <v>1</v>
      </c>
      <c r="D196" s="10">
        <v>16142.099609375</v>
      </c>
      <c r="E196" s="10">
        <v>23354</v>
      </c>
      <c r="F196">
        <v>1136.0999999999999</v>
      </c>
      <c r="G196" s="11">
        <v>4</v>
      </c>
      <c r="H196" s="13">
        <f t="shared" si="32"/>
        <v>7.0381178873420921E-2</v>
      </c>
      <c r="I196" s="13">
        <f t="shared" si="33"/>
        <v>2.4779923905790313E-4</v>
      </c>
      <c r="J196">
        <v>228.7</v>
      </c>
      <c r="K196" s="23">
        <v>0.81</v>
      </c>
      <c r="L196" s="13">
        <f t="shared" si="34"/>
        <v>1.4167921493135609E-2</v>
      </c>
      <c r="M196" s="13">
        <f t="shared" si="35"/>
        <v>5.0179345909225385E-5</v>
      </c>
      <c r="N196">
        <v>284</v>
      </c>
      <c r="O196" s="11">
        <f t="shared" si="36"/>
        <v>1.759374597311112E-2</v>
      </c>
      <c r="P196">
        <v>595.22</v>
      </c>
      <c r="Q196" s="12">
        <f t="shared" si="29"/>
        <v>0.523915148314409</v>
      </c>
      <c r="R196">
        <v>18.04</v>
      </c>
      <c r="S196">
        <v>154.68</v>
      </c>
      <c r="T196" s="13">
        <f t="shared" si="37"/>
        <v>0.67634455618714484</v>
      </c>
      <c r="U196">
        <v>4.6900000000000004</v>
      </c>
      <c r="V196">
        <v>33</v>
      </c>
      <c r="W196" s="20">
        <f t="shared" si="31"/>
        <v>0.11619718309859155</v>
      </c>
    </row>
    <row r="197" spans="1:23" x14ac:dyDescent="0.3">
      <c r="A197" s="18" t="s">
        <v>47</v>
      </c>
      <c r="B197" s="18" t="s">
        <v>54</v>
      </c>
      <c r="C197">
        <v>2</v>
      </c>
      <c r="D197" s="14">
        <v>5354.08</v>
      </c>
      <c r="E197" s="10">
        <v>14782.7998046875</v>
      </c>
      <c r="F197">
        <v>871.97</v>
      </c>
      <c r="G197" s="11">
        <v>2.11</v>
      </c>
      <c r="H197" s="13">
        <f t="shared" si="32"/>
        <v>0.16286084630786243</v>
      </c>
      <c r="I197" s="13">
        <f t="shared" si="33"/>
        <v>3.9409198218928369E-4</v>
      </c>
      <c r="J197">
        <v>116.77</v>
      </c>
      <c r="K197" s="23">
        <v>0.28000000000000003</v>
      </c>
      <c r="L197" s="13">
        <f t="shared" si="34"/>
        <v>2.1809535905328272E-2</v>
      </c>
      <c r="M197" s="13">
        <f t="shared" si="35"/>
        <v>5.2296566356871776E-5</v>
      </c>
      <c r="N197">
        <v>413</v>
      </c>
      <c r="O197" s="11">
        <f t="shared" si="36"/>
        <v>7.7137435376385857E-2</v>
      </c>
      <c r="P197">
        <v>415.32</v>
      </c>
      <c r="Q197" s="12">
        <f t="shared" si="29"/>
        <v>0.4763007901647992</v>
      </c>
      <c r="R197">
        <v>8.65</v>
      </c>
      <c r="S197">
        <v>72.5</v>
      </c>
      <c r="T197" s="13">
        <f t="shared" si="37"/>
        <v>0.62087865033827183</v>
      </c>
      <c r="U197">
        <v>1.51</v>
      </c>
      <c r="V197">
        <v>48</v>
      </c>
      <c r="W197" s="20">
        <f t="shared" si="31"/>
        <v>0.11622276029055691</v>
      </c>
    </row>
    <row r="198" spans="1:23" x14ac:dyDescent="0.3">
      <c r="A198" s="18" t="s">
        <v>47</v>
      </c>
      <c r="B198" s="18" t="s">
        <v>54</v>
      </c>
      <c r="C198">
        <v>3</v>
      </c>
      <c r="D198" s="14">
        <v>8286.42</v>
      </c>
      <c r="E198" s="10">
        <v>23359.900390625</v>
      </c>
      <c r="F198">
        <v>1972.16</v>
      </c>
      <c r="G198" s="11">
        <v>1.99</v>
      </c>
      <c r="H198" s="13">
        <f t="shared" si="32"/>
        <v>0.23799903939216213</v>
      </c>
      <c r="I198" s="13">
        <f t="shared" si="33"/>
        <v>2.4015195947103815E-4</v>
      </c>
      <c r="J198">
        <v>230.69</v>
      </c>
      <c r="K198" s="23">
        <v>0.23</v>
      </c>
      <c r="L198" s="13">
        <f t="shared" si="34"/>
        <v>2.7839525392147634E-2</v>
      </c>
      <c r="M198" s="13">
        <f t="shared" si="35"/>
        <v>2.7756256622280792E-5</v>
      </c>
      <c r="N198">
        <v>989</v>
      </c>
      <c r="O198" s="11">
        <f t="shared" si="36"/>
        <v>0.1193519034758074</v>
      </c>
      <c r="P198">
        <v>400.85</v>
      </c>
      <c r="Q198" s="12">
        <f t="shared" si="29"/>
        <v>0.20325429985396723</v>
      </c>
      <c r="R198">
        <v>7.03</v>
      </c>
      <c r="S198">
        <v>68.739999999999995</v>
      </c>
      <c r="T198" s="13">
        <f t="shared" si="37"/>
        <v>0.29797563830248386</v>
      </c>
      <c r="U198">
        <v>1.21</v>
      </c>
      <c r="V198">
        <v>57</v>
      </c>
      <c r="W198" s="20">
        <f t="shared" si="31"/>
        <v>5.7633973710819006E-2</v>
      </c>
    </row>
    <row r="199" spans="1:23" x14ac:dyDescent="0.3">
      <c r="A199" s="18" t="s">
        <v>47</v>
      </c>
      <c r="B199" s="18" t="s">
        <v>54</v>
      </c>
      <c r="C199">
        <v>4</v>
      </c>
      <c r="D199" s="10">
        <v>7215.009765625</v>
      </c>
      <c r="E199" s="10">
        <v>16666.80078125</v>
      </c>
      <c r="F199">
        <v>1292.08</v>
      </c>
      <c r="G199" s="11">
        <v>2.56</v>
      </c>
      <c r="H199" s="13">
        <f t="shared" si="32"/>
        <v>0.1790822246916354</v>
      </c>
      <c r="I199" s="13">
        <f t="shared" si="33"/>
        <v>3.5481587456704435E-4</v>
      </c>
      <c r="J199">
        <v>204.11</v>
      </c>
      <c r="K199" s="23">
        <v>0.4</v>
      </c>
      <c r="L199" s="13">
        <f t="shared" si="34"/>
        <v>2.8289635999171652E-2</v>
      </c>
      <c r="M199" s="13">
        <f t="shared" si="35"/>
        <v>5.5439980401100685E-5</v>
      </c>
      <c r="N199">
        <v>505</v>
      </c>
      <c r="O199" s="11">
        <f t="shared" si="36"/>
        <v>6.9992975256389603E-2</v>
      </c>
      <c r="P199">
        <v>482.79</v>
      </c>
      <c r="Q199" s="12">
        <f t="shared" si="29"/>
        <v>0.37365333415887564</v>
      </c>
      <c r="R199">
        <v>21.95</v>
      </c>
      <c r="S199">
        <v>120.35</v>
      </c>
      <c r="T199" s="13">
        <f t="shared" si="37"/>
        <v>0.58963304100729996</v>
      </c>
      <c r="U199">
        <v>5.47</v>
      </c>
      <c r="V199">
        <v>22</v>
      </c>
      <c r="W199" s="20">
        <f t="shared" si="31"/>
        <v>4.3564356435643561E-2</v>
      </c>
    </row>
    <row r="200" spans="1:23" x14ac:dyDescent="0.3">
      <c r="A200" s="18" t="s">
        <v>47</v>
      </c>
      <c r="B200" s="18" t="s">
        <v>54</v>
      </c>
      <c r="C200">
        <v>5</v>
      </c>
      <c r="D200" s="14">
        <v>8884.4599999999991</v>
      </c>
      <c r="E200" s="10">
        <v>21705.900390625</v>
      </c>
      <c r="F200">
        <v>37.29</v>
      </c>
      <c r="G200" s="11">
        <v>3.39</v>
      </c>
      <c r="H200" s="13">
        <f t="shared" si="32"/>
        <v>4.1972162630030414E-3</v>
      </c>
      <c r="I200" s="13">
        <f t="shared" si="33"/>
        <v>3.8156511481845834E-4</v>
      </c>
      <c r="J200">
        <v>5.75</v>
      </c>
      <c r="K200" s="23">
        <v>0.52</v>
      </c>
      <c r="L200" s="13">
        <f t="shared" si="34"/>
        <v>6.4719746613750313E-4</v>
      </c>
      <c r="M200" s="13">
        <f t="shared" si="35"/>
        <v>5.8529162155043761E-5</v>
      </c>
      <c r="N200">
        <v>11</v>
      </c>
      <c r="O200" s="11">
        <f t="shared" si="36"/>
        <v>1.2381168917413102E-3</v>
      </c>
      <c r="P200" s="12">
        <v>1.3016200065612793</v>
      </c>
      <c r="Q200" s="12">
        <f t="shared" si="29"/>
        <v>3.4905336727307036E-2</v>
      </c>
      <c r="R200" s="12">
        <v>1.3016200065612793</v>
      </c>
      <c r="S200" s="12">
        <v>0.11181899905204773</v>
      </c>
      <c r="T200" s="13">
        <f t="shared" si="37"/>
        <v>1.9446782443834389E-2</v>
      </c>
      <c r="U200" s="12">
        <v>0.11181899905204773</v>
      </c>
      <c r="V200">
        <v>1</v>
      </c>
      <c r="W200" s="20">
        <f t="shared" si="31"/>
        <v>9.0909090909090912E-2</v>
      </c>
    </row>
    <row r="201" spans="1:23" x14ac:dyDescent="0.3">
      <c r="A201" s="18" t="s">
        <v>47</v>
      </c>
      <c r="B201" s="18" t="s">
        <v>54</v>
      </c>
      <c r="C201">
        <v>6</v>
      </c>
      <c r="D201" s="14">
        <v>6926.55</v>
      </c>
      <c r="E201" s="10">
        <v>10367.2998046875</v>
      </c>
      <c r="F201">
        <v>1779.38</v>
      </c>
      <c r="G201" s="11">
        <v>2.59</v>
      </c>
      <c r="H201" s="13">
        <f t="shared" si="32"/>
        <v>0.25689268106055685</v>
      </c>
      <c r="I201" s="13">
        <f t="shared" si="33"/>
        <v>3.7392352614216311E-4</v>
      </c>
      <c r="J201">
        <v>318.81</v>
      </c>
      <c r="K201" s="23">
        <v>0.46</v>
      </c>
      <c r="L201" s="13">
        <f t="shared" si="34"/>
        <v>4.6027242999761783E-2</v>
      </c>
      <c r="M201" s="13">
        <f t="shared" si="35"/>
        <v>6.6411128195133218E-5</v>
      </c>
      <c r="N201">
        <v>686</v>
      </c>
      <c r="O201" s="11">
        <f t="shared" si="36"/>
        <v>9.9039204221437804E-2</v>
      </c>
      <c r="P201">
        <v>600.29999999999995</v>
      </c>
      <c r="Q201" s="12">
        <f t="shared" si="29"/>
        <v>0.33736470006406721</v>
      </c>
      <c r="R201">
        <v>20.7</v>
      </c>
      <c r="S201">
        <v>182.44</v>
      </c>
      <c r="T201" s="13">
        <f t="shared" si="37"/>
        <v>0.57225306608952042</v>
      </c>
      <c r="U201">
        <v>6.29</v>
      </c>
      <c r="V201">
        <v>29</v>
      </c>
      <c r="W201" s="20">
        <f t="shared" si="31"/>
        <v>4.2274052478134108E-2</v>
      </c>
    </row>
    <row r="202" spans="1:23" x14ac:dyDescent="0.3">
      <c r="A202" s="18" t="s">
        <v>47</v>
      </c>
      <c r="B202" s="18" t="s">
        <v>54</v>
      </c>
      <c r="C202">
        <v>7</v>
      </c>
      <c r="D202" s="10">
        <v>8655.83984375</v>
      </c>
      <c r="E202" s="10">
        <v>10904.099609375</v>
      </c>
      <c r="F202">
        <v>1252.31</v>
      </c>
      <c r="G202" s="11">
        <v>3.87</v>
      </c>
      <c r="H202" s="13">
        <f t="shared" si="32"/>
        <v>0.144678046568091</v>
      </c>
      <c r="I202" s="13">
        <f t="shared" si="33"/>
        <v>4.4709699692449328E-4</v>
      </c>
      <c r="J202">
        <v>240.84</v>
      </c>
      <c r="K202" s="23">
        <v>0.74</v>
      </c>
      <c r="L202" s="13">
        <f t="shared" si="34"/>
        <v>2.7823989855114976E-2</v>
      </c>
      <c r="M202" s="13">
        <f t="shared" si="35"/>
        <v>8.549141543259044E-5</v>
      </c>
      <c r="N202">
        <v>324</v>
      </c>
      <c r="O202" s="11">
        <f t="shared" si="36"/>
        <v>3.7431376486701765E-2</v>
      </c>
      <c r="P202">
        <v>424.52</v>
      </c>
      <c r="Q202" s="12">
        <f t="shared" si="29"/>
        <v>0.338989547316559</v>
      </c>
      <c r="R202">
        <v>30.32</v>
      </c>
      <c r="S202">
        <v>122.78</v>
      </c>
      <c r="T202" s="13">
        <f t="shared" si="37"/>
        <v>0.50979903670486626</v>
      </c>
      <c r="U202">
        <v>8.77</v>
      </c>
      <c r="V202">
        <v>14</v>
      </c>
      <c r="W202" s="20">
        <f t="shared" si="31"/>
        <v>4.3209876543209874E-2</v>
      </c>
    </row>
    <row r="203" spans="1:23" x14ac:dyDescent="0.3">
      <c r="A203" s="18" t="s">
        <v>47</v>
      </c>
      <c r="B203" s="18" t="s">
        <v>54</v>
      </c>
      <c r="C203">
        <v>8</v>
      </c>
      <c r="D203" s="14">
        <v>17185.8</v>
      </c>
      <c r="E203" s="10">
        <v>27700.900390625</v>
      </c>
      <c r="F203">
        <v>2265.54</v>
      </c>
      <c r="G203" s="11">
        <v>3.16</v>
      </c>
      <c r="H203" s="13">
        <f t="shared" si="32"/>
        <v>0.13182627518067241</v>
      </c>
      <c r="I203" s="13">
        <f t="shared" si="33"/>
        <v>1.8387273213932434E-4</v>
      </c>
      <c r="J203">
        <v>359.17</v>
      </c>
      <c r="K203" s="23">
        <v>0.5</v>
      </c>
      <c r="L203" s="13">
        <f t="shared" si="34"/>
        <v>2.0899230760278838E-2</v>
      </c>
      <c r="M203" s="13">
        <f t="shared" si="35"/>
        <v>2.9093786730905748E-5</v>
      </c>
      <c r="N203">
        <v>718</v>
      </c>
      <c r="O203" s="11">
        <f t="shared" si="36"/>
        <v>4.1778677745580653E-2</v>
      </c>
      <c r="P203">
        <v>618.11</v>
      </c>
      <c r="Q203" s="12">
        <f t="shared" si="29"/>
        <v>0.27283120139127981</v>
      </c>
      <c r="R203">
        <v>17.66</v>
      </c>
      <c r="S203">
        <v>160.07</v>
      </c>
      <c r="T203" s="13">
        <f t="shared" si="37"/>
        <v>0.4456663975276331</v>
      </c>
      <c r="U203">
        <v>4.57</v>
      </c>
      <c r="V203">
        <v>35</v>
      </c>
      <c r="W203" s="20">
        <f t="shared" si="31"/>
        <v>4.8746518105849582E-2</v>
      </c>
    </row>
    <row r="204" spans="1:23" x14ac:dyDescent="0.3">
      <c r="A204" s="18" t="s">
        <v>47</v>
      </c>
      <c r="B204" s="18" t="s">
        <v>54</v>
      </c>
      <c r="C204">
        <v>9</v>
      </c>
      <c r="D204" s="14">
        <v>15075.7</v>
      </c>
      <c r="E204" s="10">
        <v>42356.1015625</v>
      </c>
      <c r="F204">
        <v>1709.32</v>
      </c>
      <c r="G204" s="11">
        <v>2.4500000000000002</v>
      </c>
      <c r="H204" s="13">
        <f t="shared" si="32"/>
        <v>0.11338246316920607</v>
      </c>
      <c r="I204" s="13">
        <f t="shared" si="33"/>
        <v>1.6251318346743434E-4</v>
      </c>
      <c r="J204">
        <v>276.11</v>
      </c>
      <c r="K204" s="23">
        <v>0.4</v>
      </c>
      <c r="L204" s="13">
        <f t="shared" si="34"/>
        <v>1.8314904117221753E-2</v>
      </c>
      <c r="M204" s="13">
        <f t="shared" si="35"/>
        <v>2.6532764647744383E-5</v>
      </c>
      <c r="N204">
        <v>697</v>
      </c>
      <c r="O204" s="11">
        <f t="shared" si="36"/>
        <v>4.6233342398694588E-2</v>
      </c>
      <c r="P204">
        <v>597.84</v>
      </c>
      <c r="Q204" s="12">
        <f t="shared" si="29"/>
        <v>0.34975311819904997</v>
      </c>
      <c r="R204">
        <v>16.61</v>
      </c>
      <c r="S204">
        <v>155.35</v>
      </c>
      <c r="T204" s="13">
        <f t="shared" si="37"/>
        <v>0.56263807902647489</v>
      </c>
      <c r="U204">
        <v>4.32</v>
      </c>
      <c r="V204">
        <v>36</v>
      </c>
      <c r="W204" s="20">
        <f>V204/N204</f>
        <v>5.1649928263988523E-2</v>
      </c>
    </row>
    <row r="205" spans="1:23" x14ac:dyDescent="0.3">
      <c r="A205" s="18" t="s">
        <v>47</v>
      </c>
      <c r="B205" s="18" t="s">
        <v>54</v>
      </c>
      <c r="C205">
        <v>10</v>
      </c>
      <c r="D205" s="14">
        <v>14200.4</v>
      </c>
      <c r="E205" s="10">
        <v>39809.3984375</v>
      </c>
      <c r="F205">
        <v>1224.52</v>
      </c>
      <c r="G205" s="11">
        <v>2.82</v>
      </c>
      <c r="H205" s="13">
        <f t="shared" si="32"/>
        <v>8.6231373764119323E-2</v>
      </c>
      <c r="I205" s="13">
        <f t="shared" si="33"/>
        <v>1.9858595532520209E-4</v>
      </c>
      <c r="J205">
        <v>196.57</v>
      </c>
      <c r="K205" s="23">
        <v>0.45</v>
      </c>
      <c r="L205" s="13">
        <f t="shared" si="34"/>
        <v>1.3842567814991127E-2</v>
      </c>
      <c r="M205" s="13">
        <f t="shared" si="35"/>
        <v>3.1689248190191829E-5</v>
      </c>
      <c r="N205">
        <v>434</v>
      </c>
      <c r="O205" s="11">
        <f t="shared" si="36"/>
        <v>3.0562519365651672E-2</v>
      </c>
      <c r="P205">
        <v>541.55999999999995</v>
      </c>
      <c r="Q205" s="12">
        <f t="shared" si="29"/>
        <v>0.44226309084375914</v>
      </c>
      <c r="R205">
        <v>10.41</v>
      </c>
      <c r="S205">
        <v>126.03</v>
      </c>
      <c r="T205" s="13">
        <f t="shared" si="37"/>
        <v>0.64114564786081296</v>
      </c>
      <c r="U205">
        <v>2.42</v>
      </c>
      <c r="V205">
        <v>52</v>
      </c>
      <c r="W205" s="20">
        <f t="shared" ref="W205:W230" si="38">V205/N205</f>
        <v>0.11981566820276497</v>
      </c>
    </row>
    <row r="206" spans="1:23" x14ac:dyDescent="0.3">
      <c r="A206" s="18" t="s">
        <v>47</v>
      </c>
      <c r="B206" s="18" t="s">
        <v>54</v>
      </c>
      <c r="C206">
        <v>11</v>
      </c>
      <c r="D206" s="14">
        <v>8303.56</v>
      </c>
      <c r="E206" s="10">
        <v>18829.19921875</v>
      </c>
      <c r="F206">
        <v>122.06</v>
      </c>
      <c r="G206" s="11">
        <v>1.8</v>
      </c>
      <c r="H206" s="13">
        <f t="shared" si="32"/>
        <v>1.4699719156602712E-2</v>
      </c>
      <c r="I206" s="13">
        <f t="shared" si="33"/>
        <v>2.1677449190467705E-4</v>
      </c>
      <c r="J206">
        <v>14.21</v>
      </c>
      <c r="K206" s="23">
        <v>0.21</v>
      </c>
      <c r="L206" s="13">
        <f t="shared" si="34"/>
        <v>1.7113141833141449E-3</v>
      </c>
      <c r="M206" s="13">
        <f t="shared" si="35"/>
        <v>2.5290357388878989E-5</v>
      </c>
      <c r="N206">
        <v>68</v>
      </c>
      <c r="O206" s="11">
        <f t="shared" si="36"/>
        <v>8.1892585830655763E-3</v>
      </c>
      <c r="P206">
        <v>38.11</v>
      </c>
      <c r="Q206" s="12">
        <f t="shared" si="29"/>
        <v>0.31222349664099625</v>
      </c>
      <c r="R206">
        <v>2.54</v>
      </c>
      <c r="S206">
        <v>4.3</v>
      </c>
      <c r="T206" s="13">
        <f t="shared" si="37"/>
        <v>0.30260380014074595</v>
      </c>
      <c r="U206">
        <v>0.28999999999999998</v>
      </c>
      <c r="V206">
        <v>15</v>
      </c>
      <c r="W206" s="20">
        <f t="shared" si="38"/>
        <v>0.22058823529411764</v>
      </c>
    </row>
    <row r="207" spans="1:23" x14ac:dyDescent="0.3">
      <c r="A207" s="18" t="s">
        <v>47</v>
      </c>
      <c r="B207" s="18" t="s">
        <v>54</v>
      </c>
      <c r="C207">
        <v>12</v>
      </c>
      <c r="D207" s="14">
        <v>9109.32</v>
      </c>
      <c r="E207" s="10">
        <v>18288.900390625</v>
      </c>
      <c r="F207">
        <v>1009.6</v>
      </c>
      <c r="G207" s="11">
        <v>3.99</v>
      </c>
      <c r="H207" s="13">
        <f t="shared" si="32"/>
        <v>0.11083154395717792</v>
      </c>
      <c r="I207" s="13">
        <f t="shared" si="33"/>
        <v>4.3801293620160457E-4</v>
      </c>
      <c r="J207">
        <v>197.3</v>
      </c>
      <c r="K207" s="23">
        <v>0.78</v>
      </c>
      <c r="L207" s="13">
        <f t="shared" si="34"/>
        <v>2.1659135917938992E-2</v>
      </c>
      <c r="M207" s="13">
        <f t="shared" si="35"/>
        <v>8.5626589031892621E-5</v>
      </c>
      <c r="N207">
        <v>253</v>
      </c>
      <c r="O207" s="11">
        <f t="shared" si="36"/>
        <v>2.7773752596242093E-2</v>
      </c>
      <c r="P207">
        <v>639.34</v>
      </c>
      <c r="Q207" s="12">
        <f t="shared" si="29"/>
        <v>0.63326069730586376</v>
      </c>
      <c r="R207">
        <v>15.59</v>
      </c>
      <c r="S207">
        <v>155.16</v>
      </c>
      <c r="T207" s="13">
        <f t="shared" si="37"/>
        <v>0.78641662442980231</v>
      </c>
      <c r="U207">
        <v>3.78</v>
      </c>
      <c r="V207">
        <v>41</v>
      </c>
      <c r="W207" s="20">
        <f t="shared" si="38"/>
        <v>0.16205533596837945</v>
      </c>
    </row>
    <row r="208" spans="1:23" x14ac:dyDescent="0.3">
      <c r="A208" s="18" t="s">
        <v>47</v>
      </c>
      <c r="B208" s="18" t="s">
        <v>54</v>
      </c>
      <c r="C208">
        <v>13</v>
      </c>
      <c r="D208" s="10">
        <v>7071.64013671875</v>
      </c>
      <c r="E208" s="10">
        <v>17663.80078125</v>
      </c>
      <c r="F208">
        <v>235.93</v>
      </c>
      <c r="G208" s="11">
        <v>2.56</v>
      </c>
      <c r="H208" s="13">
        <f t="shared" si="32"/>
        <v>3.3362840223579562E-2</v>
      </c>
      <c r="I208" s="13">
        <f t="shared" si="33"/>
        <v>3.6200937130658958E-4</v>
      </c>
      <c r="J208">
        <v>28.48</v>
      </c>
      <c r="K208" s="23">
        <v>0.31</v>
      </c>
      <c r="L208" s="13">
        <f t="shared" si="34"/>
        <v>4.0273542557858096E-3</v>
      </c>
      <c r="M208" s="13">
        <f t="shared" si="35"/>
        <v>4.3837072306657332E-5</v>
      </c>
      <c r="N208">
        <v>92</v>
      </c>
      <c r="O208" s="11">
        <f t="shared" si="36"/>
        <v>1.3009711781330563E-2</v>
      </c>
      <c r="P208">
        <v>175.14</v>
      </c>
      <c r="Q208" s="12">
        <f t="shared" si="29"/>
        <v>0.74233882931377948</v>
      </c>
      <c r="R208">
        <v>3.18</v>
      </c>
      <c r="S208">
        <v>22.35</v>
      </c>
      <c r="T208" s="13">
        <f t="shared" si="37"/>
        <v>0.7847612359550562</v>
      </c>
      <c r="U208">
        <v>0.41</v>
      </c>
      <c r="V208">
        <v>55</v>
      </c>
      <c r="W208" s="20">
        <f t="shared" si="38"/>
        <v>0.59782608695652173</v>
      </c>
    </row>
    <row r="209" spans="1:23" x14ac:dyDescent="0.3">
      <c r="A209" s="18" t="s">
        <v>47</v>
      </c>
      <c r="B209" s="18" t="s">
        <v>54</v>
      </c>
      <c r="C209">
        <v>14</v>
      </c>
      <c r="D209" s="14">
        <v>5753.11</v>
      </c>
      <c r="E209" s="10">
        <v>13112.7001953125</v>
      </c>
      <c r="F209">
        <v>665.82</v>
      </c>
      <c r="G209" s="11">
        <v>2.61</v>
      </c>
      <c r="H209" s="13">
        <f t="shared" si="32"/>
        <v>0.1157321865912524</v>
      </c>
      <c r="I209" s="13">
        <f t="shared" si="33"/>
        <v>4.5366766844367654E-4</v>
      </c>
      <c r="J209">
        <v>99.26</v>
      </c>
      <c r="K209" s="23">
        <v>0.39</v>
      </c>
      <c r="L209" s="13">
        <f t="shared" si="34"/>
        <v>1.7253276923264116E-2</v>
      </c>
      <c r="M209" s="13">
        <f t="shared" si="35"/>
        <v>6.7789421721468915E-5</v>
      </c>
      <c r="N209">
        <v>255</v>
      </c>
      <c r="O209" s="11">
        <f t="shared" si="36"/>
        <v>4.4323852664037364E-2</v>
      </c>
      <c r="P209">
        <v>384.59</v>
      </c>
      <c r="Q209" s="12">
        <f t="shared" si="29"/>
        <v>0.57761857559100049</v>
      </c>
      <c r="R209">
        <v>7.12</v>
      </c>
      <c r="S209">
        <v>70.510000000000005</v>
      </c>
      <c r="T209" s="13">
        <f t="shared" si="37"/>
        <v>0.71035663912955871</v>
      </c>
      <c r="U209">
        <v>1.31</v>
      </c>
      <c r="V209">
        <v>54</v>
      </c>
      <c r="W209" s="20">
        <f t="shared" si="38"/>
        <v>0.21176470588235294</v>
      </c>
    </row>
    <row r="210" spans="1:23" x14ac:dyDescent="0.3">
      <c r="A210" s="18" t="s">
        <v>47</v>
      </c>
      <c r="B210" s="18" t="s">
        <v>54</v>
      </c>
      <c r="C210">
        <v>15</v>
      </c>
      <c r="D210" s="14">
        <v>6183.52</v>
      </c>
      <c r="E210" s="10">
        <v>15453.5</v>
      </c>
      <c r="F210">
        <v>513.44000000000005</v>
      </c>
      <c r="G210" s="11">
        <v>2.21</v>
      </c>
      <c r="H210" s="13">
        <f t="shared" si="32"/>
        <v>8.3033611923305828E-2</v>
      </c>
      <c r="I210" s="13">
        <f t="shared" si="33"/>
        <v>3.5740160943928374E-4</v>
      </c>
      <c r="J210">
        <v>71.150000000000006</v>
      </c>
      <c r="K210" s="23">
        <v>0.31</v>
      </c>
      <c r="L210" s="13">
        <f t="shared" si="34"/>
        <v>1.1506391181721738E-2</v>
      </c>
      <c r="M210" s="13">
        <f t="shared" si="35"/>
        <v>5.0133257432659712E-5</v>
      </c>
      <c r="N210">
        <v>232</v>
      </c>
      <c r="O210" s="11">
        <f t="shared" si="36"/>
        <v>3.7519082981861462E-2</v>
      </c>
      <c r="P210">
        <v>263.26</v>
      </c>
      <c r="Q210" s="12">
        <f t="shared" si="29"/>
        <v>0.51273761296353992</v>
      </c>
      <c r="R210">
        <v>8.23</v>
      </c>
      <c r="S210">
        <v>47.86</v>
      </c>
      <c r="T210" s="13">
        <f t="shared" si="37"/>
        <v>0.67266338721011942</v>
      </c>
      <c r="U210">
        <v>1.5</v>
      </c>
      <c r="V210">
        <v>32</v>
      </c>
      <c r="W210" s="20">
        <f t="shared" si="38"/>
        <v>0.13793103448275862</v>
      </c>
    </row>
    <row r="211" spans="1:23" x14ac:dyDescent="0.3">
      <c r="A211" s="18" t="s">
        <v>47</v>
      </c>
      <c r="B211" s="18" t="s">
        <v>54</v>
      </c>
      <c r="C211">
        <v>16</v>
      </c>
      <c r="D211" s="14">
        <v>8961.3700000000008</v>
      </c>
      <c r="E211" s="10">
        <v>17526.599609375</v>
      </c>
      <c r="F211">
        <v>2075.85</v>
      </c>
      <c r="G211" s="11">
        <v>3.74</v>
      </c>
      <c r="H211" s="13">
        <f t="shared" si="32"/>
        <v>0.23164426867766869</v>
      </c>
      <c r="I211" s="13">
        <f t="shared" si="33"/>
        <v>4.1734690119925858E-4</v>
      </c>
      <c r="J211">
        <v>407.19</v>
      </c>
      <c r="K211" s="23">
        <v>0.73</v>
      </c>
      <c r="L211" s="13">
        <f t="shared" si="34"/>
        <v>4.5438364892867941E-2</v>
      </c>
      <c r="M211" s="13">
        <f t="shared" si="35"/>
        <v>8.1460758790229606E-5</v>
      </c>
      <c r="N211">
        <v>555</v>
      </c>
      <c r="O211" s="11">
        <f t="shared" si="36"/>
        <v>6.1932494696681419E-2</v>
      </c>
      <c r="P211">
        <v>645.82000000000005</v>
      </c>
      <c r="Q211" s="12">
        <f t="shared" si="29"/>
        <v>0.31111111111111117</v>
      </c>
      <c r="R211">
        <v>26.91</v>
      </c>
      <c r="S211">
        <v>197.68</v>
      </c>
      <c r="T211" s="13">
        <f t="shared" si="37"/>
        <v>0.48547361182740245</v>
      </c>
      <c r="U211">
        <v>8.24</v>
      </c>
      <c r="V211">
        <v>24</v>
      </c>
      <c r="W211" s="20">
        <f t="shared" si="38"/>
        <v>4.3243243243243246E-2</v>
      </c>
    </row>
    <row r="212" spans="1:23" x14ac:dyDescent="0.3">
      <c r="A212" s="18" t="s">
        <v>47</v>
      </c>
      <c r="B212" s="18" t="s">
        <v>54</v>
      </c>
      <c r="C212">
        <v>17</v>
      </c>
      <c r="D212" s="14">
        <v>6042.43</v>
      </c>
      <c r="E212" s="10">
        <v>23406.69921875</v>
      </c>
      <c r="F212">
        <v>2144.7800000000002</v>
      </c>
      <c r="G212" s="11">
        <v>2.12</v>
      </c>
      <c r="H212" s="13">
        <f t="shared" si="32"/>
        <v>0.35495322246182415</v>
      </c>
      <c r="I212" s="13">
        <f t="shared" si="33"/>
        <v>3.5085222336046919E-4</v>
      </c>
      <c r="J212">
        <v>270.36</v>
      </c>
      <c r="K212" s="23">
        <v>0.27</v>
      </c>
      <c r="L212" s="13">
        <f t="shared" si="34"/>
        <v>4.4743588258366253E-2</v>
      </c>
      <c r="M212" s="13">
        <f t="shared" si="35"/>
        <v>4.4684009578927686E-5</v>
      </c>
      <c r="N212">
        <v>1012</v>
      </c>
      <c r="O212" s="11">
        <f t="shared" si="36"/>
        <v>0.16748228775509191</v>
      </c>
      <c r="P212">
        <v>550.54</v>
      </c>
      <c r="Q212" s="12">
        <f t="shared" si="29"/>
        <v>0.25668833167038108</v>
      </c>
      <c r="R212">
        <v>12.8</v>
      </c>
      <c r="S212">
        <v>117.68</v>
      </c>
      <c r="T212" s="13">
        <f t="shared" si="37"/>
        <v>0.43527148986536468</v>
      </c>
      <c r="U212">
        <v>2.74</v>
      </c>
      <c r="V212">
        <v>43</v>
      </c>
      <c r="W212" s="20">
        <f t="shared" si="38"/>
        <v>4.2490118577075096E-2</v>
      </c>
    </row>
    <row r="213" spans="1:23" x14ac:dyDescent="0.3">
      <c r="A213" s="18" t="s">
        <v>47</v>
      </c>
      <c r="B213" s="18" t="s">
        <v>54</v>
      </c>
      <c r="C213">
        <v>18</v>
      </c>
      <c r="D213" s="14">
        <v>7590.94</v>
      </c>
      <c r="E213" s="10">
        <v>20802.900390625</v>
      </c>
      <c r="F213">
        <v>54.61</v>
      </c>
      <c r="G213" s="11">
        <v>1.71</v>
      </c>
      <c r="H213" s="13">
        <f t="shared" si="32"/>
        <v>7.194102443175681E-3</v>
      </c>
      <c r="I213" s="13">
        <f t="shared" si="33"/>
        <v>2.2526854381670782E-4</v>
      </c>
      <c r="J213">
        <v>4.92</v>
      </c>
      <c r="K213" s="23">
        <v>0.15</v>
      </c>
      <c r="L213" s="13">
        <f t="shared" si="34"/>
        <v>6.481410734375453E-4</v>
      </c>
      <c r="M213" s="13">
        <f t="shared" si="35"/>
        <v>1.9760398580412965E-5</v>
      </c>
      <c r="N213">
        <v>32</v>
      </c>
      <c r="O213" s="11">
        <f t="shared" si="36"/>
        <v>4.2155516971547659E-3</v>
      </c>
      <c r="P213">
        <v>47.44</v>
      </c>
      <c r="Q213" s="12">
        <f t="shared" si="29"/>
        <v>0.86870536531770737</v>
      </c>
      <c r="R213">
        <v>3.16</v>
      </c>
      <c r="S213">
        <v>9</v>
      </c>
      <c r="T213" s="13">
        <f t="shared" si="37"/>
        <v>1.8292682926829269</v>
      </c>
      <c r="U213">
        <v>0.6</v>
      </c>
      <c r="V213">
        <v>15</v>
      </c>
      <c r="W213" s="20">
        <f t="shared" si="38"/>
        <v>0.46875</v>
      </c>
    </row>
    <row r="214" spans="1:23" x14ac:dyDescent="0.3">
      <c r="A214" s="18" t="s">
        <v>47</v>
      </c>
      <c r="B214" s="18" t="s">
        <v>54</v>
      </c>
      <c r="C214">
        <v>19</v>
      </c>
      <c r="D214" s="14">
        <v>7216.92</v>
      </c>
      <c r="E214" s="10">
        <v>9161.5302734375</v>
      </c>
      <c r="F214">
        <v>1186.19</v>
      </c>
      <c r="G214" s="11">
        <v>2.25</v>
      </c>
      <c r="H214" s="13">
        <f t="shared" si="32"/>
        <v>0.16436235956613071</v>
      </c>
      <c r="I214" s="13">
        <f t="shared" si="33"/>
        <v>3.1176734673517232E-4</v>
      </c>
      <c r="J214">
        <v>146.33000000000001</v>
      </c>
      <c r="K214" s="23">
        <v>0.28000000000000003</v>
      </c>
      <c r="L214" s="13">
        <f t="shared" si="34"/>
        <v>2.0275962599003456E-2</v>
      </c>
      <c r="M214" s="13">
        <f t="shared" si="35"/>
        <v>3.8797714260377008E-5</v>
      </c>
      <c r="N214">
        <v>527</v>
      </c>
      <c r="O214" s="11">
        <f t="shared" si="36"/>
        <v>7.3022840768638145E-2</v>
      </c>
      <c r="P214">
        <v>279.85000000000002</v>
      </c>
      <c r="Q214" s="12">
        <f t="shared" si="29"/>
        <v>0.23592341867660324</v>
      </c>
      <c r="R214">
        <v>9.65</v>
      </c>
      <c r="S214">
        <v>46.76</v>
      </c>
      <c r="T214" s="13">
        <f t="shared" si="37"/>
        <v>0.31955169821636026</v>
      </c>
      <c r="U214">
        <v>1.61</v>
      </c>
      <c r="V214">
        <v>29</v>
      </c>
      <c r="W214" s="20">
        <f t="shared" si="38"/>
        <v>5.5028462998102469E-2</v>
      </c>
    </row>
    <row r="215" spans="1:23" x14ac:dyDescent="0.3">
      <c r="A215" s="18" t="s">
        <v>47</v>
      </c>
      <c r="B215" s="18" t="s">
        <v>54</v>
      </c>
      <c r="C215">
        <v>20</v>
      </c>
      <c r="D215" s="10">
        <v>9643.5302734375</v>
      </c>
      <c r="E215" s="10">
        <v>13150.599609375</v>
      </c>
      <c r="F215">
        <v>696.19</v>
      </c>
      <c r="G215" s="11">
        <v>5.36</v>
      </c>
      <c r="H215" s="13">
        <f t="shared" si="32"/>
        <v>7.21924420061823E-2</v>
      </c>
      <c r="I215" s="13">
        <f t="shared" si="33"/>
        <v>5.5581305269127262E-4</v>
      </c>
      <c r="J215">
        <v>138.30000000000001</v>
      </c>
      <c r="K215" s="23">
        <v>1.06</v>
      </c>
      <c r="L215" s="13">
        <f t="shared" si="34"/>
        <v>1.4341221117015487E-2</v>
      </c>
      <c r="M215" s="13">
        <f t="shared" si="35"/>
        <v>1.0991825295760243E-4</v>
      </c>
      <c r="N215">
        <v>130</v>
      </c>
      <c r="O215" s="11">
        <f t="shared" si="36"/>
        <v>1.3480540457064448E-2</v>
      </c>
      <c r="P215">
        <v>366.16</v>
      </c>
      <c r="Q215" s="12">
        <f t="shared" si="29"/>
        <v>0.52594837616168</v>
      </c>
      <c r="R215">
        <v>22.89</v>
      </c>
      <c r="S215">
        <v>92.58</v>
      </c>
      <c r="T215" s="13">
        <f t="shared" si="37"/>
        <v>0.66941431670281992</v>
      </c>
      <c r="U215">
        <v>5.79</v>
      </c>
      <c r="V215">
        <v>16</v>
      </c>
      <c r="W215" s="20">
        <f t="shared" si="38"/>
        <v>0.12307692307692308</v>
      </c>
    </row>
    <row r="216" spans="1:23" x14ac:dyDescent="0.3">
      <c r="A216" s="18" t="s">
        <v>47</v>
      </c>
      <c r="B216" s="18" t="s">
        <v>54</v>
      </c>
      <c r="C216">
        <v>21</v>
      </c>
      <c r="D216" s="14">
        <v>4709.82</v>
      </c>
      <c r="E216" s="10">
        <v>12193.5</v>
      </c>
      <c r="F216">
        <v>1205.6300000000001</v>
      </c>
      <c r="G216" s="11">
        <v>2.5299999999999998</v>
      </c>
      <c r="H216" s="13">
        <f t="shared" si="32"/>
        <v>0.25598218190928745</v>
      </c>
      <c r="I216" s="13">
        <f t="shared" si="33"/>
        <v>5.3717551838499138E-4</v>
      </c>
      <c r="J216">
        <v>168.55</v>
      </c>
      <c r="K216" s="23">
        <v>0.35</v>
      </c>
      <c r="L216" s="13">
        <f t="shared" si="34"/>
        <v>3.5786930286083124E-2</v>
      </c>
      <c r="M216" s="13">
        <f t="shared" si="35"/>
        <v>7.4312818748911851E-5</v>
      </c>
      <c r="N216">
        <v>476</v>
      </c>
      <c r="O216" s="11">
        <f t="shared" si="36"/>
        <v>0.10106543349852012</v>
      </c>
      <c r="P216">
        <v>407.54</v>
      </c>
      <c r="Q216" s="12">
        <f t="shared" si="29"/>
        <v>0.33803073911564907</v>
      </c>
      <c r="R216">
        <v>10.19</v>
      </c>
      <c r="S216">
        <v>79.150000000000006</v>
      </c>
      <c r="T216" s="13">
        <f t="shared" si="37"/>
        <v>0.46959359240581428</v>
      </c>
      <c r="U216">
        <v>1.98</v>
      </c>
      <c r="V216">
        <v>40</v>
      </c>
      <c r="W216" s="20">
        <f t="shared" si="38"/>
        <v>8.4033613445378158E-2</v>
      </c>
    </row>
    <row r="217" spans="1:23" x14ac:dyDescent="0.3">
      <c r="A217" s="18" t="s">
        <v>47</v>
      </c>
      <c r="B217" s="18" t="s">
        <v>54</v>
      </c>
      <c r="C217">
        <v>22</v>
      </c>
      <c r="D217" s="10">
        <v>7804.14013671875</v>
      </c>
      <c r="E217" s="10">
        <v>23118</v>
      </c>
      <c r="F217">
        <v>376.73</v>
      </c>
      <c r="G217" s="11">
        <v>2.2599999999999998</v>
      </c>
      <c r="H217" s="13">
        <f t="shared" si="32"/>
        <v>4.8273095228963447E-2</v>
      </c>
      <c r="I217" s="13">
        <f t="shared" si="33"/>
        <v>2.8958987927018654E-4</v>
      </c>
      <c r="J217">
        <v>44.46</v>
      </c>
      <c r="K217" s="23">
        <v>0.27</v>
      </c>
      <c r="L217" s="13">
        <f t="shared" si="34"/>
        <v>5.696976120509953E-3</v>
      </c>
      <c r="M217" s="13">
        <f t="shared" si="35"/>
        <v>3.4597020974756804E-5</v>
      </c>
      <c r="N217">
        <v>167</v>
      </c>
      <c r="O217" s="11">
        <f t="shared" si="36"/>
        <v>2.1398898158460689E-2</v>
      </c>
      <c r="P217">
        <v>146.19</v>
      </c>
      <c r="Q217" s="12">
        <f t="shared" si="29"/>
        <v>0.3880497969367982</v>
      </c>
      <c r="R217">
        <v>4.72</v>
      </c>
      <c r="S217">
        <v>20.87</v>
      </c>
      <c r="T217" s="13">
        <f t="shared" si="37"/>
        <v>0.4694107062528115</v>
      </c>
      <c r="U217">
        <v>0.67</v>
      </c>
      <c r="V217">
        <v>31</v>
      </c>
      <c r="W217" s="20">
        <f t="shared" si="38"/>
        <v>0.18562874251497005</v>
      </c>
    </row>
    <row r="218" spans="1:23" x14ac:dyDescent="0.3">
      <c r="A218" s="18" t="s">
        <v>47</v>
      </c>
      <c r="B218" s="18" t="s">
        <v>54</v>
      </c>
      <c r="C218">
        <v>23</v>
      </c>
      <c r="D218" s="14">
        <v>7096.66</v>
      </c>
      <c r="E218" s="10">
        <v>25607.099609375</v>
      </c>
      <c r="F218">
        <v>158.04</v>
      </c>
      <c r="G218" s="11">
        <v>3.16</v>
      </c>
      <c r="H218" s="13">
        <f t="shared" si="32"/>
        <v>2.2269631065881697E-2</v>
      </c>
      <c r="I218" s="13">
        <f t="shared" si="33"/>
        <v>4.4527989223099322E-4</v>
      </c>
      <c r="J218">
        <v>22.17</v>
      </c>
      <c r="K218" s="23">
        <v>0.44</v>
      </c>
      <c r="L218" s="13">
        <f t="shared" si="34"/>
        <v>3.1240048135319997E-3</v>
      </c>
      <c r="M218" s="13">
        <f t="shared" si="35"/>
        <v>6.2000997652416777E-5</v>
      </c>
      <c r="N218">
        <v>50</v>
      </c>
      <c r="O218" s="11">
        <f t="shared" si="36"/>
        <v>7.0455679150473608E-3</v>
      </c>
      <c r="P218">
        <v>86.18</v>
      </c>
      <c r="Q218" s="12">
        <f t="shared" si="29"/>
        <v>0.54530498607947364</v>
      </c>
      <c r="R218">
        <v>6.63</v>
      </c>
      <c r="S218">
        <v>14.29</v>
      </c>
      <c r="T218" s="13">
        <f t="shared" si="37"/>
        <v>0.64456472710870538</v>
      </c>
      <c r="U218">
        <v>1.1000000000000001</v>
      </c>
      <c r="V218">
        <v>13</v>
      </c>
      <c r="W218" s="20">
        <f t="shared" si="38"/>
        <v>0.26</v>
      </c>
    </row>
    <row r="219" spans="1:23" x14ac:dyDescent="0.3">
      <c r="A219" s="18" t="s">
        <v>47</v>
      </c>
      <c r="B219" s="18" t="s">
        <v>54</v>
      </c>
      <c r="C219">
        <v>24</v>
      </c>
      <c r="D219" s="10">
        <v>6669.33984375</v>
      </c>
      <c r="E219" s="10">
        <v>17213.80078125</v>
      </c>
      <c r="F219">
        <v>167.76</v>
      </c>
      <c r="G219" s="11">
        <v>1.57</v>
      </c>
      <c r="H219" s="13">
        <f t="shared" si="32"/>
        <v>2.515391387008295E-2</v>
      </c>
      <c r="I219" s="13">
        <f t="shared" si="33"/>
        <v>2.3540560786856364E-4</v>
      </c>
      <c r="J219">
        <v>17.260000000000002</v>
      </c>
      <c r="K219" s="23">
        <v>0.16</v>
      </c>
      <c r="L219" s="13">
        <f t="shared" si="34"/>
        <v>2.5879622877779673E-3</v>
      </c>
      <c r="M219" s="13">
        <f t="shared" si="35"/>
        <v>2.399038041972623E-5</v>
      </c>
      <c r="N219">
        <v>107</v>
      </c>
      <c r="O219" s="11">
        <f t="shared" si="36"/>
        <v>1.6043566905691916E-2</v>
      </c>
      <c r="P219">
        <v>67.39</v>
      </c>
      <c r="Q219" s="12">
        <f t="shared" si="29"/>
        <v>0.40170481640438727</v>
      </c>
      <c r="R219">
        <v>2.3199999999999998</v>
      </c>
      <c r="S219">
        <v>7.93</v>
      </c>
      <c r="T219" s="13">
        <f t="shared" si="37"/>
        <v>0.45944380069524909</v>
      </c>
      <c r="U219">
        <v>0.27</v>
      </c>
      <c r="V219">
        <v>29</v>
      </c>
      <c r="W219" s="20">
        <f t="shared" si="38"/>
        <v>0.27102803738317754</v>
      </c>
    </row>
    <row r="220" spans="1:23" x14ac:dyDescent="0.3">
      <c r="A220" s="18" t="s">
        <v>47</v>
      </c>
      <c r="B220" s="18" t="s">
        <v>54</v>
      </c>
      <c r="C220">
        <v>25</v>
      </c>
      <c r="D220" s="14">
        <v>5422.45</v>
      </c>
      <c r="E220" s="10">
        <v>12164.2998046875</v>
      </c>
      <c r="F220">
        <v>277.39999999999998</v>
      </c>
      <c r="G220" s="11">
        <v>2.4300000000000002</v>
      </c>
      <c r="H220" s="13">
        <f t="shared" si="32"/>
        <v>5.1157687023393482E-2</v>
      </c>
      <c r="I220" s="13">
        <f t="shared" si="33"/>
        <v>4.481369122813489E-4</v>
      </c>
      <c r="J220">
        <v>45.76</v>
      </c>
      <c r="K220" s="23">
        <v>0.4</v>
      </c>
      <c r="L220" s="13">
        <f t="shared" si="34"/>
        <v>8.4389897555533014E-3</v>
      </c>
      <c r="M220" s="13">
        <f t="shared" si="35"/>
        <v>7.3767392968123266E-5</v>
      </c>
      <c r="N220">
        <v>114</v>
      </c>
      <c r="O220" s="11">
        <f t="shared" si="36"/>
        <v>2.1023706995915131E-2</v>
      </c>
      <c r="P220">
        <v>136.47999999999999</v>
      </c>
      <c r="Q220" s="12">
        <f t="shared" si="29"/>
        <v>0.49199711607786589</v>
      </c>
      <c r="R220">
        <v>4.4000000000000004</v>
      </c>
      <c r="S220">
        <v>23.43</v>
      </c>
      <c r="T220" s="13">
        <f t="shared" si="37"/>
        <v>0.51201923076923084</v>
      </c>
      <c r="U220">
        <v>0.76</v>
      </c>
      <c r="V220">
        <v>31</v>
      </c>
      <c r="W220" s="20">
        <f t="shared" si="38"/>
        <v>0.27192982456140352</v>
      </c>
    </row>
    <row r="221" spans="1:23" x14ac:dyDescent="0.3">
      <c r="A221" s="18" t="s">
        <v>47</v>
      </c>
      <c r="B221" s="18" t="s">
        <v>54</v>
      </c>
      <c r="C221">
        <v>26</v>
      </c>
      <c r="D221" s="14">
        <v>15942.6</v>
      </c>
      <c r="E221" s="10">
        <v>38287.30078125</v>
      </c>
      <c r="F221">
        <v>1652.02</v>
      </c>
      <c r="G221" s="11">
        <v>3.09</v>
      </c>
      <c r="H221" s="13">
        <f t="shared" si="32"/>
        <v>0.10362299750354396</v>
      </c>
      <c r="I221" s="13">
        <f t="shared" si="33"/>
        <v>1.9382033043543711E-4</v>
      </c>
      <c r="J221">
        <v>278.20999999999998</v>
      </c>
      <c r="K221" s="23">
        <v>0.52</v>
      </c>
      <c r="L221" s="13">
        <f t="shared" si="34"/>
        <v>1.7450729492052737E-2</v>
      </c>
      <c r="M221" s="13">
        <f t="shared" si="35"/>
        <v>3.2617013536060615E-5</v>
      </c>
      <c r="N221">
        <v>535</v>
      </c>
      <c r="O221" s="11">
        <f t="shared" si="36"/>
        <v>3.3557888926523907E-2</v>
      </c>
      <c r="P221">
        <v>625.6</v>
      </c>
      <c r="Q221" s="12">
        <f t="shared" si="29"/>
        <v>0.37868790934734448</v>
      </c>
      <c r="R221">
        <v>18.399999999999999</v>
      </c>
      <c r="S221">
        <v>163.57</v>
      </c>
      <c r="T221" s="13">
        <f t="shared" si="37"/>
        <v>0.58793716976384747</v>
      </c>
      <c r="U221">
        <v>4.8099999999999996</v>
      </c>
      <c r="V221">
        <v>34</v>
      </c>
      <c r="W221" s="20">
        <f t="shared" si="38"/>
        <v>6.3551401869158877E-2</v>
      </c>
    </row>
    <row r="222" spans="1:23" x14ac:dyDescent="0.3">
      <c r="A222" s="18" t="s">
        <v>47</v>
      </c>
      <c r="B222" s="18" t="s">
        <v>54</v>
      </c>
      <c r="C222">
        <v>27</v>
      </c>
      <c r="D222" s="14">
        <v>8986.2099999999991</v>
      </c>
      <c r="E222" s="10">
        <v>16147.2001953125</v>
      </c>
      <c r="F222">
        <v>2849.44</v>
      </c>
      <c r="G222" s="11">
        <v>4.38</v>
      </c>
      <c r="H222" s="13">
        <f t="shared" si="32"/>
        <v>0.3170902972443333</v>
      </c>
      <c r="I222" s="13">
        <f t="shared" si="33"/>
        <v>4.8741349245121139E-4</v>
      </c>
      <c r="J222">
        <v>531.71</v>
      </c>
      <c r="K222" s="23">
        <v>0.82</v>
      </c>
      <c r="L222" s="13">
        <f t="shared" si="34"/>
        <v>5.9169549787952885E-2</v>
      </c>
      <c r="M222" s="13">
        <f t="shared" si="35"/>
        <v>9.125092781050076E-5</v>
      </c>
      <c r="N222">
        <v>651</v>
      </c>
      <c r="O222" s="11">
        <f t="shared" si="36"/>
        <v>7.2444334151995124E-2</v>
      </c>
      <c r="P222">
        <v>822.85</v>
      </c>
      <c r="Q222" s="12">
        <f t="shared" ref="Q222:Q250" si="39">P222/F222</f>
        <v>0.28877604020439102</v>
      </c>
      <c r="R222">
        <v>27.43</v>
      </c>
      <c r="S222">
        <v>252.18</v>
      </c>
      <c r="T222" s="13">
        <f t="shared" si="37"/>
        <v>0.47428109307705324</v>
      </c>
      <c r="U222">
        <v>8.41</v>
      </c>
      <c r="V222">
        <v>30</v>
      </c>
      <c r="W222" s="20">
        <f t="shared" si="38"/>
        <v>4.6082949308755762E-2</v>
      </c>
    </row>
    <row r="223" spans="1:23" x14ac:dyDescent="0.3">
      <c r="A223" s="18" t="s">
        <v>47</v>
      </c>
      <c r="B223" s="18" t="s">
        <v>54</v>
      </c>
      <c r="C223">
        <v>28</v>
      </c>
      <c r="D223" s="14">
        <v>7976.26</v>
      </c>
      <c r="E223" s="10">
        <v>14181.400390625</v>
      </c>
      <c r="F223">
        <v>1404.08</v>
      </c>
      <c r="G223" s="11">
        <v>3.16</v>
      </c>
      <c r="H223" s="13">
        <f t="shared" si="32"/>
        <v>0.17603237607600553</v>
      </c>
      <c r="I223" s="13">
        <f t="shared" si="33"/>
        <v>3.9617565124506977E-4</v>
      </c>
      <c r="J223">
        <v>246.12</v>
      </c>
      <c r="K223" s="23">
        <v>0.55000000000000004</v>
      </c>
      <c r="L223" s="13">
        <f t="shared" si="34"/>
        <v>3.0856566862163471E-2</v>
      </c>
      <c r="M223" s="13">
        <f t="shared" si="35"/>
        <v>6.8954622843287461E-5</v>
      </c>
      <c r="N223">
        <v>444</v>
      </c>
      <c r="O223" s="11">
        <f t="shared" si="36"/>
        <v>5.5665186440762959E-2</v>
      </c>
      <c r="P223">
        <v>602.51</v>
      </c>
      <c r="Q223" s="12">
        <f t="shared" si="39"/>
        <v>0.42911372571363454</v>
      </c>
      <c r="R223">
        <v>18.829999999999998</v>
      </c>
      <c r="S223">
        <v>157.44</v>
      </c>
      <c r="T223" s="13">
        <f t="shared" si="37"/>
        <v>0.63968795709410042</v>
      </c>
      <c r="U223">
        <v>4.92</v>
      </c>
      <c r="V223">
        <v>32</v>
      </c>
      <c r="W223" s="20">
        <f t="shared" si="38"/>
        <v>7.2072072072072071E-2</v>
      </c>
    </row>
    <row r="224" spans="1:23" x14ac:dyDescent="0.3">
      <c r="A224" s="18" t="s">
        <v>47</v>
      </c>
      <c r="B224" s="18" t="s">
        <v>54</v>
      </c>
      <c r="C224">
        <v>29</v>
      </c>
      <c r="D224" s="10">
        <v>11621.7998046875</v>
      </c>
      <c r="E224" s="10">
        <v>11972.400390625</v>
      </c>
      <c r="F224">
        <v>490.52</v>
      </c>
      <c r="G224" s="11">
        <v>2.04</v>
      </c>
      <c r="H224" s="13">
        <f t="shared" si="32"/>
        <v>4.2206887766398728E-2</v>
      </c>
      <c r="I224" s="13">
        <f t="shared" si="33"/>
        <v>1.7553219245587011E-4</v>
      </c>
      <c r="J224">
        <v>57.64</v>
      </c>
      <c r="K224" s="23">
        <v>0.24</v>
      </c>
      <c r="L224" s="13">
        <f t="shared" si="34"/>
        <v>4.9596448888021344E-3</v>
      </c>
      <c r="M224" s="13">
        <f t="shared" si="35"/>
        <v>2.0650846171278835E-5</v>
      </c>
      <c r="N224">
        <v>241</v>
      </c>
      <c r="O224" s="11">
        <f t="shared" si="36"/>
        <v>2.0736891363659166E-2</v>
      </c>
      <c r="P224">
        <v>268.89999999999998</v>
      </c>
      <c r="Q224" s="12">
        <f t="shared" si="39"/>
        <v>0.54819375356764244</v>
      </c>
      <c r="R224">
        <v>4.4800000000000004</v>
      </c>
      <c r="S224">
        <v>37.81</v>
      </c>
      <c r="T224" s="13">
        <f t="shared" si="37"/>
        <v>0.65596807772380294</v>
      </c>
      <c r="U224">
        <v>0.63</v>
      </c>
      <c r="V224">
        <v>60</v>
      </c>
      <c r="W224" s="20">
        <f t="shared" si="38"/>
        <v>0.24896265560165975</v>
      </c>
    </row>
    <row r="225" spans="1:23" x14ac:dyDescent="0.3">
      <c r="A225" s="19" t="s">
        <v>47</v>
      </c>
      <c r="B225" s="19" t="s">
        <v>55</v>
      </c>
      <c r="C225">
        <v>1</v>
      </c>
      <c r="D225" s="10">
        <v>9603.6796875</v>
      </c>
      <c r="E225" s="10">
        <v>20277.69921875</v>
      </c>
      <c r="F225">
        <v>2081.9499999999998</v>
      </c>
      <c r="G225" s="11">
        <v>2.68</v>
      </c>
      <c r="H225" s="13">
        <f t="shared" si="32"/>
        <v>0.21678669715628204</v>
      </c>
      <c r="I225" s="13">
        <f t="shared" si="33"/>
        <v>2.7905970286454333E-4</v>
      </c>
      <c r="J225">
        <v>326.16000000000003</v>
      </c>
      <c r="K225" s="23">
        <v>0.42</v>
      </c>
      <c r="L225" s="13">
        <f t="shared" si="34"/>
        <v>3.396198234563412E-2</v>
      </c>
      <c r="M225" s="13">
        <f t="shared" si="35"/>
        <v>4.373323701608514E-5</v>
      </c>
      <c r="N225">
        <v>777</v>
      </c>
      <c r="O225" s="11">
        <f t="shared" si="36"/>
        <v>8.090648847975751E-2</v>
      </c>
      <c r="P225">
        <v>1045.7</v>
      </c>
      <c r="Q225" s="12">
        <f t="shared" si="39"/>
        <v>0.50226950695261663</v>
      </c>
      <c r="R225">
        <v>10.78</v>
      </c>
      <c r="S225">
        <v>213.19</v>
      </c>
      <c r="T225" s="13">
        <f t="shared" si="37"/>
        <v>0.65363625214618581</v>
      </c>
      <c r="U225">
        <v>2.2000000000000002</v>
      </c>
      <c r="V225">
        <v>97</v>
      </c>
      <c r="W225" s="20">
        <f t="shared" si="38"/>
        <v>0.12483912483912483</v>
      </c>
    </row>
    <row r="226" spans="1:23" x14ac:dyDescent="0.3">
      <c r="A226" s="19" t="s">
        <v>47</v>
      </c>
      <c r="B226" s="19" t="s">
        <v>55</v>
      </c>
      <c r="C226">
        <v>8</v>
      </c>
      <c r="D226" s="14">
        <v>12501.1</v>
      </c>
      <c r="E226" s="10">
        <v>20438</v>
      </c>
      <c r="F226">
        <v>1397.68</v>
      </c>
      <c r="G226" s="11">
        <v>3.74</v>
      </c>
      <c r="H226" s="13">
        <f t="shared" si="32"/>
        <v>0.11180456119861452</v>
      </c>
      <c r="I226" s="13">
        <f t="shared" si="33"/>
        <v>2.9917367271680096E-4</v>
      </c>
      <c r="J226">
        <v>794.87</v>
      </c>
      <c r="K226" s="23">
        <v>12.23</v>
      </c>
      <c r="L226" s="13">
        <f t="shared" si="34"/>
        <v>6.358400460759453E-2</v>
      </c>
      <c r="M226" s="13">
        <f t="shared" si="35"/>
        <v>9.7831390837606292E-4</v>
      </c>
      <c r="N226">
        <v>65</v>
      </c>
      <c r="O226" s="11">
        <f t="shared" si="36"/>
        <v>5.1995424402652562E-3</v>
      </c>
      <c r="P226">
        <v>794.87</v>
      </c>
      <c r="Q226" s="12">
        <f t="shared" si="39"/>
        <v>0.56870671398317207</v>
      </c>
      <c r="R226">
        <v>12.23</v>
      </c>
      <c r="S226">
        <v>176.03</v>
      </c>
      <c r="T226" s="13">
        <f t="shared" si="37"/>
        <v>0.22145759683973479</v>
      </c>
      <c r="U226">
        <v>2.71</v>
      </c>
      <c r="V226">
        <v>65</v>
      </c>
      <c r="W226" s="20">
        <f t="shared" si="38"/>
        <v>1</v>
      </c>
    </row>
    <row r="227" spans="1:23" x14ac:dyDescent="0.3">
      <c r="A227" s="19" t="s">
        <v>47</v>
      </c>
      <c r="B227" s="19" t="s">
        <v>55</v>
      </c>
      <c r="C227">
        <v>9</v>
      </c>
      <c r="D227" s="14">
        <v>6029.03</v>
      </c>
      <c r="E227" s="10">
        <v>4793.580078125</v>
      </c>
      <c r="F227">
        <v>21.73</v>
      </c>
      <c r="G227" s="11">
        <v>3.1</v>
      </c>
      <c r="H227" s="13">
        <f t="shared" si="32"/>
        <v>3.6042282091812449E-3</v>
      </c>
      <c r="I227" s="13">
        <f t="shared" si="33"/>
        <v>5.1417889776630738E-4</v>
      </c>
      <c r="J227">
        <v>2.58</v>
      </c>
      <c r="K227" s="23">
        <v>0.37</v>
      </c>
      <c r="L227" s="13">
        <f t="shared" si="34"/>
        <v>4.2792953427002358E-4</v>
      </c>
      <c r="M227" s="13">
        <f t="shared" si="35"/>
        <v>6.1369739410817325E-5</v>
      </c>
      <c r="N227">
        <v>7</v>
      </c>
      <c r="O227" s="11">
        <f t="shared" si="36"/>
        <v>1.161049123988436E-3</v>
      </c>
      <c r="P227" s="12">
        <v>5.6177201271057129</v>
      </c>
      <c r="Q227" s="12">
        <f t="shared" si="39"/>
        <v>0.2585237058033002</v>
      </c>
      <c r="R227" s="12">
        <v>5.6177201271057129</v>
      </c>
      <c r="S227" s="12">
        <v>0.99547100067138672</v>
      </c>
      <c r="T227" s="13">
        <f t="shared" si="37"/>
        <v>0.38584147312844447</v>
      </c>
      <c r="U227" s="12">
        <v>0.99547100067138672</v>
      </c>
      <c r="V227">
        <v>1</v>
      </c>
      <c r="W227" s="20">
        <f t="shared" si="38"/>
        <v>0.14285714285714285</v>
      </c>
    </row>
    <row r="228" spans="1:23" x14ac:dyDescent="0.3">
      <c r="A228" s="19" t="s">
        <v>47</v>
      </c>
      <c r="B228" s="19" t="s">
        <v>55</v>
      </c>
      <c r="C228">
        <v>10</v>
      </c>
      <c r="D228" s="10">
        <v>8064.8701171875</v>
      </c>
      <c r="E228" s="10">
        <v>22437.900390625</v>
      </c>
      <c r="F228">
        <v>228.23</v>
      </c>
      <c r="G228" s="11">
        <v>4.08</v>
      </c>
      <c r="H228" s="13">
        <f t="shared" si="32"/>
        <v>2.8299277816465532E-2</v>
      </c>
      <c r="I228" s="13">
        <f t="shared" si="33"/>
        <v>5.0589779385347845E-4</v>
      </c>
      <c r="J228">
        <v>32.51</v>
      </c>
      <c r="K228" s="23">
        <v>0.57999999999999996</v>
      </c>
      <c r="L228" s="13">
        <f t="shared" si="34"/>
        <v>4.0310630583766131E-3</v>
      </c>
      <c r="M228" s="13">
        <f t="shared" si="35"/>
        <v>7.1916843243876832E-5</v>
      </c>
      <c r="N228">
        <v>56</v>
      </c>
      <c r="O228" s="11">
        <f t="shared" si="36"/>
        <v>6.9436952097536248E-3</v>
      </c>
      <c r="P228">
        <v>164.89</v>
      </c>
      <c r="Q228" s="12">
        <f t="shared" si="39"/>
        <v>0.72247294396004025</v>
      </c>
      <c r="R228">
        <v>5.69</v>
      </c>
      <c r="S228">
        <v>25.07</v>
      </c>
      <c r="T228" s="13">
        <f t="shared" si="37"/>
        <v>0.7711473392802215</v>
      </c>
      <c r="U228">
        <v>0.86</v>
      </c>
      <c r="V228">
        <v>29</v>
      </c>
      <c r="W228" s="20">
        <f t="shared" si="38"/>
        <v>0.5178571428571429</v>
      </c>
    </row>
    <row r="229" spans="1:23" x14ac:dyDescent="0.3">
      <c r="A229" s="19" t="s">
        <v>47</v>
      </c>
      <c r="B229" s="19" t="s">
        <v>55</v>
      </c>
      <c r="C229">
        <v>11</v>
      </c>
      <c r="D229" s="14">
        <v>6443.4</v>
      </c>
      <c r="E229" s="10">
        <v>17994.900390625</v>
      </c>
      <c r="F229">
        <v>879.01</v>
      </c>
      <c r="G229" s="11">
        <v>2.13</v>
      </c>
      <c r="H229" s="13">
        <f t="shared" si="32"/>
        <v>0.13642021293106124</v>
      </c>
      <c r="I229" s="13">
        <f t="shared" si="33"/>
        <v>3.3057081664959493E-4</v>
      </c>
      <c r="J229">
        <v>116.29</v>
      </c>
      <c r="K229" s="23">
        <v>0.28000000000000003</v>
      </c>
      <c r="L229" s="13">
        <f t="shared" si="34"/>
        <v>1.8047925008535869E-2</v>
      </c>
      <c r="M229" s="13">
        <f t="shared" si="35"/>
        <v>4.3455318620604039E-5</v>
      </c>
      <c r="N229">
        <v>413</v>
      </c>
      <c r="O229" s="11">
        <f t="shared" si="36"/>
        <v>6.4096594965390941E-2</v>
      </c>
      <c r="P229">
        <v>356.37</v>
      </c>
      <c r="Q229" s="12">
        <f t="shared" si="39"/>
        <v>0.40542200885086632</v>
      </c>
      <c r="R229">
        <v>8.1</v>
      </c>
      <c r="S229">
        <v>65.290000000000006</v>
      </c>
      <c r="T229" s="13">
        <f t="shared" si="37"/>
        <v>0.56144122452489464</v>
      </c>
      <c r="U229">
        <v>1.48</v>
      </c>
      <c r="V229">
        <v>44</v>
      </c>
      <c r="W229" s="20">
        <f>V229/N229</f>
        <v>0.10653753026634383</v>
      </c>
    </row>
    <row r="230" spans="1:23" x14ac:dyDescent="0.3">
      <c r="A230" s="19" t="s">
        <v>47</v>
      </c>
      <c r="B230" s="19" t="s">
        <v>55</v>
      </c>
      <c r="C230">
        <v>12</v>
      </c>
      <c r="D230" s="14">
        <v>10384.5</v>
      </c>
      <c r="E230" s="10">
        <v>25230.5</v>
      </c>
      <c r="F230">
        <v>2273.69</v>
      </c>
      <c r="G230" s="11">
        <v>3.91</v>
      </c>
      <c r="H230" s="13">
        <f t="shared" si="32"/>
        <v>0.21895035870768936</v>
      </c>
      <c r="I230" s="13">
        <f t="shared" si="33"/>
        <v>3.7652270210409747E-4</v>
      </c>
      <c r="J230">
        <v>421.34</v>
      </c>
      <c r="K230" s="23">
        <v>0.72</v>
      </c>
      <c r="L230" s="13">
        <f t="shared" si="34"/>
        <v>4.0573932302951511E-2</v>
      </c>
      <c r="M230" s="13">
        <f t="shared" si="35"/>
        <v>6.9334103712263465E-5</v>
      </c>
      <c r="N230">
        <v>582</v>
      </c>
      <c r="O230" s="11">
        <f t="shared" si="36"/>
        <v>5.6045067167412969E-2</v>
      </c>
      <c r="P230">
        <v>1163.76</v>
      </c>
      <c r="Q230" s="12">
        <f t="shared" si="39"/>
        <v>0.51183758559874037</v>
      </c>
      <c r="R230">
        <v>18.77</v>
      </c>
      <c r="S230">
        <v>286.92</v>
      </c>
      <c r="T230" s="13">
        <f t="shared" si="37"/>
        <v>0.68097023781269295</v>
      </c>
      <c r="U230">
        <v>4.63</v>
      </c>
      <c r="V230">
        <v>62</v>
      </c>
      <c r="W230" s="20">
        <f t="shared" si="38"/>
        <v>0.10652920962199312</v>
      </c>
    </row>
    <row r="231" spans="1:23" x14ac:dyDescent="0.3">
      <c r="A231" s="19" t="s">
        <v>47</v>
      </c>
      <c r="B231" s="19" t="s">
        <v>55</v>
      </c>
      <c r="C231">
        <v>13</v>
      </c>
      <c r="D231" s="14">
        <v>6172.14</v>
      </c>
      <c r="E231" s="10">
        <v>15399.599609375</v>
      </c>
      <c r="F231">
        <v>856.4</v>
      </c>
      <c r="G231" s="11">
        <v>2.02</v>
      </c>
      <c r="H231" s="13">
        <f t="shared" si="32"/>
        <v>0.13875252343595576</v>
      </c>
      <c r="I231" s="13">
        <f t="shared" si="33"/>
        <v>3.2727708703950332E-4</v>
      </c>
      <c r="J231">
        <v>115.3</v>
      </c>
      <c r="K231" s="23">
        <v>0.27</v>
      </c>
      <c r="L231" s="13">
        <f t="shared" si="34"/>
        <v>1.8680716898838975E-2</v>
      </c>
      <c r="M231" s="13">
        <f t="shared" si="35"/>
        <v>4.3744957178547475E-5</v>
      </c>
      <c r="N231">
        <v>424</v>
      </c>
      <c r="O231" s="11">
        <f t="shared" si="36"/>
        <v>6.869578460631158E-2</v>
      </c>
      <c r="P231">
        <v>369.86</v>
      </c>
      <c r="Q231" s="12">
        <f t="shared" si="39"/>
        <v>0.43187762727697343</v>
      </c>
      <c r="R231">
        <v>9.25</v>
      </c>
      <c r="S231">
        <v>69.67</v>
      </c>
      <c r="T231" s="13">
        <f t="shared" si="37"/>
        <v>0.60424978317432787</v>
      </c>
      <c r="U231">
        <v>1.74</v>
      </c>
      <c r="V231">
        <v>40</v>
      </c>
      <c r="W231" s="20">
        <f>V231/N231</f>
        <v>9.4339622641509441E-2</v>
      </c>
    </row>
    <row r="232" spans="1:23" x14ac:dyDescent="0.3">
      <c r="A232" s="19" t="s">
        <v>47</v>
      </c>
      <c r="B232" s="19" t="s">
        <v>55</v>
      </c>
      <c r="C232">
        <v>14</v>
      </c>
      <c r="D232" s="14">
        <v>9017.85</v>
      </c>
      <c r="E232" s="10">
        <v>21716.30078125</v>
      </c>
      <c r="F232">
        <v>705.99</v>
      </c>
      <c r="G232" s="11">
        <v>2.61</v>
      </c>
      <c r="H232" s="13">
        <f t="shared" si="32"/>
        <v>7.8288062010346146E-2</v>
      </c>
      <c r="I232" s="13">
        <f t="shared" si="33"/>
        <v>2.894259718225519E-4</v>
      </c>
      <c r="J232">
        <v>95.53</v>
      </c>
      <c r="K232" s="23">
        <v>0.35</v>
      </c>
      <c r="L232" s="13">
        <f t="shared" si="34"/>
        <v>1.0593434133413175E-2</v>
      </c>
      <c r="M232" s="13">
        <f t="shared" si="35"/>
        <v>3.8811911930227267E-5</v>
      </c>
      <c r="N232">
        <v>270</v>
      </c>
      <c r="O232" s="11">
        <f t="shared" si="36"/>
        <v>2.9940617774746752E-2</v>
      </c>
      <c r="P232">
        <v>350.55</v>
      </c>
      <c r="Q232" s="12">
        <f t="shared" si="39"/>
        <v>0.49653677814133346</v>
      </c>
      <c r="R232">
        <v>5.56</v>
      </c>
      <c r="S232">
        <v>57.09</v>
      </c>
      <c r="T232" s="13">
        <f t="shared" si="37"/>
        <v>0.59761331518894589</v>
      </c>
      <c r="U232">
        <v>0.91</v>
      </c>
      <c r="V232">
        <v>63</v>
      </c>
      <c r="W232" s="20">
        <f t="shared" ref="W232:W249" si="40">V232/N232</f>
        <v>0.23333333333333334</v>
      </c>
    </row>
    <row r="233" spans="1:23" x14ac:dyDescent="0.3">
      <c r="A233" s="19" t="s">
        <v>47</v>
      </c>
      <c r="B233" s="19" t="s">
        <v>55</v>
      </c>
      <c r="C233">
        <v>15</v>
      </c>
      <c r="D233" s="14">
        <v>6810.65</v>
      </c>
      <c r="E233" s="10">
        <v>18866.69921875</v>
      </c>
      <c r="F233">
        <v>1049.96</v>
      </c>
      <c r="G233" s="11">
        <v>2.56</v>
      </c>
      <c r="H233" s="13">
        <f t="shared" si="32"/>
        <v>0.15416443364436583</v>
      </c>
      <c r="I233" s="13">
        <f t="shared" si="33"/>
        <v>3.7588189086210571E-4</v>
      </c>
      <c r="J233">
        <v>131.12</v>
      </c>
      <c r="K233" s="23">
        <v>0.32</v>
      </c>
      <c r="L233" s="13">
        <f t="shared" si="34"/>
        <v>1.9252200597593475E-2</v>
      </c>
      <c r="M233" s="13">
        <f t="shared" si="35"/>
        <v>4.6985236357763214E-5</v>
      </c>
      <c r="N233">
        <v>410</v>
      </c>
      <c r="O233" s="11">
        <f t="shared" si="36"/>
        <v>6.0199834083384113E-2</v>
      </c>
      <c r="P233">
        <v>425.22</v>
      </c>
      <c r="Q233" s="12">
        <f t="shared" si="39"/>
        <v>0.40498685664215783</v>
      </c>
      <c r="R233">
        <v>6.75</v>
      </c>
      <c r="S233">
        <v>70.66</v>
      </c>
      <c r="T233" s="13">
        <f t="shared" si="37"/>
        <v>0.53889566809029887</v>
      </c>
      <c r="U233">
        <v>1.1200000000000001</v>
      </c>
      <c r="V233">
        <v>63</v>
      </c>
      <c r="W233" s="20">
        <f t="shared" si="40"/>
        <v>0.15365853658536585</v>
      </c>
    </row>
    <row r="234" spans="1:23" x14ac:dyDescent="0.3">
      <c r="A234" s="19" t="s">
        <v>47</v>
      </c>
      <c r="B234" s="19" t="s">
        <v>55</v>
      </c>
      <c r="C234" t="s">
        <v>56</v>
      </c>
      <c r="D234" s="14">
        <v>4553.1899999999996</v>
      </c>
      <c r="E234" s="10">
        <v>7319.7099609375</v>
      </c>
      <c r="F234">
        <v>122.3</v>
      </c>
      <c r="G234" s="11">
        <v>3.4</v>
      </c>
      <c r="H234" s="13">
        <f t="shared" si="32"/>
        <v>2.6860289159907669E-2</v>
      </c>
      <c r="I234" s="13">
        <f t="shared" si="33"/>
        <v>7.4672921621983708E-4</v>
      </c>
      <c r="J234">
        <v>15.78</v>
      </c>
      <c r="K234" s="23">
        <v>0.44</v>
      </c>
      <c r="L234" s="13">
        <f t="shared" si="34"/>
        <v>3.4657020682203029E-3</v>
      </c>
      <c r="M234" s="13">
        <f t="shared" si="35"/>
        <v>9.6635545628449512E-5</v>
      </c>
      <c r="N234">
        <v>36</v>
      </c>
      <c r="O234" s="11">
        <f t="shared" si="36"/>
        <v>7.9065446423276873E-3</v>
      </c>
      <c r="P234">
        <v>85.36</v>
      </c>
      <c r="Q234" s="12">
        <f t="shared" si="39"/>
        <v>0.69795584627964025</v>
      </c>
      <c r="R234">
        <v>4.74</v>
      </c>
      <c r="S234">
        <v>11.25</v>
      </c>
      <c r="T234" s="13">
        <f t="shared" si="37"/>
        <v>0.71292775665399244</v>
      </c>
      <c r="U234">
        <v>0.62</v>
      </c>
      <c r="V234">
        <v>18</v>
      </c>
      <c r="W234" s="20">
        <f t="shared" si="40"/>
        <v>0.5</v>
      </c>
    </row>
    <row r="235" spans="1:23" x14ac:dyDescent="0.3">
      <c r="A235" s="19" t="s">
        <v>47</v>
      </c>
      <c r="B235" s="19" t="s">
        <v>55</v>
      </c>
      <c r="C235" t="s">
        <v>57</v>
      </c>
      <c r="D235" s="14">
        <v>7240.77</v>
      </c>
      <c r="E235" s="10">
        <v>7232.39013671875</v>
      </c>
      <c r="F235">
        <v>330.39</v>
      </c>
      <c r="G235" s="11">
        <v>4.18</v>
      </c>
      <c r="H235" s="13">
        <f t="shared" si="32"/>
        <v>4.5629125079238803E-2</v>
      </c>
      <c r="I235" s="13">
        <f t="shared" si="33"/>
        <v>5.7728666978788161E-4</v>
      </c>
      <c r="J235">
        <v>55.3</v>
      </c>
      <c r="K235" s="23">
        <v>0.7</v>
      </c>
      <c r="L235" s="13">
        <f t="shared" si="34"/>
        <v>7.6373092916913526E-3</v>
      </c>
      <c r="M235" s="13">
        <f t="shared" si="35"/>
        <v>9.6674801160650031E-5</v>
      </c>
      <c r="N235">
        <v>79</v>
      </c>
      <c r="O235" s="11">
        <f t="shared" si="36"/>
        <v>1.0910441845273362E-2</v>
      </c>
      <c r="P235">
        <v>244.22</v>
      </c>
      <c r="Q235" s="12">
        <f t="shared" si="39"/>
        <v>0.73918702139895276</v>
      </c>
      <c r="R235">
        <v>9.39</v>
      </c>
      <c r="S235">
        <v>48.35</v>
      </c>
      <c r="T235" s="13">
        <f t="shared" si="37"/>
        <v>0.8743218806509947</v>
      </c>
      <c r="U235">
        <v>1.86</v>
      </c>
      <c r="V235">
        <v>26</v>
      </c>
      <c r="W235" s="20">
        <f t="shared" si="40"/>
        <v>0.32911392405063289</v>
      </c>
    </row>
    <row r="236" spans="1:23" x14ac:dyDescent="0.3">
      <c r="A236" s="19" t="s">
        <v>47</v>
      </c>
      <c r="B236" s="19" t="s">
        <v>55</v>
      </c>
      <c r="C236">
        <v>17</v>
      </c>
      <c r="D236" s="10">
        <v>6033.64013671875</v>
      </c>
      <c r="E236" s="10">
        <v>16920.900390625</v>
      </c>
      <c r="F236">
        <v>1021.49</v>
      </c>
      <c r="G236" s="11">
        <v>1.83</v>
      </c>
      <c r="H236" s="13">
        <f t="shared" si="32"/>
        <v>0.16929912571078737</v>
      </c>
      <c r="I236" s="13">
        <f t="shared" si="33"/>
        <v>3.0329949392626549E-4</v>
      </c>
      <c r="J236">
        <v>127.46</v>
      </c>
      <c r="K236" s="23">
        <v>0.23</v>
      </c>
      <c r="L236" s="13">
        <f t="shared" si="34"/>
        <v>2.1124892620678577E-2</v>
      </c>
      <c r="M236" s="13">
        <f t="shared" si="35"/>
        <v>3.8119608526251943E-5</v>
      </c>
      <c r="N236">
        <v>559</v>
      </c>
      <c r="O236" s="11">
        <f t="shared" si="36"/>
        <v>9.2647222461629722E-2</v>
      </c>
      <c r="P236">
        <v>398.44</v>
      </c>
      <c r="Q236" s="12">
        <f t="shared" si="39"/>
        <v>0.3900576608679478</v>
      </c>
      <c r="R236">
        <v>6.23</v>
      </c>
      <c r="S236">
        <v>65.39</v>
      </c>
      <c r="T236" s="13">
        <f t="shared" si="37"/>
        <v>0.51302369370782996</v>
      </c>
      <c r="U236">
        <v>1.02</v>
      </c>
      <c r="V236">
        <v>64</v>
      </c>
      <c r="W236" s="20">
        <f t="shared" si="40"/>
        <v>0.11449016100178891</v>
      </c>
    </row>
    <row r="237" spans="1:23" x14ac:dyDescent="0.3">
      <c r="A237" s="19" t="s">
        <v>47</v>
      </c>
      <c r="B237" s="19" t="s">
        <v>55</v>
      </c>
      <c r="C237">
        <v>19</v>
      </c>
      <c r="D237" s="14">
        <v>13318.1</v>
      </c>
      <c r="E237" s="10">
        <v>36191.19921875</v>
      </c>
      <c r="F237">
        <v>3505.84</v>
      </c>
      <c r="G237" s="11">
        <v>2.58</v>
      </c>
      <c r="H237" s="13">
        <f t="shared" si="32"/>
        <v>0.26323875027218596</v>
      </c>
      <c r="I237" s="13">
        <f t="shared" si="33"/>
        <v>1.937213266156584E-4</v>
      </c>
      <c r="J237">
        <v>567.42999999999995</v>
      </c>
      <c r="K237" s="23">
        <v>0.42</v>
      </c>
      <c r="L237" s="13">
        <f t="shared" si="34"/>
        <v>4.2605927271908151E-2</v>
      </c>
      <c r="M237" s="13">
        <f t="shared" si="35"/>
        <v>3.1536029914176948E-5</v>
      </c>
      <c r="N237">
        <v>1361</v>
      </c>
      <c r="O237" s="11">
        <f t="shared" si="36"/>
        <v>0.1021917540790353</v>
      </c>
      <c r="P237">
        <v>1171.5899999999999</v>
      </c>
      <c r="Q237" s="12">
        <f t="shared" si="39"/>
        <v>0.33418239280742984</v>
      </c>
      <c r="R237">
        <v>13.47</v>
      </c>
      <c r="S237">
        <v>301.16000000000003</v>
      </c>
      <c r="T237" s="13">
        <f t="shared" si="37"/>
        <v>0.53074388030241626</v>
      </c>
      <c r="U237">
        <v>3.46</v>
      </c>
      <c r="V237">
        <v>87</v>
      </c>
      <c r="W237" s="20">
        <f t="shared" si="40"/>
        <v>6.3923585598824398E-2</v>
      </c>
    </row>
    <row r="238" spans="1:23" x14ac:dyDescent="0.3">
      <c r="A238" s="19" t="s">
        <v>47</v>
      </c>
      <c r="B238" s="19" t="s">
        <v>55</v>
      </c>
      <c r="C238">
        <v>20</v>
      </c>
      <c r="D238" s="14">
        <v>8977.5400000000009</v>
      </c>
      <c r="E238" s="10">
        <v>23565.80078125</v>
      </c>
      <c r="F238">
        <v>476.28</v>
      </c>
      <c r="G238" s="11">
        <v>2.52</v>
      </c>
      <c r="H238" s="13">
        <f t="shared" si="32"/>
        <v>5.3052395199575823E-2</v>
      </c>
      <c r="I238" s="13">
        <f t="shared" si="33"/>
        <v>2.8070050370145939E-4</v>
      </c>
      <c r="J238">
        <v>62.69</v>
      </c>
      <c r="K238" s="23">
        <v>0.33</v>
      </c>
      <c r="L238" s="13">
        <f t="shared" si="34"/>
        <v>6.9829819750176544E-3</v>
      </c>
      <c r="M238" s="13">
        <f t="shared" si="35"/>
        <v>3.6758399294238735E-5</v>
      </c>
      <c r="N238">
        <v>189</v>
      </c>
      <c r="O238" s="11">
        <f t="shared" si="36"/>
        <v>2.1052537777609456E-2</v>
      </c>
      <c r="P238">
        <v>236.66</v>
      </c>
      <c r="Q238" s="12">
        <f t="shared" si="39"/>
        <v>0.49689258419417154</v>
      </c>
      <c r="R238">
        <v>3.76</v>
      </c>
      <c r="S238">
        <v>35.56</v>
      </c>
      <c r="T238" s="13">
        <f t="shared" si="37"/>
        <v>0.56723560376455584</v>
      </c>
      <c r="U238">
        <v>0.56000000000000005</v>
      </c>
      <c r="V238">
        <v>63</v>
      </c>
      <c r="W238" s="20">
        <f t="shared" si="40"/>
        <v>0.33333333333333331</v>
      </c>
    </row>
    <row r="239" spans="1:23" x14ac:dyDescent="0.3">
      <c r="A239" s="19" t="s">
        <v>47</v>
      </c>
      <c r="B239" s="19" t="s">
        <v>55</v>
      </c>
      <c r="C239">
        <v>21</v>
      </c>
      <c r="D239" s="14">
        <v>9995.7099999999991</v>
      </c>
      <c r="E239" s="10">
        <v>27323.19921875</v>
      </c>
      <c r="F239">
        <v>107.92</v>
      </c>
      <c r="G239" s="11">
        <v>2.2000000000000002</v>
      </c>
      <c r="H239" s="13">
        <f t="shared" si="32"/>
        <v>1.0796631755022906E-2</v>
      </c>
      <c r="I239" s="13">
        <f t="shared" si="33"/>
        <v>2.2009442050639728E-4</v>
      </c>
      <c r="J239">
        <v>12.81</v>
      </c>
      <c r="K239" s="23">
        <v>0.26</v>
      </c>
      <c r="L239" s="13">
        <f t="shared" si="34"/>
        <v>1.2815497848577041E-3</v>
      </c>
      <c r="M239" s="13">
        <f t="shared" si="35"/>
        <v>2.6011158787119679E-5</v>
      </c>
      <c r="N239">
        <v>49</v>
      </c>
      <c r="O239" s="11">
        <f t="shared" si="36"/>
        <v>4.9021030021879387E-3</v>
      </c>
      <c r="P239">
        <v>25.12</v>
      </c>
      <c r="Q239" s="12">
        <f t="shared" si="39"/>
        <v>0.23276501111934766</v>
      </c>
      <c r="R239">
        <v>3.14</v>
      </c>
      <c r="S239">
        <v>3.25</v>
      </c>
      <c r="T239" s="13">
        <f t="shared" si="37"/>
        <v>0.2537080405932865</v>
      </c>
      <c r="U239">
        <v>0.41</v>
      </c>
      <c r="V239">
        <v>8</v>
      </c>
      <c r="W239" s="20">
        <f t="shared" si="40"/>
        <v>0.16326530612244897</v>
      </c>
    </row>
    <row r="240" spans="1:23" x14ac:dyDescent="0.3">
      <c r="A240" s="19" t="s">
        <v>47</v>
      </c>
      <c r="B240" s="19" t="s">
        <v>55</v>
      </c>
      <c r="C240">
        <v>22</v>
      </c>
      <c r="D240" s="14">
        <v>6071.54</v>
      </c>
      <c r="E240" s="10">
        <v>14565.2998046875</v>
      </c>
      <c r="F240">
        <v>375.06</v>
      </c>
      <c r="G240" s="11">
        <v>2.74</v>
      </c>
      <c r="H240" s="13">
        <f t="shared" si="32"/>
        <v>6.1773454510717217E-2</v>
      </c>
      <c r="I240" s="13">
        <f t="shared" si="33"/>
        <v>4.5128583522467122E-4</v>
      </c>
      <c r="J240">
        <v>44.79</v>
      </c>
      <c r="K240" s="23">
        <v>0.33</v>
      </c>
      <c r="L240" s="13">
        <f t="shared" si="34"/>
        <v>7.3770410801872344E-3</v>
      </c>
      <c r="M240" s="13">
        <f t="shared" si="35"/>
        <v>5.43519436584458E-5</v>
      </c>
      <c r="N240">
        <v>137</v>
      </c>
      <c r="O240" s="11">
        <f t="shared" si="36"/>
        <v>2.2564291761233559E-2</v>
      </c>
      <c r="P240">
        <v>227.31</v>
      </c>
      <c r="Q240" s="12">
        <f t="shared" si="39"/>
        <v>0.60606302991521355</v>
      </c>
      <c r="R240">
        <v>5.29</v>
      </c>
      <c r="S240">
        <v>30.38</v>
      </c>
      <c r="T240" s="13">
        <f t="shared" si="37"/>
        <v>0.67827640098236208</v>
      </c>
      <c r="U240">
        <v>0.71</v>
      </c>
      <c r="V240">
        <v>43</v>
      </c>
      <c r="W240" s="20">
        <f t="shared" si="40"/>
        <v>0.31386861313868614</v>
      </c>
    </row>
    <row r="241" spans="1:23" x14ac:dyDescent="0.3">
      <c r="A241" s="19" t="s">
        <v>47</v>
      </c>
      <c r="B241" s="19" t="s">
        <v>55</v>
      </c>
      <c r="C241">
        <v>23</v>
      </c>
      <c r="D241" s="10">
        <v>5293.81005859375</v>
      </c>
      <c r="E241" s="10">
        <v>13602.599609375</v>
      </c>
      <c r="F241">
        <v>330.51</v>
      </c>
      <c r="G241" s="11">
        <v>3.76</v>
      </c>
      <c r="H241" s="13">
        <f t="shared" si="32"/>
        <v>6.2433294043760384E-2</v>
      </c>
      <c r="I241" s="13">
        <f t="shared" si="33"/>
        <v>7.1026348856173505E-4</v>
      </c>
      <c r="J241">
        <v>51</v>
      </c>
      <c r="K241" s="23">
        <v>0.57999999999999996</v>
      </c>
      <c r="L241" s="13">
        <f t="shared" si="34"/>
        <v>9.6338930629384281E-3</v>
      </c>
      <c r="M241" s="13">
        <f t="shared" si="35"/>
        <v>1.0956192110792721E-4</v>
      </c>
      <c r="N241">
        <v>88</v>
      </c>
      <c r="O241" s="11">
        <f t="shared" si="36"/>
        <v>1.6623188030168268E-2</v>
      </c>
      <c r="P241">
        <v>258.44</v>
      </c>
      <c r="Q241" s="12">
        <f t="shared" si="39"/>
        <v>0.78194305769870809</v>
      </c>
      <c r="R241">
        <v>7.6</v>
      </c>
      <c r="S241">
        <v>44.58</v>
      </c>
      <c r="T241" s="13">
        <f t="shared" si="37"/>
        <v>0.87411764705882344</v>
      </c>
      <c r="U241">
        <v>1.31</v>
      </c>
      <c r="V241">
        <v>34</v>
      </c>
      <c r="W241" s="20">
        <f t="shared" si="40"/>
        <v>0.38636363636363635</v>
      </c>
    </row>
    <row r="242" spans="1:23" x14ac:dyDescent="0.3">
      <c r="A242" s="19" t="s">
        <v>47</v>
      </c>
      <c r="B242" s="19" t="s">
        <v>55</v>
      </c>
      <c r="C242">
        <v>24</v>
      </c>
      <c r="D242" s="10">
        <v>8625.0703125</v>
      </c>
      <c r="E242" s="10">
        <v>22798.80078125</v>
      </c>
      <c r="F242">
        <v>610.9</v>
      </c>
      <c r="G242" s="11">
        <v>2.8</v>
      </c>
      <c r="H242" s="13">
        <f t="shared" si="32"/>
        <v>7.0828408101745538E-2</v>
      </c>
      <c r="I242" s="13">
        <f t="shared" si="33"/>
        <v>3.2463503467815931E-4</v>
      </c>
      <c r="J242">
        <v>82.66</v>
      </c>
      <c r="K242" s="23">
        <v>0.38</v>
      </c>
      <c r="L242" s="13">
        <f t="shared" si="34"/>
        <v>9.5836899880345182E-3</v>
      </c>
      <c r="M242" s="13">
        <f t="shared" si="35"/>
        <v>4.4057611849178766E-5</v>
      </c>
      <c r="N242">
        <v>218</v>
      </c>
      <c r="O242" s="11">
        <f t="shared" si="36"/>
        <v>2.5275156271370978E-2</v>
      </c>
      <c r="P242">
        <v>392.73</v>
      </c>
      <c r="Q242" s="12">
        <f t="shared" si="39"/>
        <v>0.64287117367817981</v>
      </c>
      <c r="R242">
        <v>4.68</v>
      </c>
      <c r="S242">
        <v>58.95</v>
      </c>
      <c r="T242" s="13">
        <f t="shared" si="37"/>
        <v>0.71316235180256482</v>
      </c>
      <c r="U242">
        <v>0.7</v>
      </c>
      <c r="V242">
        <v>84</v>
      </c>
      <c r="W242" s="20">
        <f t="shared" si="40"/>
        <v>0.38532110091743121</v>
      </c>
    </row>
    <row r="243" spans="1:23" x14ac:dyDescent="0.3">
      <c r="A243" s="19" t="s">
        <v>47</v>
      </c>
      <c r="B243" s="19" t="s">
        <v>55</v>
      </c>
      <c r="C243">
        <v>25</v>
      </c>
      <c r="D243" s="14">
        <v>8718.51</v>
      </c>
      <c r="E243" s="10">
        <v>22322.400390625</v>
      </c>
      <c r="F243">
        <v>406.8</v>
      </c>
      <c r="G243" s="11">
        <v>2.62</v>
      </c>
      <c r="H243" s="13">
        <f t="shared" si="32"/>
        <v>4.6659348902507426E-2</v>
      </c>
      <c r="I243" s="13">
        <f t="shared" si="33"/>
        <v>3.005100642196889E-4</v>
      </c>
      <c r="J243">
        <v>58.42</v>
      </c>
      <c r="K243" s="23">
        <v>0.38</v>
      </c>
      <c r="L243" s="13">
        <f t="shared" si="34"/>
        <v>6.7006862411123002E-3</v>
      </c>
      <c r="M243" s="13">
        <f t="shared" si="35"/>
        <v>4.3585429161634266E-5</v>
      </c>
      <c r="N243">
        <v>155</v>
      </c>
      <c r="O243" s="11">
        <f t="shared" si="36"/>
        <v>1.777826715803503E-2</v>
      </c>
      <c r="P243">
        <v>205.68</v>
      </c>
      <c r="Q243" s="12">
        <f t="shared" si="39"/>
        <v>0.50560471976401178</v>
      </c>
      <c r="R243">
        <v>4.1100000000000003</v>
      </c>
      <c r="S243">
        <v>29.88</v>
      </c>
      <c r="T243" s="13">
        <f t="shared" si="37"/>
        <v>0.51146867511126326</v>
      </c>
      <c r="U243">
        <v>0.8</v>
      </c>
      <c r="V243">
        <v>50</v>
      </c>
      <c r="W243" s="20">
        <f t="shared" si="40"/>
        <v>0.32258064516129031</v>
      </c>
    </row>
    <row r="244" spans="1:23" x14ac:dyDescent="0.3">
      <c r="A244" s="19" t="s">
        <v>47</v>
      </c>
      <c r="B244" s="19" t="s">
        <v>55</v>
      </c>
      <c r="C244">
        <v>26</v>
      </c>
      <c r="D244" s="14">
        <v>10304.1</v>
      </c>
      <c r="E244" s="10">
        <v>18043.5</v>
      </c>
      <c r="F244">
        <v>3895.06</v>
      </c>
      <c r="G244" s="11">
        <v>2.4300000000000002</v>
      </c>
      <c r="H244" s="13">
        <f t="shared" si="32"/>
        <v>0.37801069477198396</v>
      </c>
      <c r="I244" s="13">
        <f t="shared" si="33"/>
        <v>2.3582845663376714E-4</v>
      </c>
      <c r="J244">
        <v>564.29</v>
      </c>
      <c r="K244" s="23">
        <v>0.35</v>
      </c>
      <c r="L244" s="13">
        <f t="shared" si="34"/>
        <v>5.4763637775254503E-2</v>
      </c>
      <c r="M244" s="13">
        <f t="shared" si="35"/>
        <v>3.3967061655069337E-5</v>
      </c>
      <c r="N244">
        <v>1601</v>
      </c>
      <c r="O244" s="11">
        <f t="shared" si="36"/>
        <v>0.15537504488504575</v>
      </c>
      <c r="P244">
        <v>1222.6600000000001</v>
      </c>
      <c r="Q244" s="12">
        <f t="shared" si="39"/>
        <v>0.3139001709858128</v>
      </c>
      <c r="R244">
        <v>16.98</v>
      </c>
      <c r="S244">
        <v>281</v>
      </c>
      <c r="T244" s="13">
        <f t="shared" si="37"/>
        <v>0.49797090148682416</v>
      </c>
      <c r="U244">
        <v>3.9</v>
      </c>
      <c r="V244">
        <v>72</v>
      </c>
      <c r="W244" s="20">
        <f t="shared" si="40"/>
        <v>4.4971892567145531E-2</v>
      </c>
    </row>
    <row r="245" spans="1:23" x14ac:dyDescent="0.3">
      <c r="A245" s="19" t="s">
        <v>47</v>
      </c>
      <c r="B245" s="19" t="s">
        <v>55</v>
      </c>
      <c r="C245">
        <v>27</v>
      </c>
      <c r="D245" s="14">
        <v>5979.88</v>
      </c>
      <c r="E245" s="10">
        <v>15538.400390625</v>
      </c>
      <c r="F245">
        <v>601.02</v>
      </c>
      <c r="G245" s="11">
        <v>2.2599999999999998</v>
      </c>
      <c r="H245" s="13">
        <f t="shared" si="32"/>
        <v>0.10050703358595824</v>
      </c>
      <c r="I245" s="13">
        <f t="shared" si="33"/>
        <v>3.7793400536465611E-4</v>
      </c>
      <c r="J245">
        <v>80.41</v>
      </c>
      <c r="K245" s="23">
        <v>0.3</v>
      </c>
      <c r="L245" s="13">
        <f t="shared" si="34"/>
        <v>1.3446758128925663E-2</v>
      </c>
      <c r="M245" s="13">
        <f t="shared" si="35"/>
        <v>5.016823080061807E-5</v>
      </c>
      <c r="N245">
        <v>266</v>
      </c>
      <c r="O245" s="11">
        <f t="shared" si="36"/>
        <v>4.4482497976548026E-2</v>
      </c>
      <c r="P245">
        <v>236.59</v>
      </c>
      <c r="Q245" s="12">
        <f t="shared" si="39"/>
        <v>0.39364746597451</v>
      </c>
      <c r="R245">
        <v>12.45</v>
      </c>
      <c r="S245">
        <v>39.81</v>
      </c>
      <c r="T245" s="13">
        <f t="shared" si="37"/>
        <v>0.49508767566223111</v>
      </c>
      <c r="U245">
        <v>2.1</v>
      </c>
      <c r="V245">
        <v>19</v>
      </c>
      <c r="W245" s="20">
        <f t="shared" si="40"/>
        <v>7.1428571428571425E-2</v>
      </c>
    </row>
    <row r="246" spans="1:23" x14ac:dyDescent="0.3">
      <c r="A246" s="19" t="s">
        <v>47</v>
      </c>
      <c r="B246" s="19" t="s">
        <v>55</v>
      </c>
      <c r="C246">
        <v>28</v>
      </c>
      <c r="D246" s="14">
        <v>6877.16</v>
      </c>
      <c r="E246" s="10">
        <v>19310</v>
      </c>
      <c r="F246">
        <v>348.4</v>
      </c>
      <c r="G246" s="11">
        <v>7.74</v>
      </c>
      <c r="H246" s="13">
        <f t="shared" si="32"/>
        <v>5.0660447045001132E-2</v>
      </c>
      <c r="I246" s="13">
        <f t="shared" si="33"/>
        <v>1.1254645813097268E-3</v>
      </c>
      <c r="J246">
        <v>56.49</v>
      </c>
      <c r="K246" s="23">
        <v>1.26</v>
      </c>
      <c r="L246" s="13">
        <f t="shared" si="34"/>
        <v>8.2141465372333935E-3</v>
      </c>
      <c r="M246" s="13">
        <f t="shared" si="35"/>
        <v>1.8321516439925785E-4</v>
      </c>
      <c r="N246">
        <v>45</v>
      </c>
      <c r="O246" s="11">
        <f t="shared" si="36"/>
        <v>6.5433987285449229E-3</v>
      </c>
      <c r="P246">
        <v>349.47</v>
      </c>
      <c r="Q246" s="12">
        <f t="shared" si="39"/>
        <v>1.0030711825487946</v>
      </c>
      <c r="R246">
        <v>7.77</v>
      </c>
      <c r="S246">
        <v>56.76</v>
      </c>
      <c r="T246" s="13">
        <f t="shared" si="37"/>
        <v>1.0047796070100903</v>
      </c>
      <c r="U246">
        <v>1.26</v>
      </c>
      <c r="V246">
        <v>45</v>
      </c>
      <c r="W246" s="20">
        <f t="shared" si="40"/>
        <v>1</v>
      </c>
    </row>
    <row r="247" spans="1:23" x14ac:dyDescent="0.3">
      <c r="A247" s="19" t="s">
        <v>47</v>
      </c>
      <c r="B247" s="19" t="s">
        <v>55</v>
      </c>
      <c r="C247">
        <v>29</v>
      </c>
      <c r="D247" s="14">
        <v>7329.27</v>
      </c>
      <c r="E247" s="10">
        <v>19791.19921875</v>
      </c>
      <c r="F247">
        <v>854.6</v>
      </c>
      <c r="G247" s="11">
        <v>1.9</v>
      </c>
      <c r="H247" s="13">
        <f t="shared" si="32"/>
        <v>0.11660097117448258</v>
      </c>
      <c r="I247" s="13">
        <f t="shared" si="33"/>
        <v>2.5923454859760929E-4</v>
      </c>
      <c r="J247">
        <v>103.57</v>
      </c>
      <c r="K247" s="23">
        <v>0.23</v>
      </c>
      <c r="L247" s="13">
        <f t="shared" si="34"/>
        <v>1.4131011683291787E-2</v>
      </c>
      <c r="M247" s="13">
        <f t="shared" si="35"/>
        <v>3.1381024303921129E-5</v>
      </c>
      <c r="N247">
        <v>449</v>
      </c>
      <c r="O247" s="11">
        <f t="shared" si="36"/>
        <v>6.1261217010698199E-2</v>
      </c>
      <c r="P247">
        <v>398.75</v>
      </c>
      <c r="Q247" s="12">
        <f t="shared" si="39"/>
        <v>0.46659255792183474</v>
      </c>
      <c r="R247">
        <v>4.8600000000000003</v>
      </c>
      <c r="S247">
        <v>59.68</v>
      </c>
      <c r="T247" s="13">
        <f t="shared" si="37"/>
        <v>0.57622863763638121</v>
      </c>
      <c r="U247">
        <v>0.73</v>
      </c>
      <c r="V247">
        <v>82</v>
      </c>
      <c r="W247" s="20">
        <f t="shared" si="40"/>
        <v>0.18262806236080179</v>
      </c>
    </row>
    <row r="248" spans="1:23" x14ac:dyDescent="0.3">
      <c r="A248" s="19" t="s">
        <v>47</v>
      </c>
      <c r="B248" s="19" t="s">
        <v>55</v>
      </c>
      <c r="C248">
        <v>30</v>
      </c>
      <c r="D248" s="14">
        <v>7672.25</v>
      </c>
      <c r="E248" s="10">
        <v>16550.30078125</v>
      </c>
      <c r="F248">
        <v>877.03</v>
      </c>
      <c r="G248" s="11">
        <v>2.5499999999999998</v>
      </c>
      <c r="H248" s="13">
        <f t="shared" si="32"/>
        <v>0.11431196845775358</v>
      </c>
      <c r="I248" s="13">
        <f t="shared" si="33"/>
        <v>3.3236664602952193E-4</v>
      </c>
      <c r="J248">
        <v>126.37</v>
      </c>
      <c r="K248" s="23">
        <v>0.37</v>
      </c>
      <c r="L248" s="13">
        <f t="shared" si="34"/>
        <v>1.6471048258333607E-2</v>
      </c>
      <c r="M248" s="13">
        <f t="shared" si="35"/>
        <v>4.8225748639577698E-5</v>
      </c>
      <c r="N248">
        <v>344</v>
      </c>
      <c r="O248" s="11">
        <f t="shared" si="36"/>
        <v>4.4836912248688458E-2</v>
      </c>
      <c r="P248">
        <v>530.46</v>
      </c>
      <c r="Q248" s="12">
        <f t="shared" si="39"/>
        <v>0.60483677867347763</v>
      </c>
      <c r="R248">
        <v>5.7</v>
      </c>
      <c r="S248">
        <v>90.8</v>
      </c>
      <c r="T248" s="13">
        <f t="shared" si="37"/>
        <v>0.71852496636860008</v>
      </c>
      <c r="U248">
        <v>0.98</v>
      </c>
      <c r="V248">
        <v>93</v>
      </c>
      <c r="W248" s="20">
        <f t="shared" si="40"/>
        <v>0.27034883720930231</v>
      </c>
    </row>
    <row r="249" spans="1:23" x14ac:dyDescent="0.3">
      <c r="A249" s="19" t="s">
        <v>47</v>
      </c>
      <c r="B249" s="19" t="s">
        <v>55</v>
      </c>
      <c r="C249">
        <v>31</v>
      </c>
      <c r="D249" s="14">
        <v>9397.58</v>
      </c>
      <c r="E249" s="10">
        <v>26180.099609375</v>
      </c>
      <c r="F249">
        <v>1255.93</v>
      </c>
      <c r="G249" s="11">
        <v>2.1800000000000002</v>
      </c>
      <c r="H249" s="13">
        <f t="shared" si="32"/>
        <v>0.13364398068438896</v>
      </c>
      <c r="I249" s="13">
        <f t="shared" si="33"/>
        <v>2.319746147412419E-4</v>
      </c>
      <c r="J249">
        <v>153.76</v>
      </c>
      <c r="K249" s="23">
        <v>0.27</v>
      </c>
      <c r="L249" s="13">
        <f t="shared" si="34"/>
        <v>1.6361659065418969E-2</v>
      </c>
      <c r="M249" s="13">
        <f t="shared" si="35"/>
        <v>2.8730800908318952E-5</v>
      </c>
      <c r="N249">
        <v>575</v>
      </c>
      <c r="O249" s="11">
        <f t="shared" si="36"/>
        <v>6.1185964897345915E-2</v>
      </c>
      <c r="P249">
        <v>536.35</v>
      </c>
      <c r="Q249" s="12">
        <f t="shared" si="39"/>
        <v>0.42705405556042136</v>
      </c>
      <c r="R249">
        <v>4.7</v>
      </c>
      <c r="S249">
        <v>78.27</v>
      </c>
      <c r="T249" s="13">
        <f t="shared" si="37"/>
        <v>0.50904006243496358</v>
      </c>
      <c r="U249">
        <v>0.69</v>
      </c>
      <c r="V249">
        <v>114</v>
      </c>
      <c r="W249" s="20">
        <f t="shared" si="40"/>
        <v>0.19826086956521738</v>
      </c>
    </row>
    <row r="250" spans="1:23" x14ac:dyDescent="0.3">
      <c r="A250" s="19" t="s">
        <v>47</v>
      </c>
      <c r="B250" s="19" t="s">
        <v>55</v>
      </c>
      <c r="C250">
        <v>32</v>
      </c>
      <c r="D250" s="14">
        <v>6894.57</v>
      </c>
      <c r="E250" s="10">
        <v>17344</v>
      </c>
      <c r="F250">
        <v>878.15</v>
      </c>
      <c r="G250" s="11">
        <v>2.23</v>
      </c>
      <c r="H250" s="13">
        <f t="shared" si="32"/>
        <v>0.12736834929516996</v>
      </c>
      <c r="I250" s="13">
        <f t="shared" si="33"/>
        <v>3.2344294132919093E-4</v>
      </c>
      <c r="J250">
        <v>124.51</v>
      </c>
      <c r="K250" s="23">
        <v>0.32</v>
      </c>
      <c r="L250" s="13">
        <f t="shared" si="34"/>
        <v>1.805913929367604E-2</v>
      </c>
      <c r="M250" s="13">
        <f t="shared" si="35"/>
        <v>4.6413336872350271E-5</v>
      </c>
      <c r="N250">
        <v>393</v>
      </c>
      <c r="O250" s="11">
        <f t="shared" si="36"/>
        <v>5.7001379346355179E-2</v>
      </c>
      <c r="P250">
        <v>441.33</v>
      </c>
      <c r="Q250" s="12">
        <f t="shared" si="39"/>
        <v>0.50256789842282068</v>
      </c>
      <c r="R250">
        <v>6.4</v>
      </c>
      <c r="S250">
        <v>80.459999999999994</v>
      </c>
      <c r="T250" s="13">
        <f t="shared" si="37"/>
        <v>0.64621315556983372</v>
      </c>
      <c r="U250">
        <v>1.17</v>
      </c>
      <c r="V250">
        <v>69</v>
      </c>
      <c r="W250" s="20">
        <f>V250/N250</f>
        <v>0.17557251908396945</v>
      </c>
    </row>
    <row r="251" spans="1:23" x14ac:dyDescent="0.3">
      <c r="A251" s="13"/>
      <c r="B251" s="13"/>
      <c r="C251" s="13"/>
      <c r="Q251" s="12"/>
    </row>
    <row r="252" spans="1:23" x14ac:dyDescent="0.3">
      <c r="A252" s="13"/>
      <c r="B252" s="13"/>
      <c r="C252" s="13"/>
      <c r="Q252" s="12"/>
    </row>
    <row r="253" spans="1:23" x14ac:dyDescent="0.3">
      <c r="A253" s="13"/>
      <c r="B253" s="13"/>
      <c r="C253" s="13"/>
    </row>
    <row r="254" spans="1:23" x14ac:dyDescent="0.3">
      <c r="A254" s="13"/>
      <c r="B254" s="13"/>
      <c r="C254" s="13"/>
    </row>
    <row r="255" spans="1:23" x14ac:dyDescent="0.3">
      <c r="A255" s="13"/>
      <c r="B255" s="13"/>
      <c r="C255" s="13"/>
    </row>
    <row r="256" spans="1:23" x14ac:dyDescent="0.3">
      <c r="A256" s="13"/>
      <c r="B256" s="13"/>
      <c r="C256" s="13"/>
    </row>
    <row r="257" spans="1:3" x14ac:dyDescent="0.3">
      <c r="A257" s="13"/>
      <c r="B257" s="13"/>
      <c r="C257" s="13"/>
    </row>
    <row r="258" spans="1:3" x14ac:dyDescent="0.3">
      <c r="A258" s="13"/>
      <c r="B258" s="13"/>
      <c r="C258" s="13"/>
    </row>
    <row r="259" spans="1:3" x14ac:dyDescent="0.3">
      <c r="A259" s="13"/>
      <c r="B259" s="13"/>
      <c r="C259" s="13"/>
    </row>
    <row r="260" spans="1:3" x14ac:dyDescent="0.3">
      <c r="A260" s="13"/>
      <c r="B260" s="13"/>
      <c r="C260" s="13"/>
    </row>
    <row r="261" spans="1:3" x14ac:dyDescent="0.3">
      <c r="A261" s="13"/>
      <c r="B261" s="13"/>
      <c r="C261" s="13"/>
    </row>
    <row r="262" spans="1:3" x14ac:dyDescent="0.3">
      <c r="A262" s="13"/>
      <c r="B262" s="13"/>
      <c r="C262" s="13"/>
    </row>
    <row r="263" spans="1:3" x14ac:dyDescent="0.3">
      <c r="A263" s="13"/>
      <c r="B263" s="13"/>
      <c r="C263" s="13"/>
    </row>
    <row r="264" spans="1:3" x14ac:dyDescent="0.3">
      <c r="C264" s="9"/>
    </row>
    <row r="265" spans="1:3" x14ac:dyDescent="0.3">
      <c r="C265" s="9"/>
    </row>
    <row r="266" spans="1:3" x14ac:dyDescent="0.3">
      <c r="C266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73" workbookViewId="0">
      <selection activeCell="B9" sqref="B9"/>
    </sheetView>
  </sheetViews>
  <sheetFormatPr defaultRowHeight="15.6" x14ac:dyDescent="0.3"/>
  <sheetData>
    <row r="1" spans="1:2" x14ac:dyDescent="0.3">
      <c r="A1" t="s">
        <v>140</v>
      </c>
      <c r="B1" t="s">
        <v>141</v>
      </c>
    </row>
    <row r="2" spans="1:2" x14ac:dyDescent="0.3">
      <c r="A2">
        <v>7.8468353895040659</v>
      </c>
      <c r="B2">
        <v>4.139384319705349</v>
      </c>
    </row>
    <row r="3" spans="1:2" x14ac:dyDescent="0.3">
      <c r="A3">
        <v>12.487642069191768</v>
      </c>
      <c r="B3">
        <v>7.9819131610268048</v>
      </c>
    </row>
    <row r="4" spans="1:2" x14ac:dyDescent="0.3">
      <c r="A4">
        <v>17.754285714285711</v>
      </c>
      <c r="B4">
        <v>5.8162911287943517</v>
      </c>
    </row>
    <row r="5" spans="1:2" x14ac:dyDescent="0.3">
      <c r="A5">
        <v>10.862307692307693</v>
      </c>
      <c r="B5">
        <v>12.415714285714287</v>
      </c>
    </row>
    <row r="6" spans="1:2" x14ac:dyDescent="0.3">
      <c r="A6">
        <v>12.590422381446476</v>
      </c>
      <c r="B6">
        <v>16.594000000000001</v>
      </c>
    </row>
    <row r="7" spans="1:2" x14ac:dyDescent="0.3">
      <c r="A7">
        <v>14.622307692307693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workbookViewId="0">
      <selection activeCell="D1" sqref="D1:D1048576"/>
    </sheetView>
  </sheetViews>
  <sheetFormatPr defaultColWidth="11.19921875" defaultRowHeight="15.6" x14ac:dyDescent="0.3"/>
  <cols>
    <col min="1" max="1" width="10.19921875" bestFit="1" customWidth="1"/>
    <col min="2" max="2" width="8.5" bestFit="1" customWidth="1"/>
    <col min="3" max="3" width="5.69921875" style="17" bestFit="1" customWidth="1"/>
    <col min="4" max="4" width="30.19921875" bestFit="1" customWidth="1"/>
    <col min="5" max="5" width="32.69921875" bestFit="1" customWidth="1"/>
    <col min="6" max="6" width="20.69921875" bestFit="1" customWidth="1"/>
    <col min="7" max="7" width="32.69921875" bestFit="1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6" t="s">
        <v>6</v>
      </c>
      <c r="E1" s="22" t="s">
        <v>10</v>
      </c>
      <c r="F1" s="26" t="s">
        <v>14</v>
      </c>
      <c r="G1" s="20" t="s">
        <v>22</v>
      </c>
    </row>
    <row r="2" spans="1:7" x14ac:dyDescent="0.3">
      <c r="A2" t="s">
        <v>33</v>
      </c>
      <c r="B2" t="s">
        <v>34</v>
      </c>
      <c r="C2" s="17">
        <v>1</v>
      </c>
      <c r="D2">
        <v>1.82</v>
      </c>
      <c r="E2">
        <v>0.18</v>
      </c>
      <c r="F2">
        <v>4.571066747635532E-3</v>
      </c>
      <c r="G2">
        <v>0.61538461538461542</v>
      </c>
    </row>
    <row r="3" spans="1:7" x14ac:dyDescent="0.3">
      <c r="A3" t="s">
        <v>33</v>
      </c>
      <c r="B3" t="s">
        <v>34</v>
      </c>
      <c r="C3" s="17">
        <v>2</v>
      </c>
      <c r="D3">
        <v>1.79</v>
      </c>
      <c r="E3">
        <v>0.17</v>
      </c>
      <c r="F3">
        <v>2.9359953024075161E-4</v>
      </c>
      <c r="G3">
        <v>0.66666666666666663</v>
      </c>
    </row>
    <row r="4" spans="1:7" x14ac:dyDescent="0.3">
      <c r="A4" t="s">
        <v>33</v>
      </c>
      <c r="B4" t="s">
        <v>34</v>
      </c>
      <c r="C4" s="17">
        <v>3</v>
      </c>
      <c r="D4">
        <v>1.8</v>
      </c>
      <c r="E4">
        <v>0.2</v>
      </c>
      <c r="F4">
        <v>4.2202006939885588E-3</v>
      </c>
      <c r="G4">
        <v>0.96296296296296291</v>
      </c>
    </row>
    <row r="5" spans="1:7" x14ac:dyDescent="0.3">
      <c r="A5" t="s">
        <v>33</v>
      </c>
      <c r="B5" t="s">
        <v>34</v>
      </c>
      <c r="C5" s="17">
        <v>4</v>
      </c>
      <c r="D5">
        <v>1.22</v>
      </c>
      <c r="E5">
        <v>0.13</v>
      </c>
      <c r="F5">
        <v>2.6285828057730956E-2</v>
      </c>
      <c r="G5">
        <v>0.48125000000000001</v>
      </c>
    </row>
    <row r="6" spans="1:7" x14ac:dyDescent="0.3">
      <c r="A6" t="s">
        <v>33</v>
      </c>
      <c r="B6" t="s">
        <v>34</v>
      </c>
      <c r="C6" s="17">
        <v>5</v>
      </c>
      <c r="D6">
        <v>1.59</v>
      </c>
      <c r="E6">
        <v>0.15</v>
      </c>
      <c r="F6">
        <v>2.2179242719647333E-3</v>
      </c>
      <c r="G6">
        <v>0.05</v>
      </c>
    </row>
    <row r="7" spans="1:7" x14ac:dyDescent="0.3">
      <c r="A7" t="s">
        <v>33</v>
      </c>
      <c r="B7" t="s">
        <v>34</v>
      </c>
      <c r="C7" s="17">
        <v>6</v>
      </c>
      <c r="D7">
        <v>2.59</v>
      </c>
      <c r="E7">
        <v>0.3</v>
      </c>
      <c r="F7">
        <v>1.8950632203494387E-2</v>
      </c>
      <c r="G7">
        <v>5.4644808743169397E-2</v>
      </c>
    </row>
    <row r="8" spans="1:7" x14ac:dyDescent="0.3">
      <c r="A8" t="s">
        <v>33</v>
      </c>
      <c r="B8" t="s">
        <v>34</v>
      </c>
      <c r="C8" s="17">
        <v>7</v>
      </c>
      <c r="D8">
        <v>3.06</v>
      </c>
      <c r="E8">
        <v>0.54</v>
      </c>
      <c r="F8">
        <v>3.396329274634996E-2</v>
      </c>
      <c r="G8">
        <v>0.14720812182741116</v>
      </c>
    </row>
    <row r="9" spans="1:7" x14ac:dyDescent="0.3">
      <c r="A9" t="s">
        <v>33</v>
      </c>
      <c r="B9" t="s">
        <v>34</v>
      </c>
      <c r="C9" s="17">
        <v>8</v>
      </c>
      <c r="D9">
        <v>2.78</v>
      </c>
      <c r="E9">
        <v>0.34</v>
      </c>
      <c r="F9">
        <v>5.955367301014302E-2</v>
      </c>
      <c r="G9">
        <v>4.3478260869565216E-2</v>
      </c>
    </row>
    <row r="10" spans="1:7" x14ac:dyDescent="0.3">
      <c r="A10" t="s">
        <v>33</v>
      </c>
      <c r="B10" t="s">
        <v>34</v>
      </c>
      <c r="C10" s="17">
        <v>9</v>
      </c>
      <c r="D10">
        <v>1.87</v>
      </c>
      <c r="E10">
        <v>0.24</v>
      </c>
      <c r="F10">
        <v>3.3614374965852532E-2</v>
      </c>
      <c r="G10">
        <v>0.32191780821917809</v>
      </c>
    </row>
    <row r="11" spans="1:7" x14ac:dyDescent="0.3">
      <c r="A11" t="s">
        <v>33</v>
      </c>
      <c r="B11" t="s">
        <v>34</v>
      </c>
      <c r="C11" s="17">
        <v>10</v>
      </c>
      <c r="D11">
        <v>2.02</v>
      </c>
      <c r="E11">
        <v>0.25</v>
      </c>
      <c r="F11">
        <v>2.4264537285241427E-2</v>
      </c>
      <c r="G11">
        <v>0.12834224598930483</v>
      </c>
    </row>
    <row r="12" spans="1:7" x14ac:dyDescent="0.3">
      <c r="A12" t="s">
        <v>33</v>
      </c>
      <c r="B12" t="s">
        <v>34</v>
      </c>
      <c r="C12" s="17">
        <v>11</v>
      </c>
      <c r="D12">
        <v>1.77</v>
      </c>
      <c r="E12">
        <v>0.2</v>
      </c>
      <c r="F12">
        <v>4.8139189954704972E-3</v>
      </c>
      <c r="G12">
        <v>0.38095238095238093</v>
      </c>
    </row>
    <row r="13" spans="1:7" x14ac:dyDescent="0.3">
      <c r="A13" t="s">
        <v>33</v>
      </c>
      <c r="B13" t="s">
        <v>34</v>
      </c>
      <c r="C13" s="17">
        <v>12</v>
      </c>
      <c r="D13">
        <v>1.66</v>
      </c>
      <c r="E13">
        <v>0.2</v>
      </c>
      <c r="F13">
        <v>1.1942622053935479E-2</v>
      </c>
      <c r="G13">
        <v>0.30337078651685395</v>
      </c>
    </row>
    <row r="14" spans="1:7" x14ac:dyDescent="0.3">
      <c r="A14" t="s">
        <v>33</v>
      </c>
      <c r="B14" t="s">
        <v>34</v>
      </c>
      <c r="C14" s="17" t="s">
        <v>35</v>
      </c>
      <c r="D14">
        <v>0.66</v>
      </c>
      <c r="E14">
        <v>0.04</v>
      </c>
      <c r="F14">
        <v>1.9593051928762801E-4</v>
      </c>
      <c r="G14">
        <v>0</v>
      </c>
    </row>
    <row r="15" spans="1:7" x14ac:dyDescent="0.3">
      <c r="A15" t="s">
        <v>33</v>
      </c>
      <c r="B15" t="s">
        <v>34</v>
      </c>
      <c r="C15" s="17" t="s">
        <v>36</v>
      </c>
      <c r="D15">
        <v>0.71</v>
      </c>
      <c r="E15">
        <v>0.05</v>
      </c>
      <c r="F15">
        <v>6.9207426281249788E-4</v>
      </c>
      <c r="G15">
        <v>0</v>
      </c>
    </row>
    <row r="16" spans="1:7" x14ac:dyDescent="0.3">
      <c r="A16" t="s">
        <v>33</v>
      </c>
      <c r="B16" t="s">
        <v>34</v>
      </c>
      <c r="C16" s="17">
        <v>14</v>
      </c>
      <c r="D16">
        <v>1.5</v>
      </c>
      <c r="E16">
        <v>0.16</v>
      </c>
      <c r="F16">
        <v>1.6381766381766381E-2</v>
      </c>
      <c r="G16">
        <v>0.17391304347826086</v>
      </c>
    </row>
    <row r="17" spans="1:7" x14ac:dyDescent="0.3">
      <c r="A17" t="s">
        <v>33</v>
      </c>
      <c r="B17" t="s">
        <v>34</v>
      </c>
      <c r="C17" s="17">
        <v>15</v>
      </c>
      <c r="D17">
        <v>1.35</v>
      </c>
      <c r="E17">
        <v>0.13</v>
      </c>
      <c r="F17">
        <v>2.9707382284497696E-4</v>
      </c>
      <c r="G17">
        <v>0.16666666666666666</v>
      </c>
    </row>
    <row r="18" spans="1:7" x14ac:dyDescent="0.3">
      <c r="A18" t="s">
        <v>33</v>
      </c>
      <c r="B18" t="s">
        <v>34</v>
      </c>
      <c r="C18" s="17">
        <v>16</v>
      </c>
      <c r="D18">
        <v>1.61</v>
      </c>
      <c r="E18">
        <v>0.2</v>
      </c>
      <c r="F18">
        <v>1.8388161119405427E-2</v>
      </c>
      <c r="G18">
        <v>0.22727272727272727</v>
      </c>
    </row>
    <row r="19" spans="1:7" x14ac:dyDescent="0.3">
      <c r="A19" t="s">
        <v>33</v>
      </c>
      <c r="B19" t="s">
        <v>34</v>
      </c>
      <c r="C19" s="17">
        <v>17</v>
      </c>
      <c r="D19">
        <v>1.77</v>
      </c>
      <c r="E19">
        <v>0.2</v>
      </c>
      <c r="F19">
        <v>5.4302325812629138E-3</v>
      </c>
      <c r="G19">
        <v>0.45833333333333331</v>
      </c>
    </row>
    <row r="20" spans="1:7" x14ac:dyDescent="0.3">
      <c r="A20" t="s">
        <v>33</v>
      </c>
      <c r="B20" t="s">
        <v>34</v>
      </c>
      <c r="C20" s="17">
        <v>18</v>
      </c>
      <c r="D20">
        <v>4.22</v>
      </c>
      <c r="E20">
        <v>0.49</v>
      </c>
      <c r="F20">
        <v>4.0618785950501406E-4</v>
      </c>
      <c r="G20">
        <v>1</v>
      </c>
    </row>
    <row r="21" spans="1:7" x14ac:dyDescent="0.3">
      <c r="A21" t="s">
        <v>33</v>
      </c>
      <c r="B21" t="s">
        <v>34</v>
      </c>
      <c r="C21" s="17">
        <v>20</v>
      </c>
      <c r="D21">
        <v>3.65</v>
      </c>
      <c r="E21">
        <v>0.56999999999999995</v>
      </c>
      <c r="F21">
        <v>3.3607582591477093E-2</v>
      </c>
      <c r="G21">
        <v>4.5454545454545456E-2</v>
      </c>
    </row>
    <row r="22" spans="1:7" x14ac:dyDescent="0.3">
      <c r="A22" t="s">
        <v>33</v>
      </c>
      <c r="B22" t="s">
        <v>34</v>
      </c>
      <c r="C22" s="17">
        <v>21</v>
      </c>
      <c r="D22">
        <v>1.97</v>
      </c>
      <c r="E22">
        <v>0.21</v>
      </c>
      <c r="F22">
        <v>6.707503267923489E-3</v>
      </c>
      <c r="G22">
        <v>5.8823529411764705E-2</v>
      </c>
    </row>
    <row r="23" spans="1:7" x14ac:dyDescent="0.3">
      <c r="A23" t="s">
        <v>33</v>
      </c>
      <c r="B23" t="s">
        <v>34</v>
      </c>
      <c r="C23" s="17">
        <v>22</v>
      </c>
      <c r="D23">
        <v>1.48</v>
      </c>
      <c r="E23">
        <v>0.15</v>
      </c>
      <c r="F23">
        <v>2.610356431837366E-2</v>
      </c>
      <c r="G23">
        <v>0.19597989949748743</v>
      </c>
    </row>
    <row r="24" spans="1:7" x14ac:dyDescent="0.3">
      <c r="A24" t="s">
        <v>33</v>
      </c>
      <c r="B24" t="s">
        <v>34</v>
      </c>
      <c r="C24" s="17">
        <v>23</v>
      </c>
      <c r="D24">
        <v>1.76</v>
      </c>
      <c r="E24">
        <v>0.15</v>
      </c>
      <c r="F24">
        <v>8.3983623193477277E-4</v>
      </c>
      <c r="G24">
        <v>0.83333333333333337</v>
      </c>
    </row>
    <row r="25" spans="1:7" x14ac:dyDescent="0.3">
      <c r="A25" t="s">
        <v>33</v>
      </c>
      <c r="B25" t="s">
        <v>34</v>
      </c>
      <c r="C25" s="17">
        <v>24</v>
      </c>
      <c r="D25">
        <v>3.15</v>
      </c>
      <c r="E25">
        <v>0.42</v>
      </c>
      <c r="F25">
        <v>1.4689274686984116E-2</v>
      </c>
      <c r="G25">
        <v>0.18279569892473119</v>
      </c>
    </row>
    <row r="26" spans="1:7" x14ac:dyDescent="0.3">
      <c r="A26" t="s">
        <v>33</v>
      </c>
      <c r="B26" t="s">
        <v>34</v>
      </c>
      <c r="C26" s="17">
        <v>25</v>
      </c>
      <c r="D26">
        <v>2.3199999999999998</v>
      </c>
      <c r="E26">
        <v>0.23</v>
      </c>
      <c r="F26">
        <v>3.7395565585577268E-3</v>
      </c>
      <c r="G26">
        <v>0.51724137931034486</v>
      </c>
    </row>
    <row r="27" spans="1:7" x14ac:dyDescent="0.3">
      <c r="A27" t="s">
        <v>33</v>
      </c>
      <c r="B27" t="s">
        <v>34</v>
      </c>
      <c r="C27" s="17">
        <v>26</v>
      </c>
      <c r="D27">
        <v>2.68</v>
      </c>
      <c r="E27">
        <v>0.39</v>
      </c>
      <c r="F27">
        <v>1.9627589195430076E-2</v>
      </c>
      <c r="G27">
        <v>0.24836601307189543</v>
      </c>
    </row>
    <row r="28" spans="1:7" x14ac:dyDescent="0.3">
      <c r="A28" t="s">
        <v>33</v>
      </c>
      <c r="B28" t="s">
        <v>34</v>
      </c>
      <c r="C28" s="17">
        <v>27</v>
      </c>
      <c r="D28">
        <v>2.0499999999999998</v>
      </c>
      <c r="E28">
        <v>0.24</v>
      </c>
      <c r="F28">
        <v>1.7652647642480601E-3</v>
      </c>
      <c r="G28">
        <v>0.63636363636363635</v>
      </c>
    </row>
    <row r="29" spans="1:7" x14ac:dyDescent="0.3">
      <c r="A29" t="s">
        <v>33</v>
      </c>
      <c r="B29" t="s">
        <v>34</v>
      </c>
      <c r="C29" s="17">
        <v>28</v>
      </c>
      <c r="D29">
        <v>1.62</v>
      </c>
      <c r="E29">
        <v>0.16</v>
      </c>
      <c r="F29">
        <v>9.5401030591992582E-4</v>
      </c>
      <c r="G29">
        <v>0</v>
      </c>
    </row>
    <row r="30" spans="1:7" x14ac:dyDescent="0.3">
      <c r="A30" t="s">
        <v>33</v>
      </c>
      <c r="B30" t="s">
        <v>34</v>
      </c>
      <c r="C30" s="17">
        <v>29</v>
      </c>
      <c r="D30">
        <v>1.74</v>
      </c>
      <c r="E30">
        <v>0.2</v>
      </c>
      <c r="F30">
        <v>3.3928947296030472E-2</v>
      </c>
      <c r="G30">
        <v>8.9552238805970144E-2</v>
      </c>
    </row>
    <row r="31" spans="1:7" x14ac:dyDescent="0.3">
      <c r="A31" t="s">
        <v>33</v>
      </c>
      <c r="B31" t="s">
        <v>34</v>
      </c>
      <c r="C31" s="17">
        <v>30</v>
      </c>
      <c r="D31">
        <v>1.55</v>
      </c>
      <c r="E31">
        <v>0.14000000000000001</v>
      </c>
      <c r="F31">
        <v>1.1901736539003411E-2</v>
      </c>
      <c r="G31">
        <v>0.26126126126126126</v>
      </c>
    </row>
    <row r="32" spans="1:7" x14ac:dyDescent="0.3">
      <c r="A32" t="s">
        <v>33</v>
      </c>
      <c r="B32" t="s">
        <v>34</v>
      </c>
      <c r="C32" s="17">
        <v>31</v>
      </c>
      <c r="D32">
        <v>2.44</v>
      </c>
      <c r="E32">
        <v>0.28000000000000003</v>
      </c>
      <c r="F32">
        <v>4.2612407860620365E-2</v>
      </c>
      <c r="G32">
        <v>6.2937062937062943E-2</v>
      </c>
    </row>
    <row r="33" spans="1:7" x14ac:dyDescent="0.3">
      <c r="A33" t="s">
        <v>33</v>
      </c>
      <c r="B33" t="s">
        <v>37</v>
      </c>
      <c r="C33" s="17">
        <v>1</v>
      </c>
      <c r="D33">
        <v>5.77</v>
      </c>
      <c r="E33">
        <v>0.79</v>
      </c>
      <c r="F33">
        <v>5.3940046343220471E-2</v>
      </c>
      <c r="G33">
        <v>6.3106796116504854E-2</v>
      </c>
    </row>
    <row r="34" spans="1:7" x14ac:dyDescent="0.3">
      <c r="A34" t="s">
        <v>33</v>
      </c>
      <c r="B34" t="s">
        <v>37</v>
      </c>
      <c r="C34" s="17">
        <v>2</v>
      </c>
      <c r="D34">
        <v>2.04</v>
      </c>
      <c r="E34">
        <v>0.21</v>
      </c>
      <c r="F34">
        <v>2.8579875825367105E-3</v>
      </c>
      <c r="G34">
        <v>0.10344827586206896</v>
      </c>
    </row>
    <row r="35" spans="1:7" x14ac:dyDescent="0.3">
      <c r="A35" t="s">
        <v>33</v>
      </c>
      <c r="B35" t="s">
        <v>37</v>
      </c>
      <c r="C35" s="17">
        <v>4</v>
      </c>
      <c r="D35">
        <v>2.91</v>
      </c>
      <c r="E35">
        <v>0.33</v>
      </c>
      <c r="F35">
        <v>9.306993932204936E-3</v>
      </c>
      <c r="G35">
        <v>0.27450980392156865</v>
      </c>
    </row>
    <row r="36" spans="1:7" x14ac:dyDescent="0.3">
      <c r="A36" t="s">
        <v>33</v>
      </c>
      <c r="B36" t="s">
        <v>37</v>
      </c>
      <c r="C36" s="17">
        <v>5</v>
      </c>
      <c r="D36">
        <v>2.27</v>
      </c>
      <c r="E36">
        <v>0.27</v>
      </c>
      <c r="F36">
        <v>1.7937398479307219E-2</v>
      </c>
      <c r="G36">
        <v>4.4444444444444446E-2</v>
      </c>
    </row>
    <row r="37" spans="1:7" x14ac:dyDescent="0.3">
      <c r="A37" t="s">
        <v>33</v>
      </c>
      <c r="B37" t="s">
        <v>37</v>
      </c>
      <c r="C37" s="17">
        <v>6</v>
      </c>
      <c r="D37">
        <v>1.95</v>
      </c>
      <c r="E37">
        <v>0.21</v>
      </c>
      <c r="F37">
        <v>7.0973250241809175E-3</v>
      </c>
      <c r="G37">
        <v>0.31578947368421051</v>
      </c>
    </row>
    <row r="38" spans="1:7" x14ac:dyDescent="0.3">
      <c r="A38" t="s">
        <v>33</v>
      </c>
      <c r="B38" t="s">
        <v>37</v>
      </c>
      <c r="C38" s="17">
        <v>7</v>
      </c>
      <c r="D38">
        <v>4.47</v>
      </c>
      <c r="E38">
        <v>0.75</v>
      </c>
      <c r="F38">
        <v>4.0650310806578438E-2</v>
      </c>
      <c r="G38">
        <v>3.4883720930232558E-2</v>
      </c>
    </row>
    <row r="39" spans="1:7" x14ac:dyDescent="0.3">
      <c r="A39" t="s">
        <v>33</v>
      </c>
      <c r="B39" t="s">
        <v>37</v>
      </c>
      <c r="C39" s="17">
        <v>8</v>
      </c>
      <c r="D39">
        <v>0.95</v>
      </c>
      <c r="E39">
        <v>0.05</v>
      </c>
      <c r="F39">
        <v>2.4479205305549009E-4</v>
      </c>
      <c r="G39">
        <v>0</v>
      </c>
    </row>
    <row r="40" spans="1:7" x14ac:dyDescent="0.3">
      <c r="A40" t="s">
        <v>33</v>
      </c>
      <c r="B40" t="s">
        <v>37</v>
      </c>
      <c r="C40" s="17">
        <v>10</v>
      </c>
      <c r="D40">
        <v>2.33</v>
      </c>
      <c r="E40">
        <v>0.21</v>
      </c>
      <c r="F40">
        <v>5.8465170794734511E-4</v>
      </c>
      <c r="G40">
        <v>0.25</v>
      </c>
    </row>
    <row r="41" spans="1:7" x14ac:dyDescent="0.3">
      <c r="A41" t="s">
        <v>33</v>
      </c>
      <c r="B41" t="s">
        <v>37</v>
      </c>
      <c r="C41" s="17">
        <v>11</v>
      </c>
      <c r="D41">
        <v>2.67</v>
      </c>
      <c r="E41">
        <v>0.37</v>
      </c>
      <c r="F41">
        <v>1.3465465889089446E-2</v>
      </c>
      <c r="G41">
        <v>1</v>
      </c>
    </row>
    <row r="42" spans="1:7" x14ac:dyDescent="0.3">
      <c r="A42" t="s">
        <v>33</v>
      </c>
      <c r="B42" t="s">
        <v>37</v>
      </c>
      <c r="C42" s="17">
        <v>12</v>
      </c>
      <c r="D42">
        <v>3.22</v>
      </c>
      <c r="E42">
        <v>0.46</v>
      </c>
      <c r="F42">
        <v>4.2582781734570259E-2</v>
      </c>
      <c r="G42">
        <v>0.15725806451612903</v>
      </c>
    </row>
    <row r="43" spans="1:7" x14ac:dyDescent="0.3">
      <c r="A43" t="s">
        <v>33</v>
      </c>
      <c r="B43" t="s">
        <v>37</v>
      </c>
      <c r="C43" s="17">
        <v>13</v>
      </c>
      <c r="D43">
        <v>2.35</v>
      </c>
      <c r="E43">
        <v>0.27</v>
      </c>
      <c r="F43">
        <v>4.7610240596519691E-3</v>
      </c>
      <c r="G43">
        <v>0.69230769230769229</v>
      </c>
    </row>
    <row r="44" spans="1:7" x14ac:dyDescent="0.3">
      <c r="A44" t="s">
        <v>33</v>
      </c>
      <c r="B44" t="s">
        <v>37</v>
      </c>
      <c r="C44" s="17">
        <v>14</v>
      </c>
      <c r="D44">
        <v>5.86</v>
      </c>
      <c r="E44">
        <v>0.97</v>
      </c>
      <c r="F44">
        <v>6.5089926755398731E-3</v>
      </c>
      <c r="G44">
        <v>0.57999999999999996</v>
      </c>
    </row>
    <row r="45" spans="1:7" x14ac:dyDescent="0.3">
      <c r="A45" t="s">
        <v>33</v>
      </c>
      <c r="B45" t="s">
        <v>37</v>
      </c>
      <c r="C45" s="17">
        <v>16</v>
      </c>
      <c r="D45">
        <v>3.63</v>
      </c>
      <c r="E45">
        <v>0.46</v>
      </c>
      <c r="F45">
        <v>4.3611113992354728E-3</v>
      </c>
      <c r="G45">
        <v>0.19354838709677419</v>
      </c>
    </row>
    <row r="46" spans="1:7" x14ac:dyDescent="0.3">
      <c r="A46" t="s">
        <v>33</v>
      </c>
      <c r="B46" t="s">
        <v>37</v>
      </c>
      <c r="C46" s="17">
        <v>17</v>
      </c>
      <c r="D46">
        <v>2.35</v>
      </c>
      <c r="E46">
        <v>0.25</v>
      </c>
      <c r="F46">
        <v>1.977173525215278E-3</v>
      </c>
      <c r="G46">
        <v>0.33333333333333331</v>
      </c>
    </row>
    <row r="47" spans="1:7" x14ac:dyDescent="0.3">
      <c r="A47" t="s">
        <v>33</v>
      </c>
      <c r="B47" t="s">
        <v>37</v>
      </c>
      <c r="C47" s="17">
        <v>18</v>
      </c>
      <c r="D47">
        <v>4.55</v>
      </c>
      <c r="E47">
        <v>0.55000000000000004</v>
      </c>
      <c r="F47">
        <v>1.8135731111590947E-2</v>
      </c>
      <c r="G47">
        <v>6.9767441860465115E-2</v>
      </c>
    </row>
    <row r="48" spans="1:7" x14ac:dyDescent="0.3">
      <c r="A48" t="s">
        <v>33</v>
      </c>
      <c r="B48" t="s">
        <v>37</v>
      </c>
      <c r="C48" s="17">
        <v>22</v>
      </c>
      <c r="D48">
        <v>1.7</v>
      </c>
      <c r="E48">
        <v>0.18</v>
      </c>
      <c r="F48">
        <v>2.9883304819193603E-3</v>
      </c>
      <c r="G48">
        <v>0.3125</v>
      </c>
    </row>
    <row r="49" spans="1:7" x14ac:dyDescent="0.3">
      <c r="A49" t="s">
        <v>33</v>
      </c>
      <c r="B49" t="s">
        <v>37</v>
      </c>
      <c r="C49" s="17">
        <v>23</v>
      </c>
      <c r="D49">
        <v>3.21</v>
      </c>
      <c r="E49">
        <v>0.45</v>
      </c>
      <c r="F49">
        <v>9.1964006309752655E-3</v>
      </c>
      <c r="G49">
        <v>0.22222222222222221</v>
      </c>
    </row>
    <row r="50" spans="1:7" x14ac:dyDescent="0.3">
      <c r="A50" t="s">
        <v>33</v>
      </c>
      <c r="B50" t="s">
        <v>37</v>
      </c>
      <c r="C50" s="17">
        <v>24</v>
      </c>
      <c r="D50">
        <v>1.77</v>
      </c>
      <c r="E50">
        <v>0.17</v>
      </c>
      <c r="F50">
        <v>3.1955061093031272E-3</v>
      </c>
      <c r="G50">
        <v>0.15789473684210525</v>
      </c>
    </row>
    <row r="51" spans="1:7" x14ac:dyDescent="0.3">
      <c r="A51" t="s">
        <v>33</v>
      </c>
      <c r="B51" t="s">
        <v>37</v>
      </c>
      <c r="C51" s="17">
        <v>25</v>
      </c>
      <c r="D51">
        <v>4.68</v>
      </c>
      <c r="E51">
        <v>0.65</v>
      </c>
      <c r="F51">
        <v>1.1943211734376147E-3</v>
      </c>
      <c r="G51">
        <v>0.7142857142857143</v>
      </c>
    </row>
    <row r="52" spans="1:7" x14ac:dyDescent="0.3">
      <c r="A52" t="s">
        <v>33</v>
      </c>
      <c r="B52" t="s">
        <v>38</v>
      </c>
      <c r="C52" s="17">
        <v>2</v>
      </c>
      <c r="D52">
        <v>2.2400000000000002</v>
      </c>
      <c r="E52">
        <v>0.22</v>
      </c>
      <c r="F52">
        <v>1.1034537888071345E-3</v>
      </c>
      <c r="G52">
        <v>0.18181818181818182</v>
      </c>
    </row>
    <row r="53" spans="1:7" x14ac:dyDescent="0.3">
      <c r="A53" t="s">
        <v>33</v>
      </c>
      <c r="B53" t="s">
        <v>38</v>
      </c>
      <c r="C53" s="17">
        <v>4</v>
      </c>
      <c r="D53">
        <v>2.98</v>
      </c>
      <c r="E53">
        <v>0.38</v>
      </c>
      <c r="F53">
        <v>1.3366057372499776E-2</v>
      </c>
      <c r="G53">
        <v>0.11594202898550725</v>
      </c>
    </row>
    <row r="54" spans="1:7" x14ac:dyDescent="0.3">
      <c r="A54" t="s">
        <v>33</v>
      </c>
      <c r="B54" t="s">
        <v>38</v>
      </c>
      <c r="C54" s="17">
        <v>5</v>
      </c>
      <c r="D54">
        <v>2.41</v>
      </c>
      <c r="E54">
        <v>0.28000000000000003</v>
      </c>
      <c r="F54">
        <v>5.5805239713400236E-3</v>
      </c>
      <c r="G54">
        <v>3.5714285714285712E-2</v>
      </c>
    </row>
    <row r="55" spans="1:7" x14ac:dyDescent="0.3">
      <c r="A55" t="s">
        <v>33</v>
      </c>
      <c r="B55" t="s">
        <v>38</v>
      </c>
      <c r="C55" s="17">
        <v>6</v>
      </c>
      <c r="D55">
        <v>2.02</v>
      </c>
      <c r="E55">
        <v>0.25</v>
      </c>
      <c r="F55">
        <v>7.0110791355176378E-3</v>
      </c>
      <c r="G55">
        <v>0.23255813953488372</v>
      </c>
    </row>
    <row r="56" spans="1:7" x14ac:dyDescent="0.3">
      <c r="A56" t="s">
        <v>33</v>
      </c>
      <c r="B56" t="s">
        <v>38</v>
      </c>
      <c r="C56" s="17">
        <v>10</v>
      </c>
      <c r="D56">
        <v>0</v>
      </c>
      <c r="E56">
        <v>0</v>
      </c>
      <c r="F56">
        <v>0</v>
      </c>
      <c r="G56" t="e">
        <v>#DIV/0!</v>
      </c>
    </row>
    <row r="57" spans="1:7" x14ac:dyDescent="0.3">
      <c r="A57" t="s">
        <v>33</v>
      </c>
      <c r="B57" t="s">
        <v>38</v>
      </c>
      <c r="C57" s="17" t="s">
        <v>39</v>
      </c>
      <c r="D57">
        <v>2.33</v>
      </c>
      <c r="E57">
        <v>0.32</v>
      </c>
      <c r="F57">
        <v>4.11039238082946E-3</v>
      </c>
      <c r="G57">
        <v>0.30769230769230771</v>
      </c>
    </row>
    <row r="58" spans="1:7" x14ac:dyDescent="0.3">
      <c r="A58" t="s">
        <v>33</v>
      </c>
      <c r="B58" t="s">
        <v>38</v>
      </c>
      <c r="C58" s="17" t="s">
        <v>40</v>
      </c>
      <c r="D58">
        <v>1.51</v>
      </c>
      <c r="E58">
        <v>0.14000000000000001</v>
      </c>
      <c r="F58">
        <v>2.089682194166304E-3</v>
      </c>
      <c r="G58">
        <v>0.33333333333333331</v>
      </c>
    </row>
    <row r="59" spans="1:7" x14ac:dyDescent="0.3">
      <c r="A59" t="s">
        <v>33</v>
      </c>
      <c r="B59" t="s">
        <v>38</v>
      </c>
      <c r="C59" s="17" t="s">
        <v>41</v>
      </c>
      <c r="D59">
        <v>3.68</v>
      </c>
      <c r="E59">
        <v>0.45</v>
      </c>
      <c r="F59">
        <v>3.0139659647893426E-3</v>
      </c>
      <c r="G59">
        <v>0.375</v>
      </c>
    </row>
    <row r="60" spans="1:7" x14ac:dyDescent="0.3">
      <c r="A60" t="s">
        <v>33</v>
      </c>
      <c r="B60" t="s">
        <v>38</v>
      </c>
      <c r="C60" s="17" t="s">
        <v>42</v>
      </c>
      <c r="D60">
        <v>3.22</v>
      </c>
      <c r="E60">
        <v>0.4</v>
      </c>
      <c r="F60">
        <v>4.8936526600992635E-3</v>
      </c>
      <c r="G60">
        <v>0.36666666666666664</v>
      </c>
    </row>
    <row r="61" spans="1:7" x14ac:dyDescent="0.3">
      <c r="A61" t="s">
        <v>33</v>
      </c>
      <c r="B61" t="s">
        <v>38</v>
      </c>
      <c r="C61" s="17">
        <v>13</v>
      </c>
      <c r="D61">
        <v>1.62</v>
      </c>
      <c r="E61">
        <v>0.15</v>
      </c>
      <c r="F61">
        <v>2.6214430294893617E-3</v>
      </c>
      <c r="G61">
        <v>0</v>
      </c>
    </row>
    <row r="62" spans="1:7" x14ac:dyDescent="0.3">
      <c r="A62" t="s">
        <v>33</v>
      </c>
      <c r="B62" t="s">
        <v>38</v>
      </c>
      <c r="C62" s="17">
        <v>14</v>
      </c>
      <c r="D62">
        <v>5.72</v>
      </c>
      <c r="E62">
        <v>0.95</v>
      </c>
      <c r="F62">
        <v>6.1534995631447468E-3</v>
      </c>
      <c r="G62">
        <v>0.1276595744680851</v>
      </c>
    </row>
    <row r="63" spans="1:7" x14ac:dyDescent="0.3">
      <c r="A63" t="s">
        <v>33</v>
      </c>
      <c r="B63" t="s">
        <v>38</v>
      </c>
      <c r="C63" s="17">
        <v>16</v>
      </c>
      <c r="D63">
        <v>3.38</v>
      </c>
      <c r="E63">
        <v>0.38</v>
      </c>
      <c r="F63">
        <v>3.0608866163520749E-3</v>
      </c>
      <c r="G63">
        <v>4.5454545454545456E-2</v>
      </c>
    </row>
    <row r="64" spans="1:7" x14ac:dyDescent="0.3">
      <c r="A64" t="s">
        <v>33</v>
      </c>
      <c r="B64" t="s">
        <v>38</v>
      </c>
      <c r="C64" s="17">
        <v>17</v>
      </c>
      <c r="D64">
        <v>2.27</v>
      </c>
      <c r="E64">
        <v>0.26</v>
      </c>
      <c r="F64">
        <v>9.9164047083089555E-4</v>
      </c>
      <c r="G64">
        <v>0.16666666666666666</v>
      </c>
    </row>
    <row r="65" spans="1:7" x14ac:dyDescent="0.3">
      <c r="A65" t="s">
        <v>33</v>
      </c>
      <c r="B65" t="s">
        <v>38</v>
      </c>
      <c r="C65" s="17">
        <v>18</v>
      </c>
      <c r="D65">
        <v>2.6</v>
      </c>
      <c r="E65">
        <v>0.27</v>
      </c>
      <c r="F65">
        <v>1.0173857210808233E-2</v>
      </c>
      <c r="G65">
        <v>2.2727272727272728E-2</v>
      </c>
    </row>
    <row r="66" spans="1:7" x14ac:dyDescent="0.3">
      <c r="A66" t="s">
        <v>33</v>
      </c>
      <c r="B66" t="s">
        <v>38</v>
      </c>
      <c r="C66" s="17">
        <v>22</v>
      </c>
      <c r="D66">
        <v>1.72</v>
      </c>
      <c r="E66">
        <v>0.18</v>
      </c>
      <c r="F66">
        <v>3.441794475155024E-3</v>
      </c>
      <c r="G66">
        <v>0.27777777777777779</v>
      </c>
    </row>
    <row r="67" spans="1:7" x14ac:dyDescent="0.3">
      <c r="A67" t="s">
        <v>33</v>
      </c>
      <c r="B67" t="s">
        <v>38</v>
      </c>
      <c r="C67" s="17">
        <v>23</v>
      </c>
      <c r="D67">
        <v>1.0596300363540649</v>
      </c>
      <c r="E67">
        <v>6.8222701549530029E-2</v>
      </c>
      <c r="F67">
        <v>1.2256298818370232E-4</v>
      </c>
      <c r="G67">
        <v>0</v>
      </c>
    </row>
    <row r="68" spans="1:7" x14ac:dyDescent="0.3">
      <c r="A68" t="s">
        <v>33</v>
      </c>
      <c r="B68" t="s">
        <v>38</v>
      </c>
      <c r="C68" s="17">
        <v>24</v>
      </c>
      <c r="D68">
        <v>1.61</v>
      </c>
      <c r="E68">
        <v>0.14000000000000001</v>
      </c>
      <c r="F68">
        <v>2.0092660653379837E-3</v>
      </c>
      <c r="G68">
        <v>0.16666666666666666</v>
      </c>
    </row>
    <row r="69" spans="1:7" x14ac:dyDescent="0.3">
      <c r="A69" t="s">
        <v>33</v>
      </c>
      <c r="B69" t="s">
        <v>38</v>
      </c>
      <c r="C69" s="17">
        <v>25</v>
      </c>
      <c r="D69">
        <v>4.78</v>
      </c>
      <c r="E69">
        <v>0.6</v>
      </c>
      <c r="F69">
        <v>5.791516972040487E-4</v>
      </c>
      <c r="G69">
        <v>0.66666666666666663</v>
      </c>
    </row>
    <row r="70" spans="1:7" x14ac:dyDescent="0.3">
      <c r="A70" t="s">
        <v>33</v>
      </c>
      <c r="B70" t="s">
        <v>43</v>
      </c>
      <c r="C70" s="17">
        <v>3</v>
      </c>
      <c r="D70">
        <v>3.24</v>
      </c>
      <c r="E70">
        <v>0.46</v>
      </c>
      <c r="F70">
        <v>8.6495903195326421E-2</v>
      </c>
      <c r="G70">
        <v>0.10106382978723404</v>
      </c>
    </row>
    <row r="71" spans="1:7" x14ac:dyDescent="0.3">
      <c r="A71" t="s">
        <v>33</v>
      </c>
      <c r="B71" t="s">
        <v>43</v>
      </c>
      <c r="C71" s="17">
        <v>4</v>
      </c>
      <c r="D71">
        <v>5.03</v>
      </c>
      <c r="E71">
        <v>1.03</v>
      </c>
      <c r="F71">
        <v>6.8118413659171345E-2</v>
      </c>
      <c r="G71">
        <v>7.0911722141823438E-2</v>
      </c>
    </row>
    <row r="72" spans="1:7" x14ac:dyDescent="0.3">
      <c r="A72" t="s">
        <v>33</v>
      </c>
      <c r="B72" t="s">
        <v>43</v>
      </c>
      <c r="C72" s="17">
        <v>5</v>
      </c>
      <c r="D72">
        <v>3.86</v>
      </c>
      <c r="E72">
        <v>0.56999999999999995</v>
      </c>
      <c r="F72">
        <v>0.14047892291328445</v>
      </c>
      <c r="G72">
        <v>6.2266500622665005E-2</v>
      </c>
    </row>
    <row r="73" spans="1:7" x14ac:dyDescent="0.3">
      <c r="A73" t="s">
        <v>33</v>
      </c>
      <c r="B73" t="s">
        <v>43</v>
      </c>
      <c r="C73" s="17">
        <v>6</v>
      </c>
      <c r="D73">
        <v>1.82</v>
      </c>
      <c r="E73">
        <v>0.19</v>
      </c>
      <c r="F73">
        <v>1.3440658390651266E-2</v>
      </c>
      <c r="G73">
        <v>0.24</v>
      </c>
    </row>
    <row r="74" spans="1:7" x14ac:dyDescent="0.3">
      <c r="A74" t="s">
        <v>33</v>
      </c>
      <c r="B74" t="s">
        <v>43</v>
      </c>
      <c r="C74" s="17">
        <v>7</v>
      </c>
      <c r="D74">
        <v>9.23</v>
      </c>
      <c r="E74">
        <v>1.82</v>
      </c>
      <c r="F74">
        <v>9.9822111595561799E-2</v>
      </c>
      <c r="G74">
        <v>2.7245206861755803E-2</v>
      </c>
    </row>
    <row r="75" spans="1:7" x14ac:dyDescent="0.3">
      <c r="A75" t="s">
        <v>33</v>
      </c>
      <c r="B75" t="s">
        <v>43</v>
      </c>
      <c r="C75" s="17">
        <v>8</v>
      </c>
      <c r="D75">
        <v>5.59</v>
      </c>
      <c r="E75">
        <v>0.82</v>
      </c>
      <c r="F75">
        <v>0.16706070849093163</v>
      </c>
      <c r="G75">
        <v>5.244755244755245E-3</v>
      </c>
    </row>
    <row r="76" spans="1:7" x14ac:dyDescent="0.3">
      <c r="A76" t="s">
        <v>33</v>
      </c>
      <c r="B76" t="s">
        <v>43</v>
      </c>
      <c r="C76" s="17">
        <v>9</v>
      </c>
      <c r="D76">
        <v>4.9800000000000004</v>
      </c>
      <c r="E76">
        <v>0.68</v>
      </c>
      <c r="F76">
        <v>5.4023975840478003E-4</v>
      </c>
      <c r="G76">
        <v>0.4</v>
      </c>
    </row>
    <row r="77" spans="1:7" x14ac:dyDescent="0.3">
      <c r="A77" t="s">
        <v>33</v>
      </c>
      <c r="B77" t="s">
        <v>43</v>
      </c>
      <c r="C77" s="17">
        <v>10</v>
      </c>
      <c r="D77">
        <v>3.49</v>
      </c>
      <c r="E77">
        <v>0.52</v>
      </c>
      <c r="F77">
        <v>5.3677104376354451E-2</v>
      </c>
      <c r="G77">
        <v>0.14522821576763487</v>
      </c>
    </row>
    <row r="78" spans="1:7" x14ac:dyDescent="0.3">
      <c r="A78" t="s">
        <v>33</v>
      </c>
      <c r="B78" t="s">
        <v>43</v>
      </c>
      <c r="C78" s="17">
        <v>12</v>
      </c>
      <c r="D78">
        <v>3.2</v>
      </c>
      <c r="E78">
        <v>0.46</v>
      </c>
      <c r="F78">
        <v>0.13534793529327555</v>
      </c>
      <c r="G78">
        <v>1.6025641025641024E-2</v>
      </c>
    </row>
    <row r="79" spans="1:7" x14ac:dyDescent="0.3">
      <c r="A79" t="s">
        <v>33</v>
      </c>
      <c r="B79" t="s">
        <v>43</v>
      </c>
      <c r="C79" s="17">
        <v>13</v>
      </c>
      <c r="D79">
        <v>1.41</v>
      </c>
      <c r="E79">
        <v>0.14000000000000001</v>
      </c>
      <c r="F79">
        <v>1.2567690980028541E-3</v>
      </c>
      <c r="G79">
        <v>0.44444444444444442</v>
      </c>
    </row>
    <row r="80" spans="1:7" x14ac:dyDescent="0.3">
      <c r="A80" t="s">
        <v>33</v>
      </c>
      <c r="B80" t="s">
        <v>43</v>
      </c>
      <c r="C80" s="17">
        <v>14</v>
      </c>
      <c r="D80">
        <v>3.17</v>
      </c>
      <c r="E80">
        <v>0.43</v>
      </c>
      <c r="F80">
        <v>1.7976802109278114E-2</v>
      </c>
      <c r="G80">
        <v>0.22463768115942029</v>
      </c>
    </row>
    <row r="81" spans="1:7" x14ac:dyDescent="0.3">
      <c r="A81" t="s">
        <v>33</v>
      </c>
      <c r="B81" t="s">
        <v>43</v>
      </c>
      <c r="C81" s="17">
        <v>15</v>
      </c>
      <c r="D81">
        <v>2.36</v>
      </c>
      <c r="E81">
        <v>0.25</v>
      </c>
      <c r="F81">
        <v>1.6023522029604395E-3</v>
      </c>
      <c r="G81">
        <v>0.58333333333333337</v>
      </c>
    </row>
    <row r="82" spans="1:7" x14ac:dyDescent="0.3">
      <c r="A82" t="s">
        <v>33</v>
      </c>
      <c r="B82" t="s">
        <v>43</v>
      </c>
      <c r="C82" s="17">
        <v>16</v>
      </c>
      <c r="D82">
        <v>5.0999999999999996</v>
      </c>
      <c r="E82">
        <v>0.94</v>
      </c>
      <c r="F82">
        <v>0.13148632462049359</v>
      </c>
      <c r="G82">
        <v>3.6585365853658534E-2</v>
      </c>
    </row>
    <row r="83" spans="1:7" x14ac:dyDescent="0.3">
      <c r="A83" t="s">
        <v>33</v>
      </c>
      <c r="B83" t="s">
        <v>43</v>
      </c>
      <c r="C83" s="17">
        <v>20</v>
      </c>
      <c r="D83">
        <v>5.2</v>
      </c>
      <c r="E83">
        <v>0.95</v>
      </c>
      <c r="F83">
        <v>2.4875674045450036E-2</v>
      </c>
      <c r="G83">
        <v>0.15767634854771784</v>
      </c>
    </row>
    <row r="84" spans="1:7" x14ac:dyDescent="0.3">
      <c r="A84" t="s">
        <v>33</v>
      </c>
      <c r="B84" t="s">
        <v>43</v>
      </c>
      <c r="C84" s="17">
        <v>21</v>
      </c>
      <c r="D84">
        <v>2.97</v>
      </c>
      <c r="E84">
        <v>0.43</v>
      </c>
      <c r="F84">
        <v>9.9579106247936963E-3</v>
      </c>
      <c r="G84">
        <v>0.29577464788732394</v>
      </c>
    </row>
    <row r="85" spans="1:7" x14ac:dyDescent="0.3">
      <c r="A85" t="s">
        <v>33</v>
      </c>
      <c r="B85" t="s">
        <v>43</v>
      </c>
      <c r="C85" s="17">
        <v>22</v>
      </c>
      <c r="D85">
        <v>5.2</v>
      </c>
      <c r="E85">
        <v>0.86</v>
      </c>
      <c r="F85">
        <v>1.8926887536434257E-3</v>
      </c>
      <c r="G85">
        <v>0.66666666666666663</v>
      </c>
    </row>
    <row r="86" spans="1:7" x14ac:dyDescent="0.3">
      <c r="A86" t="s">
        <v>33</v>
      </c>
      <c r="B86" t="s">
        <v>43</v>
      </c>
      <c r="C86" s="17">
        <v>23</v>
      </c>
      <c r="D86">
        <v>7.66</v>
      </c>
      <c r="E86">
        <v>1.47</v>
      </c>
      <c r="F86">
        <v>6.6078731015170797E-2</v>
      </c>
      <c r="G86">
        <v>3.2299741602067181E-2</v>
      </c>
    </row>
    <row r="87" spans="1:7" x14ac:dyDescent="0.3">
      <c r="A87" t="s">
        <v>33</v>
      </c>
      <c r="B87" t="s">
        <v>43</v>
      </c>
      <c r="C87" s="17">
        <v>24</v>
      </c>
      <c r="D87">
        <v>5.84</v>
      </c>
      <c r="E87">
        <v>1.06</v>
      </c>
      <c r="F87">
        <v>0.12518745798355541</v>
      </c>
      <c r="G87">
        <v>2.9259896729776247E-2</v>
      </c>
    </row>
    <row r="88" spans="1:7" x14ac:dyDescent="0.3">
      <c r="A88" t="s">
        <v>33</v>
      </c>
      <c r="B88" t="s">
        <v>44</v>
      </c>
      <c r="C88" s="17">
        <v>1</v>
      </c>
      <c r="D88">
        <v>5.32</v>
      </c>
      <c r="E88">
        <v>1.1299999999999999</v>
      </c>
      <c r="F88">
        <v>4.9060121841679863E-2</v>
      </c>
      <c r="G88">
        <v>5.8732612055641419E-2</v>
      </c>
    </row>
    <row r="89" spans="1:7" x14ac:dyDescent="0.3">
      <c r="A89" t="s">
        <v>33</v>
      </c>
      <c r="B89" t="s">
        <v>44</v>
      </c>
      <c r="C89" s="17">
        <v>2</v>
      </c>
      <c r="D89">
        <v>14.21</v>
      </c>
      <c r="E89">
        <v>2.2599999999999998</v>
      </c>
      <c r="F89">
        <v>3.7255620707264542E-2</v>
      </c>
      <c r="G89">
        <v>9.7493036211699163E-2</v>
      </c>
    </row>
    <row r="90" spans="1:7" x14ac:dyDescent="0.3">
      <c r="A90" t="s">
        <v>33</v>
      </c>
      <c r="B90" t="s">
        <v>44</v>
      </c>
      <c r="C90" s="17">
        <v>3</v>
      </c>
      <c r="D90">
        <v>4</v>
      </c>
      <c r="E90">
        <v>0.83</v>
      </c>
      <c r="F90">
        <v>2.9534302379409315E-2</v>
      </c>
      <c r="G90">
        <v>7.2100313479623826E-2</v>
      </c>
    </row>
    <row r="91" spans="1:7" x14ac:dyDescent="0.3">
      <c r="A91" t="s">
        <v>33</v>
      </c>
      <c r="B91" t="s">
        <v>44</v>
      </c>
      <c r="C91" s="17">
        <v>6</v>
      </c>
      <c r="D91">
        <v>4.4000000000000004</v>
      </c>
      <c r="E91">
        <v>0.67</v>
      </c>
      <c r="F91">
        <v>6.2314488466305516E-2</v>
      </c>
      <c r="G91">
        <v>8.9795918367346933E-2</v>
      </c>
    </row>
    <row r="92" spans="1:7" x14ac:dyDescent="0.3">
      <c r="A92" t="s">
        <v>33</v>
      </c>
      <c r="B92" t="s">
        <v>44</v>
      </c>
      <c r="C92" s="17" t="s">
        <v>45</v>
      </c>
      <c r="D92">
        <v>2.73</v>
      </c>
      <c r="E92">
        <v>0.36</v>
      </c>
      <c r="F92">
        <v>6.5797259236467773E-2</v>
      </c>
      <c r="G92">
        <v>8.2733812949640287E-2</v>
      </c>
    </row>
    <row r="93" spans="1:7" x14ac:dyDescent="0.3">
      <c r="A93" t="s">
        <v>33</v>
      </c>
      <c r="B93" t="s">
        <v>44</v>
      </c>
      <c r="C93" s="17" t="s">
        <v>46</v>
      </c>
      <c r="D93">
        <v>3.36</v>
      </c>
      <c r="E93">
        <v>0.54</v>
      </c>
      <c r="F93">
        <v>6.3359846601053982E-2</v>
      </c>
      <c r="G93">
        <v>9.8976109215017066E-2</v>
      </c>
    </row>
    <row r="94" spans="1:7" x14ac:dyDescent="0.3">
      <c r="A94" t="s">
        <v>33</v>
      </c>
      <c r="B94" t="s">
        <v>44</v>
      </c>
      <c r="C94" s="17">
        <v>8</v>
      </c>
      <c r="D94">
        <v>3.71</v>
      </c>
      <c r="E94">
        <v>0.65</v>
      </c>
      <c r="F94">
        <v>5.8210904440617335E-2</v>
      </c>
      <c r="G94">
        <v>7.2538860103626937E-2</v>
      </c>
    </row>
    <row r="95" spans="1:7" x14ac:dyDescent="0.3">
      <c r="A95" t="s">
        <v>33</v>
      </c>
      <c r="B95" t="s">
        <v>44</v>
      </c>
      <c r="C95" s="17">
        <v>9</v>
      </c>
      <c r="D95">
        <v>3.14</v>
      </c>
      <c r="E95">
        <v>0.52</v>
      </c>
      <c r="F95">
        <v>0.11330281965665472</v>
      </c>
      <c r="G95">
        <v>4.1103299080584098E-2</v>
      </c>
    </row>
    <row r="96" spans="1:7" x14ac:dyDescent="0.3">
      <c r="A96" t="s">
        <v>33</v>
      </c>
      <c r="B96" t="s">
        <v>44</v>
      </c>
      <c r="C96" s="17">
        <v>10</v>
      </c>
      <c r="D96">
        <v>2.46</v>
      </c>
      <c r="E96">
        <v>0.32</v>
      </c>
      <c r="F96">
        <v>4.3419246567355858E-2</v>
      </c>
      <c r="G96">
        <v>0.22522522522522523</v>
      </c>
    </row>
    <row r="97" spans="1:7" x14ac:dyDescent="0.3">
      <c r="A97" t="s">
        <v>33</v>
      </c>
      <c r="B97" t="s">
        <v>44</v>
      </c>
      <c r="C97" s="17">
        <v>11</v>
      </c>
      <c r="D97">
        <v>3.22</v>
      </c>
      <c r="E97">
        <v>0.5</v>
      </c>
      <c r="F97">
        <v>2.3245589143891833E-2</v>
      </c>
      <c r="G97">
        <v>0.24528301886792453</v>
      </c>
    </row>
    <row r="98" spans="1:7" x14ac:dyDescent="0.3">
      <c r="A98" t="s">
        <v>33</v>
      </c>
      <c r="B98" t="s">
        <v>44</v>
      </c>
      <c r="C98" s="17">
        <v>12</v>
      </c>
      <c r="D98">
        <v>5.31</v>
      </c>
      <c r="E98">
        <v>1.02</v>
      </c>
      <c r="F98">
        <v>2.9750398240372788E-2</v>
      </c>
      <c r="G98">
        <v>9.7560975609756101E-2</v>
      </c>
    </row>
    <row r="99" spans="1:7" x14ac:dyDescent="0.3">
      <c r="A99" t="s">
        <v>33</v>
      </c>
      <c r="B99" t="s">
        <v>44</v>
      </c>
      <c r="C99" s="17">
        <v>13</v>
      </c>
      <c r="D99">
        <v>5.0999999999999996</v>
      </c>
      <c r="E99">
        <v>1.03</v>
      </c>
      <c r="F99">
        <v>2.2285111376253539E-2</v>
      </c>
      <c r="G99">
        <v>0.10619469026548672</v>
      </c>
    </row>
    <row r="100" spans="1:7" x14ac:dyDescent="0.3">
      <c r="A100" t="s">
        <v>33</v>
      </c>
      <c r="B100" t="s">
        <v>44</v>
      </c>
      <c r="C100" s="17">
        <v>14</v>
      </c>
      <c r="D100">
        <v>4.09</v>
      </c>
      <c r="E100">
        <v>0.62</v>
      </c>
      <c r="F100">
        <v>3.101915145387912E-2</v>
      </c>
      <c r="G100">
        <v>8.1481481481481488E-2</v>
      </c>
    </row>
    <row r="101" spans="1:7" x14ac:dyDescent="0.3">
      <c r="A101" t="s">
        <v>33</v>
      </c>
      <c r="B101" t="s">
        <v>44</v>
      </c>
      <c r="C101" s="17">
        <v>15</v>
      </c>
      <c r="D101">
        <v>2.83</v>
      </c>
      <c r="E101">
        <v>0.37</v>
      </c>
      <c r="F101">
        <v>5.4678293660146123E-3</v>
      </c>
      <c r="G101">
        <v>0.2413793103448276</v>
      </c>
    </row>
    <row r="102" spans="1:7" x14ac:dyDescent="0.3">
      <c r="A102" t="s">
        <v>33</v>
      </c>
      <c r="B102" t="s">
        <v>44</v>
      </c>
      <c r="C102" s="17">
        <v>16</v>
      </c>
      <c r="D102">
        <v>4.83</v>
      </c>
      <c r="E102">
        <v>0.83</v>
      </c>
      <c r="F102">
        <v>4.5140368026644326E-2</v>
      </c>
      <c r="G102">
        <v>6.7669172932330823E-2</v>
      </c>
    </row>
    <row r="103" spans="1:7" x14ac:dyDescent="0.3">
      <c r="A103" t="s">
        <v>33</v>
      </c>
      <c r="B103" t="s">
        <v>44</v>
      </c>
      <c r="C103" s="17">
        <v>17</v>
      </c>
      <c r="D103">
        <v>4.0199999999999996</v>
      </c>
      <c r="E103">
        <v>0.65</v>
      </c>
      <c r="F103">
        <v>4.0506420127100533E-2</v>
      </c>
      <c r="G103">
        <v>9.5665171898355758E-2</v>
      </c>
    </row>
    <row r="104" spans="1:7" x14ac:dyDescent="0.3">
      <c r="A104" t="s">
        <v>33</v>
      </c>
      <c r="B104" t="s">
        <v>44</v>
      </c>
      <c r="C104" s="17">
        <v>18</v>
      </c>
      <c r="D104">
        <v>4.8099999999999996</v>
      </c>
      <c r="E104">
        <v>0.79</v>
      </c>
      <c r="F104">
        <v>2.1390557352362373E-2</v>
      </c>
      <c r="G104">
        <v>0.28000000000000003</v>
      </c>
    </row>
    <row r="105" spans="1:7" x14ac:dyDescent="0.3">
      <c r="A105" t="s">
        <v>47</v>
      </c>
      <c r="B105" t="s">
        <v>48</v>
      </c>
      <c r="C105" s="17">
        <v>1</v>
      </c>
      <c r="D105">
        <v>2.75</v>
      </c>
      <c r="E105">
        <v>0.51</v>
      </c>
      <c r="F105">
        <v>7.654287459857681E-2</v>
      </c>
      <c r="G105">
        <v>5.4020100502512561E-2</v>
      </c>
    </row>
    <row r="106" spans="1:7" x14ac:dyDescent="0.3">
      <c r="A106" t="s">
        <v>47</v>
      </c>
      <c r="B106" t="s">
        <v>48</v>
      </c>
      <c r="C106" s="17">
        <v>2</v>
      </c>
      <c r="D106">
        <v>3.18</v>
      </c>
      <c r="E106">
        <v>0.43</v>
      </c>
      <c r="F106">
        <v>4.8448709587254266E-2</v>
      </c>
      <c r="G106">
        <v>3.1468531468531472E-2</v>
      </c>
    </row>
    <row r="107" spans="1:7" x14ac:dyDescent="0.3">
      <c r="A107" t="s">
        <v>47</v>
      </c>
      <c r="B107" t="s">
        <v>48</v>
      </c>
      <c r="C107" s="17">
        <v>3</v>
      </c>
      <c r="D107">
        <v>4.2300000000000004</v>
      </c>
      <c r="E107">
        <v>0.86</v>
      </c>
      <c r="F107">
        <v>7.609431983741799E-2</v>
      </c>
      <c r="G107">
        <v>5.8536585365853662E-2</v>
      </c>
    </row>
    <row r="108" spans="1:7" x14ac:dyDescent="0.3">
      <c r="A108" t="s">
        <v>47</v>
      </c>
      <c r="B108" t="s">
        <v>48</v>
      </c>
      <c r="C108" s="17">
        <v>4</v>
      </c>
      <c r="D108">
        <v>3.3</v>
      </c>
      <c r="E108">
        <v>0.55000000000000004</v>
      </c>
      <c r="F108">
        <v>4.244327293329108E-2</v>
      </c>
      <c r="G108">
        <v>9.9547511312217188E-2</v>
      </c>
    </row>
    <row r="109" spans="1:7" x14ac:dyDescent="0.3">
      <c r="A109" t="s">
        <v>47</v>
      </c>
      <c r="B109" t="s">
        <v>48</v>
      </c>
      <c r="C109" s="17">
        <v>5</v>
      </c>
      <c r="D109">
        <v>2.31</v>
      </c>
      <c r="E109">
        <v>0.28000000000000003</v>
      </c>
      <c r="F109">
        <v>3.0791360031371333E-2</v>
      </c>
      <c r="G109">
        <v>4.1095890410958902E-2</v>
      </c>
    </row>
    <row r="110" spans="1:7" x14ac:dyDescent="0.3">
      <c r="A110" t="s">
        <v>47</v>
      </c>
      <c r="B110" t="s">
        <v>48</v>
      </c>
      <c r="C110" s="17">
        <v>6</v>
      </c>
      <c r="D110">
        <v>3.44</v>
      </c>
      <c r="E110">
        <v>0.47</v>
      </c>
      <c r="F110">
        <v>7.3053261293568273E-3</v>
      </c>
      <c r="G110">
        <v>0.45238095238095238</v>
      </c>
    </row>
    <row r="111" spans="1:7" x14ac:dyDescent="0.3">
      <c r="A111" t="s">
        <v>47</v>
      </c>
      <c r="B111" t="s">
        <v>48</v>
      </c>
      <c r="C111" s="17">
        <v>7</v>
      </c>
      <c r="D111">
        <v>2.85</v>
      </c>
      <c r="E111">
        <v>0.34</v>
      </c>
      <c r="F111">
        <v>3.0549965797320904E-3</v>
      </c>
      <c r="G111">
        <v>0.43478260869565216</v>
      </c>
    </row>
    <row r="112" spans="1:7" x14ac:dyDescent="0.3">
      <c r="A112" t="s">
        <v>47</v>
      </c>
      <c r="B112" t="s">
        <v>48</v>
      </c>
      <c r="C112" s="17">
        <v>8</v>
      </c>
      <c r="D112">
        <v>2.66</v>
      </c>
      <c r="E112">
        <v>0.35</v>
      </c>
      <c r="F112">
        <v>9.462106967113566E-3</v>
      </c>
      <c r="G112">
        <v>0.38235294117647056</v>
      </c>
    </row>
    <row r="113" spans="1:7" x14ac:dyDescent="0.3">
      <c r="A113" t="s">
        <v>47</v>
      </c>
      <c r="B113" t="s">
        <v>48</v>
      </c>
      <c r="C113" s="17">
        <v>9</v>
      </c>
      <c r="D113">
        <v>4.12</v>
      </c>
      <c r="E113">
        <v>0.73</v>
      </c>
      <c r="F113">
        <v>1.9281312911795211E-2</v>
      </c>
      <c r="G113">
        <v>0.13095238095238096</v>
      </c>
    </row>
    <row r="114" spans="1:7" x14ac:dyDescent="0.3">
      <c r="A114" t="s">
        <v>47</v>
      </c>
      <c r="B114" t="s">
        <v>48</v>
      </c>
      <c r="C114" s="17">
        <v>11</v>
      </c>
      <c r="D114">
        <v>3.41</v>
      </c>
      <c r="E114">
        <v>0.51</v>
      </c>
      <c r="F114">
        <v>1.1226774976635375E-2</v>
      </c>
      <c r="G114">
        <v>0.17801047120418848</v>
      </c>
    </row>
    <row r="115" spans="1:7" x14ac:dyDescent="0.3">
      <c r="A115" t="s">
        <v>47</v>
      </c>
      <c r="B115" t="s">
        <v>48</v>
      </c>
      <c r="C115" s="17">
        <v>12</v>
      </c>
      <c r="D115">
        <v>3.21</v>
      </c>
      <c r="E115">
        <v>0.47</v>
      </c>
      <c r="F115">
        <v>3.5144359376441288E-2</v>
      </c>
      <c r="G115">
        <v>8.6614173228346455E-2</v>
      </c>
    </row>
    <row r="116" spans="1:7" x14ac:dyDescent="0.3">
      <c r="A116" t="s">
        <v>47</v>
      </c>
      <c r="B116" t="s">
        <v>48</v>
      </c>
      <c r="C116" s="17">
        <v>13</v>
      </c>
      <c r="D116">
        <v>3.13</v>
      </c>
      <c r="E116">
        <v>0.56000000000000005</v>
      </c>
      <c r="F116">
        <v>8.838585450617574E-2</v>
      </c>
      <c r="G116">
        <v>6.482465462274177E-2</v>
      </c>
    </row>
    <row r="117" spans="1:7" x14ac:dyDescent="0.3">
      <c r="A117" t="s">
        <v>47</v>
      </c>
      <c r="B117" t="s">
        <v>48</v>
      </c>
      <c r="C117" s="17">
        <v>14</v>
      </c>
      <c r="D117">
        <v>6.69</v>
      </c>
      <c r="E117">
        <v>1.84</v>
      </c>
      <c r="F117">
        <v>1.43454823638425E-3</v>
      </c>
      <c r="G117">
        <v>0.2857142857142857</v>
      </c>
    </row>
    <row r="118" spans="1:7" x14ac:dyDescent="0.3">
      <c r="A118" t="s">
        <v>47</v>
      </c>
      <c r="B118" t="s">
        <v>49</v>
      </c>
      <c r="C118" s="17">
        <v>2</v>
      </c>
      <c r="D118">
        <v>0.9</v>
      </c>
      <c r="E118">
        <v>0.08</v>
      </c>
      <c r="F118">
        <v>2.0397028711643915E-3</v>
      </c>
      <c r="G118">
        <v>0</v>
      </c>
    </row>
    <row r="119" spans="1:7" x14ac:dyDescent="0.3">
      <c r="A119" t="s">
        <v>47</v>
      </c>
      <c r="B119" t="s">
        <v>49</v>
      </c>
      <c r="C119" s="17">
        <v>6</v>
      </c>
      <c r="D119">
        <v>2.11</v>
      </c>
      <c r="E119">
        <v>0.2</v>
      </c>
      <c r="F119">
        <v>0.11010263686278543</v>
      </c>
      <c r="G119">
        <v>4.2608695652173914E-2</v>
      </c>
    </row>
    <row r="120" spans="1:7" x14ac:dyDescent="0.3">
      <c r="A120" t="s">
        <v>47</v>
      </c>
      <c r="B120" t="s">
        <v>49</v>
      </c>
      <c r="C120" s="17">
        <v>7</v>
      </c>
      <c r="D120">
        <v>2.41</v>
      </c>
      <c r="E120">
        <v>0.28999999999999998</v>
      </c>
      <c r="F120">
        <v>1.161897837987045E-3</v>
      </c>
      <c r="G120">
        <v>0</v>
      </c>
    </row>
    <row r="121" spans="1:7" x14ac:dyDescent="0.3">
      <c r="A121" t="s">
        <v>47</v>
      </c>
      <c r="B121" t="s">
        <v>49</v>
      </c>
      <c r="C121" s="17">
        <v>9</v>
      </c>
      <c r="D121">
        <v>2.34</v>
      </c>
      <c r="E121">
        <v>0.23</v>
      </c>
      <c r="F121">
        <v>0.10467643549980045</v>
      </c>
      <c r="G121">
        <v>3.6496350364963502E-3</v>
      </c>
    </row>
    <row r="122" spans="1:7" x14ac:dyDescent="0.3">
      <c r="A122" t="s">
        <v>47</v>
      </c>
      <c r="B122" t="s">
        <v>49</v>
      </c>
      <c r="C122" s="17">
        <v>11</v>
      </c>
      <c r="D122">
        <v>1.87</v>
      </c>
      <c r="E122">
        <v>0.22</v>
      </c>
      <c r="F122">
        <v>1.2472636562643181E-2</v>
      </c>
      <c r="G122">
        <v>0.17857142857142858</v>
      </c>
    </row>
    <row r="123" spans="1:7" x14ac:dyDescent="0.3">
      <c r="A123" t="s">
        <v>47</v>
      </c>
      <c r="B123" t="s">
        <v>49</v>
      </c>
      <c r="C123" s="17">
        <v>12</v>
      </c>
      <c r="D123">
        <v>3.05</v>
      </c>
      <c r="E123">
        <v>0.33</v>
      </c>
      <c r="F123">
        <v>1.3553875106667078E-2</v>
      </c>
      <c r="G123">
        <v>9.6385542168674704E-2</v>
      </c>
    </row>
    <row r="124" spans="1:7" x14ac:dyDescent="0.3">
      <c r="A124" t="s">
        <v>47</v>
      </c>
      <c r="B124" t="s">
        <v>49</v>
      </c>
      <c r="C124" s="17">
        <v>13</v>
      </c>
      <c r="D124">
        <v>2.41</v>
      </c>
      <c r="E124">
        <v>0.24</v>
      </c>
      <c r="F124">
        <v>2.7177920099182136E-2</v>
      </c>
      <c r="G124">
        <v>6.7796610169491525E-2</v>
      </c>
    </row>
    <row r="125" spans="1:7" x14ac:dyDescent="0.3">
      <c r="A125" t="s">
        <v>47</v>
      </c>
      <c r="B125" t="s">
        <v>49</v>
      </c>
      <c r="C125" s="17">
        <v>14</v>
      </c>
      <c r="D125">
        <v>2.77</v>
      </c>
      <c r="E125">
        <v>0.33</v>
      </c>
      <c r="F125">
        <v>1.2648774586508239E-2</v>
      </c>
      <c r="G125">
        <v>0.12328767123287671</v>
      </c>
    </row>
    <row r="126" spans="1:7" x14ac:dyDescent="0.3">
      <c r="A126" t="s">
        <v>47</v>
      </c>
      <c r="B126" t="s">
        <v>49</v>
      </c>
      <c r="C126" s="17">
        <v>15</v>
      </c>
      <c r="D126">
        <v>1.69</v>
      </c>
      <c r="E126">
        <v>0.15</v>
      </c>
      <c r="F126">
        <v>2.1866404082454338E-2</v>
      </c>
      <c r="G126">
        <v>6.4516129032258063E-2</v>
      </c>
    </row>
    <row r="127" spans="1:7" x14ac:dyDescent="0.3">
      <c r="A127" t="s">
        <v>47</v>
      </c>
      <c r="B127" t="s">
        <v>49</v>
      </c>
      <c r="C127" s="17">
        <v>16</v>
      </c>
      <c r="D127">
        <v>3.43</v>
      </c>
      <c r="E127">
        <v>0.44</v>
      </c>
      <c r="F127">
        <v>9.3727178470151468E-2</v>
      </c>
      <c r="G127">
        <v>1.0309278350515464E-2</v>
      </c>
    </row>
    <row r="128" spans="1:7" x14ac:dyDescent="0.3">
      <c r="A128" t="s">
        <v>47</v>
      </c>
      <c r="B128" t="s">
        <v>49</v>
      </c>
      <c r="C128" s="17">
        <v>17</v>
      </c>
      <c r="D128">
        <v>2.27</v>
      </c>
      <c r="E128">
        <v>0.24</v>
      </c>
      <c r="F128">
        <v>0.24402062926170778</v>
      </c>
      <c r="G128">
        <v>1.4184397163120567E-2</v>
      </c>
    </row>
    <row r="129" spans="1:7" x14ac:dyDescent="0.3">
      <c r="A129" t="s">
        <v>47</v>
      </c>
      <c r="B129" t="s">
        <v>49</v>
      </c>
      <c r="C129" s="17">
        <v>18</v>
      </c>
      <c r="D129">
        <v>1.69</v>
      </c>
      <c r="E129">
        <v>0.15</v>
      </c>
      <c r="F129">
        <v>1.4103848866124782E-2</v>
      </c>
      <c r="G129">
        <v>0.19736842105263158</v>
      </c>
    </row>
    <row r="130" spans="1:7" x14ac:dyDescent="0.3">
      <c r="A130" t="s">
        <v>47</v>
      </c>
      <c r="B130" t="s">
        <v>49</v>
      </c>
      <c r="C130" s="17">
        <v>19</v>
      </c>
      <c r="D130">
        <v>2.17</v>
      </c>
      <c r="E130">
        <v>0.26</v>
      </c>
      <c r="F130">
        <v>6.866709042890802E-2</v>
      </c>
      <c r="G130">
        <v>7.2625698324022353E-2</v>
      </c>
    </row>
    <row r="131" spans="1:7" x14ac:dyDescent="0.3">
      <c r="A131" t="s">
        <v>47</v>
      </c>
      <c r="B131" t="s">
        <v>49</v>
      </c>
      <c r="C131" s="17">
        <v>20</v>
      </c>
      <c r="D131">
        <v>3.01</v>
      </c>
      <c r="E131">
        <v>0.38</v>
      </c>
      <c r="F131">
        <v>6.2882370665374082E-2</v>
      </c>
      <c r="G131">
        <v>2.6041666666666668E-2</v>
      </c>
    </row>
    <row r="132" spans="1:7" x14ac:dyDescent="0.3">
      <c r="A132" t="s">
        <v>47</v>
      </c>
      <c r="B132" t="s">
        <v>49</v>
      </c>
      <c r="C132" s="17">
        <v>21</v>
      </c>
      <c r="D132">
        <v>2.4</v>
      </c>
      <c r="E132">
        <v>0.27</v>
      </c>
      <c r="F132">
        <v>5.582966160338365E-3</v>
      </c>
      <c r="G132">
        <v>6.25E-2</v>
      </c>
    </row>
    <row r="133" spans="1:7" x14ac:dyDescent="0.3">
      <c r="A133" t="s">
        <v>47</v>
      </c>
      <c r="B133" t="s">
        <v>49</v>
      </c>
      <c r="C133" s="17">
        <v>22</v>
      </c>
      <c r="D133">
        <v>1.72</v>
      </c>
      <c r="E133">
        <v>0.16</v>
      </c>
      <c r="F133">
        <v>3.6053319582087396E-3</v>
      </c>
      <c r="G133">
        <v>0.18181818181818182</v>
      </c>
    </row>
    <row r="134" spans="1:7" x14ac:dyDescent="0.3">
      <c r="A134" t="s">
        <v>47</v>
      </c>
      <c r="B134" t="s">
        <v>49</v>
      </c>
      <c r="C134" s="17">
        <v>23</v>
      </c>
      <c r="D134">
        <v>2.31</v>
      </c>
      <c r="E134">
        <v>0.2</v>
      </c>
      <c r="F134">
        <v>2.0398782600654394E-3</v>
      </c>
      <c r="G134">
        <v>0.13333333333333333</v>
      </c>
    </row>
    <row r="135" spans="1:7" x14ac:dyDescent="0.3">
      <c r="A135" t="s">
        <v>47</v>
      </c>
      <c r="B135" t="s">
        <v>49</v>
      </c>
      <c r="C135" s="17">
        <v>24</v>
      </c>
      <c r="D135">
        <v>3.34</v>
      </c>
      <c r="E135">
        <v>0.48</v>
      </c>
      <c r="F135">
        <v>8.0043106629632904E-2</v>
      </c>
      <c r="G135">
        <v>5.0880626223091974E-2</v>
      </c>
    </row>
    <row r="136" spans="1:7" x14ac:dyDescent="0.3">
      <c r="A136" t="s">
        <v>47</v>
      </c>
      <c r="B136" t="s">
        <v>49</v>
      </c>
      <c r="C136" s="17">
        <v>25</v>
      </c>
      <c r="D136">
        <v>3.75</v>
      </c>
      <c r="E136">
        <v>0.5</v>
      </c>
      <c r="F136">
        <v>4.2091555262534157E-2</v>
      </c>
      <c r="G136">
        <v>7.1197411003236247E-2</v>
      </c>
    </row>
    <row r="137" spans="1:7" x14ac:dyDescent="0.3">
      <c r="A137" t="s">
        <v>47</v>
      </c>
      <c r="B137" t="s">
        <v>49</v>
      </c>
      <c r="C137" s="17">
        <v>26</v>
      </c>
      <c r="D137">
        <v>3.71</v>
      </c>
      <c r="E137">
        <v>0.51</v>
      </c>
      <c r="F137">
        <v>2.8689448430716448E-2</v>
      </c>
      <c r="G137">
        <v>0.10204081632653061</v>
      </c>
    </row>
    <row r="138" spans="1:7" x14ac:dyDescent="0.3">
      <c r="A138" t="s">
        <v>47</v>
      </c>
      <c r="B138" t="s">
        <v>49</v>
      </c>
      <c r="C138" s="17">
        <v>27</v>
      </c>
      <c r="D138">
        <v>3.66</v>
      </c>
      <c r="E138">
        <v>0.47</v>
      </c>
      <c r="F138">
        <v>3.725549931545314E-2</v>
      </c>
      <c r="G138">
        <v>0.10837438423645321</v>
      </c>
    </row>
    <row r="139" spans="1:7" x14ac:dyDescent="0.3">
      <c r="A139" t="s">
        <v>47</v>
      </c>
      <c r="B139" t="s">
        <v>49</v>
      </c>
      <c r="C139" s="17">
        <v>28</v>
      </c>
      <c r="D139">
        <v>1.53</v>
      </c>
      <c r="E139">
        <v>0.13</v>
      </c>
      <c r="F139">
        <v>2.2806604792747981E-3</v>
      </c>
      <c r="G139">
        <v>0.31578947368421051</v>
      </c>
    </row>
    <row r="140" spans="1:7" x14ac:dyDescent="0.3">
      <c r="A140" t="s">
        <v>47</v>
      </c>
      <c r="B140" t="s">
        <v>49</v>
      </c>
      <c r="C140" s="17">
        <v>29</v>
      </c>
      <c r="D140">
        <v>2.96</v>
      </c>
      <c r="E140">
        <v>0.32</v>
      </c>
      <c r="F140">
        <v>5.943896376580958E-2</v>
      </c>
      <c r="G140">
        <v>4.3165467625899283E-2</v>
      </c>
    </row>
    <row r="141" spans="1:7" x14ac:dyDescent="0.3">
      <c r="A141" t="s">
        <v>47</v>
      </c>
      <c r="B141" t="s">
        <v>49</v>
      </c>
      <c r="C141" s="17">
        <v>30</v>
      </c>
      <c r="D141">
        <v>1.55</v>
      </c>
      <c r="E141">
        <v>0.15</v>
      </c>
      <c r="F141">
        <v>5.8569767382119782E-2</v>
      </c>
      <c r="G141">
        <v>0.10818713450292397</v>
      </c>
    </row>
    <row r="142" spans="1:7" x14ac:dyDescent="0.3">
      <c r="A142" t="s">
        <v>47</v>
      </c>
      <c r="B142" t="s">
        <v>50</v>
      </c>
      <c r="C142" s="17">
        <v>1</v>
      </c>
      <c r="D142">
        <v>3.66</v>
      </c>
      <c r="E142">
        <v>0.54</v>
      </c>
      <c r="F142">
        <v>2.094907706938369E-2</v>
      </c>
      <c r="G142">
        <v>0.26</v>
      </c>
    </row>
    <row r="143" spans="1:7" x14ac:dyDescent="0.3">
      <c r="A143" t="s">
        <v>47</v>
      </c>
      <c r="B143" t="s">
        <v>50</v>
      </c>
      <c r="C143" s="17">
        <v>2</v>
      </c>
      <c r="D143">
        <v>2.96</v>
      </c>
      <c r="E143">
        <v>0.44</v>
      </c>
      <c r="F143">
        <v>2.1356004596625754E-2</v>
      </c>
      <c r="G143">
        <v>0.20952380952380953</v>
      </c>
    </row>
    <row r="144" spans="1:7" x14ac:dyDescent="0.3">
      <c r="A144" t="s">
        <v>47</v>
      </c>
      <c r="B144" t="s">
        <v>50</v>
      </c>
      <c r="C144" s="17" t="s">
        <v>51</v>
      </c>
      <c r="D144">
        <v>3.24</v>
      </c>
      <c r="E144">
        <v>0.46</v>
      </c>
      <c r="F144">
        <v>2.2716430794393581E-2</v>
      </c>
      <c r="G144">
        <v>0.45</v>
      </c>
    </row>
    <row r="145" spans="1:7" x14ac:dyDescent="0.3">
      <c r="A145" t="s">
        <v>47</v>
      </c>
      <c r="B145" t="s">
        <v>50</v>
      </c>
      <c r="C145" s="17" t="s">
        <v>52</v>
      </c>
      <c r="D145">
        <v>3.54</v>
      </c>
      <c r="E145">
        <v>0.56999999999999995</v>
      </c>
      <c r="F145">
        <v>3.9359637044895382E-2</v>
      </c>
      <c r="G145">
        <v>0.15770609318996415</v>
      </c>
    </row>
    <row r="146" spans="1:7" x14ac:dyDescent="0.3">
      <c r="A146" t="s">
        <v>47</v>
      </c>
      <c r="B146" t="s">
        <v>50</v>
      </c>
      <c r="C146" s="17">
        <v>4</v>
      </c>
      <c r="D146">
        <v>3.06</v>
      </c>
      <c r="E146">
        <v>0.41</v>
      </c>
      <c r="F146">
        <v>2.3823256513779874E-2</v>
      </c>
      <c r="G146">
        <v>0.42763157894736842</v>
      </c>
    </row>
    <row r="147" spans="1:7" x14ac:dyDescent="0.3">
      <c r="A147" t="s">
        <v>47</v>
      </c>
      <c r="B147" t="s">
        <v>50</v>
      </c>
      <c r="C147" s="17">
        <v>5</v>
      </c>
      <c r="D147">
        <v>3.3</v>
      </c>
      <c r="E147">
        <v>0.57999999999999996</v>
      </c>
      <c r="F147">
        <v>2.4652231183610027E-2</v>
      </c>
      <c r="G147">
        <v>0.15677966101694915</v>
      </c>
    </row>
    <row r="148" spans="1:7" x14ac:dyDescent="0.3">
      <c r="A148" t="s">
        <v>47</v>
      </c>
      <c r="B148" t="s">
        <v>50</v>
      </c>
      <c r="C148" s="17">
        <v>6</v>
      </c>
      <c r="D148">
        <v>2.7</v>
      </c>
      <c r="E148">
        <v>0.37</v>
      </c>
      <c r="F148">
        <v>2.5550598590010389E-2</v>
      </c>
      <c r="G148">
        <v>0.22368421052631579</v>
      </c>
    </row>
    <row r="149" spans="1:7" x14ac:dyDescent="0.3">
      <c r="A149" t="s">
        <v>47</v>
      </c>
      <c r="B149" t="s">
        <v>50</v>
      </c>
      <c r="C149" s="17">
        <v>7</v>
      </c>
      <c r="D149">
        <v>4.0599999999999996</v>
      </c>
      <c r="E149">
        <v>0.64</v>
      </c>
      <c r="F149">
        <v>1.8519027577436301E-2</v>
      </c>
      <c r="G149">
        <v>0.25</v>
      </c>
    </row>
    <row r="150" spans="1:7" x14ac:dyDescent="0.3">
      <c r="A150" t="s">
        <v>47</v>
      </c>
      <c r="B150" t="s">
        <v>50</v>
      </c>
      <c r="C150" s="17">
        <v>8</v>
      </c>
      <c r="D150">
        <v>3.59</v>
      </c>
      <c r="E150">
        <v>0.56999999999999995</v>
      </c>
      <c r="F150">
        <v>7.4262263044752785E-3</v>
      </c>
      <c r="G150">
        <v>0.16447368421052633</v>
      </c>
    </row>
    <row r="151" spans="1:7" x14ac:dyDescent="0.3">
      <c r="A151" t="s">
        <v>47</v>
      </c>
      <c r="B151" t="s">
        <v>50</v>
      </c>
      <c r="C151" s="17">
        <v>9</v>
      </c>
      <c r="D151">
        <v>3.9</v>
      </c>
      <c r="E151">
        <v>0.55000000000000004</v>
      </c>
      <c r="F151">
        <v>1.6594585113120893E-2</v>
      </c>
      <c r="G151">
        <v>0.39378238341968913</v>
      </c>
    </row>
    <row r="152" spans="1:7" x14ac:dyDescent="0.3">
      <c r="A152" t="s">
        <v>47</v>
      </c>
      <c r="B152" t="s">
        <v>50</v>
      </c>
      <c r="C152" s="17">
        <v>10</v>
      </c>
      <c r="D152">
        <v>3.69</v>
      </c>
      <c r="E152">
        <v>0.65</v>
      </c>
      <c r="F152">
        <v>1.8531209353715331E-2</v>
      </c>
      <c r="G152">
        <v>0.11320754716981132</v>
      </c>
    </row>
    <row r="153" spans="1:7" x14ac:dyDescent="0.3">
      <c r="A153" t="s">
        <v>47</v>
      </c>
      <c r="B153" t="s">
        <v>50</v>
      </c>
      <c r="C153" s="17">
        <v>11</v>
      </c>
      <c r="D153">
        <v>2.9</v>
      </c>
      <c r="E153">
        <v>0.48</v>
      </c>
      <c r="F153">
        <v>5.2886441117974303E-2</v>
      </c>
      <c r="G153">
        <v>8.3164300202839755E-2</v>
      </c>
    </row>
    <row r="154" spans="1:7" x14ac:dyDescent="0.3">
      <c r="A154" t="s">
        <v>47</v>
      </c>
      <c r="B154" t="s">
        <v>50</v>
      </c>
      <c r="C154" s="17">
        <v>12</v>
      </c>
      <c r="D154">
        <v>3.85</v>
      </c>
      <c r="E154">
        <v>0.63</v>
      </c>
      <c r="F154">
        <v>3.5280939903976634E-2</v>
      </c>
      <c r="G154">
        <v>0.13636363636363635</v>
      </c>
    </row>
    <row r="155" spans="1:7" x14ac:dyDescent="0.3">
      <c r="A155" t="s">
        <v>47</v>
      </c>
      <c r="B155" t="s">
        <v>50</v>
      </c>
      <c r="C155" s="17">
        <v>13</v>
      </c>
      <c r="D155">
        <v>3.84</v>
      </c>
      <c r="E155">
        <v>0.72</v>
      </c>
      <c r="F155">
        <v>5.1226711999950228E-2</v>
      </c>
      <c r="G155">
        <v>4.6954314720812185E-2</v>
      </c>
    </row>
    <row r="156" spans="1:7" x14ac:dyDescent="0.3">
      <c r="A156" t="s">
        <v>47</v>
      </c>
      <c r="B156" t="s">
        <v>50</v>
      </c>
      <c r="C156" s="17">
        <v>14</v>
      </c>
      <c r="D156">
        <v>3.23</v>
      </c>
      <c r="E156">
        <v>0.54</v>
      </c>
      <c r="F156">
        <v>6.6073690456318626E-2</v>
      </c>
      <c r="G156">
        <v>5.3830227743271224E-2</v>
      </c>
    </row>
    <row r="157" spans="1:7" x14ac:dyDescent="0.3">
      <c r="A157" t="s">
        <v>47</v>
      </c>
      <c r="B157" t="s">
        <v>50</v>
      </c>
      <c r="C157" s="17">
        <v>15</v>
      </c>
      <c r="D157">
        <v>3.81</v>
      </c>
      <c r="E157">
        <v>0.51</v>
      </c>
      <c r="F157">
        <v>5.8815789602957901E-3</v>
      </c>
      <c r="G157">
        <v>0.5</v>
      </c>
    </row>
    <row r="158" spans="1:7" x14ac:dyDescent="0.3">
      <c r="A158" t="s">
        <v>47</v>
      </c>
      <c r="B158" t="s">
        <v>50</v>
      </c>
      <c r="C158" s="17">
        <v>16</v>
      </c>
      <c r="D158">
        <v>2.2400000000000002</v>
      </c>
      <c r="E158">
        <v>0.3</v>
      </c>
      <c r="F158">
        <v>6.9385219993036484E-2</v>
      </c>
      <c r="G158">
        <v>0.16533864541832669</v>
      </c>
    </row>
    <row r="159" spans="1:7" x14ac:dyDescent="0.3">
      <c r="A159" t="s">
        <v>47</v>
      </c>
      <c r="B159" t="s">
        <v>50</v>
      </c>
      <c r="C159" s="17">
        <v>17</v>
      </c>
      <c r="D159">
        <v>2.5099999999999998</v>
      </c>
      <c r="E159">
        <v>0.37</v>
      </c>
      <c r="F159">
        <v>2.5062850512473409E-2</v>
      </c>
      <c r="G159">
        <v>0.20987654320987653</v>
      </c>
    </row>
    <row r="160" spans="1:7" x14ac:dyDescent="0.3">
      <c r="A160" t="s">
        <v>47</v>
      </c>
      <c r="B160" t="s">
        <v>50</v>
      </c>
      <c r="C160" s="17">
        <v>18</v>
      </c>
      <c r="D160">
        <v>2.95</v>
      </c>
      <c r="E160">
        <v>0.41</v>
      </c>
      <c r="F160">
        <v>1.8139780846851056E-2</v>
      </c>
      <c r="G160">
        <v>0.1271186440677966</v>
      </c>
    </row>
    <row r="161" spans="1:7" x14ac:dyDescent="0.3">
      <c r="A161" t="s">
        <v>47</v>
      </c>
      <c r="B161" t="s">
        <v>50</v>
      </c>
      <c r="C161" s="17">
        <v>19</v>
      </c>
      <c r="D161">
        <v>2.52</v>
      </c>
      <c r="E161">
        <v>0.4</v>
      </c>
      <c r="F161">
        <v>7.2176764426465631E-2</v>
      </c>
      <c r="G161">
        <v>0.10755148741418764</v>
      </c>
    </row>
    <row r="162" spans="1:7" x14ac:dyDescent="0.3">
      <c r="A162" t="s">
        <v>47</v>
      </c>
      <c r="B162" t="s">
        <v>50</v>
      </c>
      <c r="C162" s="17">
        <v>20</v>
      </c>
      <c r="D162">
        <v>2.2000000000000002</v>
      </c>
      <c r="E162">
        <v>0.28000000000000003</v>
      </c>
      <c r="F162">
        <v>3.4733281764268702E-2</v>
      </c>
      <c r="G162">
        <v>0.10480349344978165</v>
      </c>
    </row>
    <row r="163" spans="1:7" x14ac:dyDescent="0.3">
      <c r="A163" t="s">
        <v>47</v>
      </c>
      <c r="B163" t="s">
        <v>50</v>
      </c>
      <c r="C163" s="17">
        <v>21</v>
      </c>
      <c r="D163">
        <v>3.43</v>
      </c>
      <c r="E163">
        <v>0.4</v>
      </c>
      <c r="F163">
        <v>7.0282932406778619E-3</v>
      </c>
      <c r="G163">
        <v>0.67647058823529416</v>
      </c>
    </row>
    <row r="164" spans="1:7" x14ac:dyDescent="0.3">
      <c r="A164" t="s">
        <v>47</v>
      </c>
      <c r="B164" t="s">
        <v>50</v>
      </c>
      <c r="C164" s="17">
        <v>22</v>
      </c>
      <c r="D164">
        <v>2.72</v>
      </c>
      <c r="E164">
        <v>0.37</v>
      </c>
      <c r="F164">
        <v>2.5406376875441169E-2</v>
      </c>
      <c r="G164">
        <v>0.30049261083743845</v>
      </c>
    </row>
    <row r="165" spans="1:7" x14ac:dyDescent="0.3">
      <c r="A165" t="s">
        <v>47</v>
      </c>
      <c r="B165" t="s">
        <v>50</v>
      </c>
      <c r="C165" s="17">
        <v>23</v>
      </c>
      <c r="D165">
        <v>3.63</v>
      </c>
      <c r="E165">
        <v>0.63</v>
      </c>
      <c r="F165">
        <v>5.460291449640077E-2</v>
      </c>
      <c r="G165">
        <v>4.9303322615219719E-2</v>
      </c>
    </row>
    <row r="166" spans="1:7" x14ac:dyDescent="0.3">
      <c r="A166" t="s">
        <v>47</v>
      </c>
      <c r="B166" t="s">
        <v>50</v>
      </c>
      <c r="C166" s="17">
        <v>24</v>
      </c>
      <c r="D166">
        <v>1.99</v>
      </c>
      <c r="E166">
        <v>0.24</v>
      </c>
      <c r="F166">
        <v>4.0795963846769499E-2</v>
      </c>
      <c r="G166">
        <v>7.9617834394904455E-2</v>
      </c>
    </row>
    <row r="167" spans="1:7" x14ac:dyDescent="0.3">
      <c r="A167" t="s">
        <v>47</v>
      </c>
      <c r="B167" t="s">
        <v>50</v>
      </c>
      <c r="C167" s="17">
        <v>25</v>
      </c>
      <c r="D167">
        <v>3.38</v>
      </c>
      <c r="E167">
        <v>0.47</v>
      </c>
      <c r="F167">
        <v>1.7366172147874847E-2</v>
      </c>
      <c r="G167">
        <v>0.36428571428571427</v>
      </c>
    </row>
    <row r="168" spans="1:7" x14ac:dyDescent="0.3">
      <c r="A168" t="s">
        <v>47</v>
      </c>
      <c r="B168" t="s">
        <v>53</v>
      </c>
      <c r="C168" s="17">
        <v>1</v>
      </c>
      <c r="D168">
        <v>2.5299999999999998</v>
      </c>
      <c r="E168">
        <v>0.36</v>
      </c>
      <c r="F168">
        <v>7.6575461992264324E-2</v>
      </c>
      <c r="G168">
        <v>7.1428571428571425E-2</v>
      </c>
    </row>
    <row r="169" spans="1:7" x14ac:dyDescent="0.3">
      <c r="A169" t="s">
        <v>47</v>
      </c>
      <c r="B169" t="s">
        <v>53</v>
      </c>
      <c r="C169" s="17">
        <v>2</v>
      </c>
      <c r="D169">
        <v>3.24</v>
      </c>
      <c r="E169">
        <v>0.59</v>
      </c>
      <c r="F169">
        <v>0.10211580683501699</v>
      </c>
      <c r="G169">
        <v>4.0391676866585069E-2</v>
      </c>
    </row>
    <row r="170" spans="1:7" x14ac:dyDescent="0.3">
      <c r="A170" t="s">
        <v>47</v>
      </c>
      <c r="B170" t="s">
        <v>53</v>
      </c>
      <c r="C170" s="17">
        <v>3</v>
      </c>
      <c r="D170">
        <v>2.44</v>
      </c>
      <c r="E170">
        <v>0.39</v>
      </c>
      <c r="F170">
        <v>0.12176297806018463</v>
      </c>
      <c r="G170">
        <v>3.5897435897435895E-2</v>
      </c>
    </row>
    <row r="171" spans="1:7" x14ac:dyDescent="0.3">
      <c r="A171" t="s">
        <v>47</v>
      </c>
      <c r="B171" t="s">
        <v>53</v>
      </c>
      <c r="C171" s="17">
        <v>4</v>
      </c>
      <c r="D171">
        <v>2.63</v>
      </c>
      <c r="E171">
        <v>0.37</v>
      </c>
      <c r="F171">
        <v>2.2364276721193323E-2</v>
      </c>
      <c r="G171">
        <v>0.27272727272727271</v>
      </c>
    </row>
    <row r="172" spans="1:7" x14ac:dyDescent="0.3">
      <c r="A172" t="s">
        <v>47</v>
      </c>
      <c r="B172" t="s">
        <v>53</v>
      </c>
      <c r="C172" s="17">
        <v>5</v>
      </c>
      <c r="D172">
        <v>3.52</v>
      </c>
      <c r="E172">
        <v>0.54</v>
      </c>
      <c r="F172">
        <v>0.104375151979948</v>
      </c>
      <c r="G172">
        <v>4.8387096774193547E-2</v>
      </c>
    </row>
    <row r="173" spans="1:7" x14ac:dyDescent="0.3">
      <c r="A173" t="s">
        <v>47</v>
      </c>
      <c r="B173" t="s">
        <v>53</v>
      </c>
      <c r="C173" s="17">
        <v>6</v>
      </c>
      <c r="D173">
        <v>2.67</v>
      </c>
      <c r="E173">
        <v>0.37</v>
      </c>
      <c r="F173">
        <v>9.1356797542131662E-2</v>
      </c>
      <c r="G173">
        <v>3.6597428288822946E-2</v>
      </c>
    </row>
    <row r="174" spans="1:7" x14ac:dyDescent="0.3">
      <c r="A174" t="s">
        <v>47</v>
      </c>
      <c r="B174" t="s">
        <v>53</v>
      </c>
      <c r="C174" s="17">
        <v>7</v>
      </c>
      <c r="D174">
        <v>3.44</v>
      </c>
      <c r="E174">
        <v>0.55000000000000004</v>
      </c>
      <c r="F174">
        <v>7.285581407614676E-2</v>
      </c>
      <c r="G174">
        <v>5.019305019305019E-2</v>
      </c>
    </row>
    <row r="175" spans="1:7" x14ac:dyDescent="0.3">
      <c r="A175" t="s">
        <v>47</v>
      </c>
      <c r="B175" t="s">
        <v>53</v>
      </c>
      <c r="C175" s="17">
        <v>8</v>
      </c>
      <c r="D175">
        <v>1.9</v>
      </c>
      <c r="E175">
        <v>0.24</v>
      </c>
      <c r="F175">
        <v>9.4958119936280644E-2</v>
      </c>
      <c r="G175">
        <v>6.2006764374295378E-2</v>
      </c>
    </row>
    <row r="176" spans="1:7" x14ac:dyDescent="0.3">
      <c r="A176" t="s">
        <v>47</v>
      </c>
      <c r="B176" t="s">
        <v>53</v>
      </c>
      <c r="C176" s="17">
        <v>9</v>
      </c>
      <c r="D176">
        <v>3.5</v>
      </c>
      <c r="E176">
        <v>0.62</v>
      </c>
      <c r="F176">
        <v>2.6529878785898652E-2</v>
      </c>
      <c r="G176">
        <v>6.1576354679802957E-2</v>
      </c>
    </row>
    <row r="177" spans="1:7" x14ac:dyDescent="0.3">
      <c r="A177" t="s">
        <v>47</v>
      </c>
      <c r="B177" t="s">
        <v>53</v>
      </c>
      <c r="C177" s="17">
        <v>10</v>
      </c>
      <c r="D177">
        <v>3.21</v>
      </c>
      <c r="E177">
        <v>0.49</v>
      </c>
      <c r="F177">
        <v>3.0336927008474839E-2</v>
      </c>
      <c r="G177">
        <v>6.584362139917696E-2</v>
      </c>
    </row>
    <row r="178" spans="1:7" x14ac:dyDescent="0.3">
      <c r="A178" t="s">
        <v>47</v>
      </c>
      <c r="B178" t="s">
        <v>53</v>
      </c>
      <c r="C178" s="17">
        <v>11</v>
      </c>
      <c r="D178">
        <v>2.42</v>
      </c>
      <c r="E178">
        <v>0.37</v>
      </c>
      <c r="F178">
        <v>3.3637536432701037E-2</v>
      </c>
      <c r="G178">
        <v>3.6931818181818184E-2</v>
      </c>
    </row>
    <row r="179" spans="1:7" x14ac:dyDescent="0.3">
      <c r="A179" t="s">
        <v>47</v>
      </c>
      <c r="B179" t="s">
        <v>53</v>
      </c>
      <c r="C179" s="17">
        <v>12</v>
      </c>
      <c r="D179">
        <v>2.48</v>
      </c>
      <c r="E179">
        <v>0.33</v>
      </c>
      <c r="F179">
        <v>8.933440975201512E-2</v>
      </c>
      <c r="G179">
        <v>1.3565891472868217E-2</v>
      </c>
    </row>
    <row r="180" spans="1:7" x14ac:dyDescent="0.3">
      <c r="A180" t="s">
        <v>47</v>
      </c>
      <c r="B180" t="s">
        <v>53</v>
      </c>
      <c r="C180" s="17">
        <v>13</v>
      </c>
      <c r="D180">
        <v>2.4300000000000002</v>
      </c>
      <c r="E180">
        <v>0.35</v>
      </c>
      <c r="F180">
        <v>8.5242973462786448E-2</v>
      </c>
      <c r="G180">
        <v>3.2640949554896145E-2</v>
      </c>
    </row>
    <row r="181" spans="1:7" x14ac:dyDescent="0.3">
      <c r="A181" t="s">
        <v>47</v>
      </c>
      <c r="B181" t="s">
        <v>53</v>
      </c>
      <c r="C181" s="17">
        <v>14</v>
      </c>
      <c r="D181">
        <v>2.67</v>
      </c>
      <c r="E181">
        <v>0.38</v>
      </c>
      <c r="F181">
        <v>0.10185698907380432</v>
      </c>
      <c r="G181">
        <v>3.7373737373737372E-2</v>
      </c>
    </row>
    <row r="182" spans="1:7" x14ac:dyDescent="0.3">
      <c r="A182" t="s">
        <v>47</v>
      </c>
      <c r="B182" t="s">
        <v>53</v>
      </c>
      <c r="C182" s="17">
        <v>15</v>
      </c>
      <c r="D182">
        <v>2.46</v>
      </c>
      <c r="E182">
        <v>0.36</v>
      </c>
      <c r="F182">
        <v>8.8086137719875904E-2</v>
      </c>
      <c r="G182">
        <v>2.5048169556840076E-2</v>
      </c>
    </row>
    <row r="183" spans="1:7" x14ac:dyDescent="0.3">
      <c r="A183" t="s">
        <v>47</v>
      </c>
      <c r="B183" t="s">
        <v>53</v>
      </c>
      <c r="C183" s="17">
        <v>16</v>
      </c>
      <c r="D183">
        <v>2.83</v>
      </c>
      <c r="E183">
        <v>0.45</v>
      </c>
      <c r="F183">
        <v>3.895220626120649E-2</v>
      </c>
      <c r="G183">
        <v>4.585537918871252E-2</v>
      </c>
    </row>
    <row r="184" spans="1:7" x14ac:dyDescent="0.3">
      <c r="A184" t="s">
        <v>47</v>
      </c>
      <c r="B184" t="s">
        <v>53</v>
      </c>
      <c r="C184" s="17">
        <v>17</v>
      </c>
      <c r="D184">
        <v>2.67</v>
      </c>
      <c r="E184">
        <v>0.45</v>
      </c>
      <c r="F184">
        <v>0.14972909699448203</v>
      </c>
      <c r="G184">
        <v>1.7132551848512173E-2</v>
      </c>
    </row>
    <row r="185" spans="1:7" x14ac:dyDescent="0.3">
      <c r="A185" t="s">
        <v>47</v>
      </c>
      <c r="B185" t="s">
        <v>53</v>
      </c>
      <c r="C185" s="17">
        <v>18</v>
      </c>
      <c r="D185">
        <v>2.4300000000000002</v>
      </c>
      <c r="E185">
        <v>0.35</v>
      </c>
      <c r="F185">
        <v>4.2204209254052924E-2</v>
      </c>
      <c r="G185">
        <v>0.14396887159533073</v>
      </c>
    </row>
    <row r="186" spans="1:7" x14ac:dyDescent="0.3">
      <c r="A186" t="s">
        <v>47</v>
      </c>
      <c r="B186" t="s">
        <v>53</v>
      </c>
      <c r="C186" s="17">
        <v>19</v>
      </c>
      <c r="D186">
        <v>3.47</v>
      </c>
      <c r="E186">
        <v>0.54</v>
      </c>
      <c r="F186">
        <v>2.0234025882332682E-2</v>
      </c>
      <c r="G186">
        <v>8.5106382978723402E-2</v>
      </c>
    </row>
    <row r="187" spans="1:7" x14ac:dyDescent="0.3">
      <c r="A187" t="s">
        <v>47</v>
      </c>
      <c r="B187" t="s">
        <v>53</v>
      </c>
      <c r="C187" s="17">
        <v>20</v>
      </c>
      <c r="D187">
        <v>2.84</v>
      </c>
      <c r="E187">
        <v>0.45</v>
      </c>
      <c r="F187">
        <v>3.8870968095147368E-2</v>
      </c>
      <c r="G187">
        <v>6.7605633802816895E-2</v>
      </c>
    </row>
    <row r="188" spans="1:7" x14ac:dyDescent="0.3">
      <c r="A188" t="s">
        <v>47</v>
      </c>
      <c r="B188" t="s">
        <v>53</v>
      </c>
      <c r="C188" s="17">
        <v>21</v>
      </c>
      <c r="D188">
        <v>3.48</v>
      </c>
      <c r="E188">
        <v>0.49</v>
      </c>
      <c r="F188">
        <v>1.3599157790089965E-2</v>
      </c>
      <c r="G188">
        <v>0.10344827586206896</v>
      </c>
    </row>
    <row r="189" spans="1:7" x14ac:dyDescent="0.3">
      <c r="A189" t="s">
        <v>47</v>
      </c>
      <c r="B189" t="s">
        <v>53</v>
      </c>
      <c r="C189" s="17">
        <v>22</v>
      </c>
      <c r="D189">
        <v>2.58</v>
      </c>
      <c r="E189">
        <v>0.4</v>
      </c>
      <c r="F189">
        <v>5.4071621699477643E-2</v>
      </c>
      <c r="G189">
        <v>4.1894353369763208E-2</v>
      </c>
    </row>
    <row r="190" spans="1:7" x14ac:dyDescent="0.3">
      <c r="A190" t="s">
        <v>47</v>
      </c>
      <c r="B190" t="s">
        <v>53</v>
      </c>
      <c r="C190" s="17">
        <v>23</v>
      </c>
      <c r="D190">
        <v>2.68</v>
      </c>
      <c r="E190">
        <v>0.39</v>
      </c>
      <c r="F190">
        <v>4.8593728629045256E-2</v>
      </c>
      <c r="G190">
        <v>4.1189931350114416E-2</v>
      </c>
    </row>
    <row r="191" spans="1:7" x14ac:dyDescent="0.3">
      <c r="A191" t="s">
        <v>47</v>
      </c>
      <c r="B191" t="s">
        <v>53</v>
      </c>
      <c r="C191" s="17">
        <v>24</v>
      </c>
      <c r="D191">
        <v>4</v>
      </c>
      <c r="E191">
        <v>0.73</v>
      </c>
      <c r="F191">
        <v>7.8304155713406792E-2</v>
      </c>
      <c r="G191">
        <v>4.5238095238095237E-2</v>
      </c>
    </row>
    <row r="192" spans="1:7" x14ac:dyDescent="0.3">
      <c r="A192" t="s">
        <v>47</v>
      </c>
      <c r="B192" t="s">
        <v>53</v>
      </c>
      <c r="C192" s="17">
        <v>25</v>
      </c>
      <c r="D192">
        <v>4.08</v>
      </c>
      <c r="E192">
        <v>0.75</v>
      </c>
      <c r="F192">
        <v>3.6998353082159263E-2</v>
      </c>
      <c r="G192">
        <v>4.8672566371681415E-2</v>
      </c>
    </row>
    <row r="193" spans="1:7" x14ac:dyDescent="0.3">
      <c r="A193" t="s">
        <v>47</v>
      </c>
      <c r="B193" t="s">
        <v>53</v>
      </c>
      <c r="C193" s="17">
        <v>26</v>
      </c>
      <c r="D193">
        <v>5.19</v>
      </c>
      <c r="E193">
        <v>0.9</v>
      </c>
      <c r="F193">
        <v>1.5401628260139662E-2</v>
      </c>
      <c r="G193">
        <v>0.03</v>
      </c>
    </row>
    <row r="194" spans="1:7" x14ac:dyDescent="0.3">
      <c r="A194" t="s">
        <v>47</v>
      </c>
      <c r="B194" t="s">
        <v>53</v>
      </c>
      <c r="C194" s="17">
        <v>27</v>
      </c>
      <c r="D194">
        <v>3.94</v>
      </c>
      <c r="E194">
        <v>0.66</v>
      </c>
      <c r="F194">
        <v>3.1460949701201647E-2</v>
      </c>
      <c r="G194">
        <v>6.1538461538461542E-2</v>
      </c>
    </row>
    <row r="195" spans="1:7" x14ac:dyDescent="0.3">
      <c r="A195" t="s">
        <v>47</v>
      </c>
      <c r="B195" t="s">
        <v>53</v>
      </c>
      <c r="C195" s="17">
        <v>28</v>
      </c>
      <c r="D195">
        <v>3.08</v>
      </c>
      <c r="E195">
        <v>0.47</v>
      </c>
      <c r="F195">
        <v>2.9840451055662187E-2</v>
      </c>
      <c r="G195">
        <v>9.2964824120603015E-2</v>
      </c>
    </row>
    <row r="196" spans="1:7" x14ac:dyDescent="0.3">
      <c r="A196" t="s">
        <v>47</v>
      </c>
      <c r="B196" t="s">
        <v>54</v>
      </c>
      <c r="C196" s="17">
        <v>1</v>
      </c>
      <c r="D196">
        <v>4</v>
      </c>
      <c r="E196">
        <v>0.81</v>
      </c>
      <c r="F196">
        <v>1.759374597311112E-2</v>
      </c>
      <c r="G196">
        <v>0.11619718309859155</v>
      </c>
    </row>
    <row r="197" spans="1:7" x14ac:dyDescent="0.3">
      <c r="A197" t="s">
        <v>47</v>
      </c>
      <c r="B197" t="s">
        <v>54</v>
      </c>
      <c r="C197" s="17">
        <v>2</v>
      </c>
      <c r="D197">
        <v>2.11</v>
      </c>
      <c r="E197">
        <v>0.28000000000000003</v>
      </c>
      <c r="F197">
        <v>7.7137435376385857E-2</v>
      </c>
      <c r="G197">
        <v>0.11622276029055691</v>
      </c>
    </row>
    <row r="198" spans="1:7" x14ac:dyDescent="0.3">
      <c r="A198" t="s">
        <v>47</v>
      </c>
      <c r="B198" t="s">
        <v>54</v>
      </c>
      <c r="C198" s="17">
        <v>3</v>
      </c>
      <c r="D198">
        <v>1.99</v>
      </c>
      <c r="E198">
        <v>0.23</v>
      </c>
      <c r="F198">
        <v>0.1193519034758074</v>
      </c>
      <c r="G198">
        <v>5.7633973710819006E-2</v>
      </c>
    </row>
    <row r="199" spans="1:7" x14ac:dyDescent="0.3">
      <c r="A199" t="s">
        <v>47</v>
      </c>
      <c r="B199" t="s">
        <v>54</v>
      </c>
      <c r="C199" s="17">
        <v>4</v>
      </c>
      <c r="D199">
        <v>2.56</v>
      </c>
      <c r="E199">
        <v>0.4</v>
      </c>
      <c r="F199">
        <v>6.9992975256389603E-2</v>
      </c>
      <c r="G199">
        <v>4.3564356435643561E-2</v>
      </c>
    </row>
    <row r="200" spans="1:7" x14ac:dyDescent="0.3">
      <c r="A200" t="s">
        <v>47</v>
      </c>
      <c r="B200" t="s">
        <v>54</v>
      </c>
      <c r="C200" s="17">
        <v>5</v>
      </c>
      <c r="D200">
        <v>3.39</v>
      </c>
      <c r="E200">
        <v>0.52</v>
      </c>
      <c r="F200">
        <v>1.2381168917413102E-3</v>
      </c>
      <c r="G200">
        <v>9.0909090909090912E-2</v>
      </c>
    </row>
    <row r="201" spans="1:7" x14ac:dyDescent="0.3">
      <c r="A201" t="s">
        <v>47</v>
      </c>
      <c r="B201" t="s">
        <v>54</v>
      </c>
      <c r="C201" s="17">
        <v>6</v>
      </c>
      <c r="D201">
        <v>2.59</v>
      </c>
      <c r="E201">
        <v>0.46</v>
      </c>
      <c r="F201">
        <v>9.9039204221437804E-2</v>
      </c>
      <c r="G201">
        <v>4.2274052478134108E-2</v>
      </c>
    </row>
    <row r="202" spans="1:7" x14ac:dyDescent="0.3">
      <c r="A202" t="s">
        <v>47</v>
      </c>
      <c r="B202" t="s">
        <v>54</v>
      </c>
      <c r="C202" s="17">
        <v>7</v>
      </c>
      <c r="D202">
        <v>3.87</v>
      </c>
      <c r="E202">
        <v>0.74</v>
      </c>
      <c r="F202">
        <v>3.7431376486701765E-2</v>
      </c>
      <c r="G202">
        <v>4.3209876543209874E-2</v>
      </c>
    </row>
    <row r="203" spans="1:7" x14ac:dyDescent="0.3">
      <c r="A203" t="s">
        <v>47</v>
      </c>
      <c r="B203" t="s">
        <v>54</v>
      </c>
      <c r="C203" s="17">
        <v>8</v>
      </c>
      <c r="D203">
        <v>3.16</v>
      </c>
      <c r="E203">
        <v>0.5</v>
      </c>
      <c r="F203">
        <v>4.1778677745580653E-2</v>
      </c>
      <c r="G203">
        <v>4.8746518105849582E-2</v>
      </c>
    </row>
    <row r="204" spans="1:7" x14ac:dyDescent="0.3">
      <c r="A204" t="s">
        <v>47</v>
      </c>
      <c r="B204" t="s">
        <v>54</v>
      </c>
      <c r="C204" s="17">
        <v>9</v>
      </c>
      <c r="D204">
        <v>2.4500000000000002</v>
      </c>
      <c r="E204">
        <v>0.4</v>
      </c>
      <c r="F204">
        <v>4.6233342398694588E-2</v>
      </c>
      <c r="G204">
        <v>5.1649928263988523E-2</v>
      </c>
    </row>
    <row r="205" spans="1:7" x14ac:dyDescent="0.3">
      <c r="A205" t="s">
        <v>47</v>
      </c>
      <c r="B205" t="s">
        <v>54</v>
      </c>
      <c r="C205" s="17">
        <v>10</v>
      </c>
      <c r="D205">
        <v>2.82</v>
      </c>
      <c r="E205">
        <v>0.45</v>
      </c>
      <c r="F205">
        <v>3.0562519365651672E-2</v>
      </c>
      <c r="G205">
        <v>0.11981566820276497</v>
      </c>
    </row>
    <row r="206" spans="1:7" x14ac:dyDescent="0.3">
      <c r="A206" t="s">
        <v>47</v>
      </c>
      <c r="B206" t="s">
        <v>54</v>
      </c>
      <c r="C206" s="17">
        <v>11</v>
      </c>
      <c r="D206">
        <v>1.8</v>
      </c>
      <c r="E206">
        <v>0.21</v>
      </c>
      <c r="F206">
        <v>8.1892585830655763E-3</v>
      </c>
      <c r="G206">
        <v>0.22058823529411764</v>
      </c>
    </row>
    <row r="207" spans="1:7" x14ac:dyDescent="0.3">
      <c r="A207" t="s">
        <v>47</v>
      </c>
      <c r="B207" t="s">
        <v>54</v>
      </c>
      <c r="C207" s="17">
        <v>12</v>
      </c>
      <c r="D207">
        <v>3.99</v>
      </c>
      <c r="E207">
        <v>0.78</v>
      </c>
      <c r="F207">
        <v>2.7773752596242093E-2</v>
      </c>
      <c r="G207">
        <v>0.16205533596837945</v>
      </c>
    </row>
    <row r="208" spans="1:7" x14ac:dyDescent="0.3">
      <c r="A208" t="s">
        <v>47</v>
      </c>
      <c r="B208" t="s">
        <v>54</v>
      </c>
      <c r="C208" s="17">
        <v>13</v>
      </c>
      <c r="D208">
        <v>2.56</v>
      </c>
      <c r="E208">
        <v>0.31</v>
      </c>
      <c r="F208">
        <v>1.3009711781330563E-2</v>
      </c>
      <c r="G208">
        <v>0.59782608695652173</v>
      </c>
    </row>
    <row r="209" spans="1:7" x14ac:dyDescent="0.3">
      <c r="A209" t="s">
        <v>47</v>
      </c>
      <c r="B209" t="s">
        <v>54</v>
      </c>
      <c r="C209" s="17">
        <v>14</v>
      </c>
      <c r="D209">
        <v>2.61</v>
      </c>
      <c r="E209">
        <v>0.39</v>
      </c>
      <c r="F209">
        <v>4.4323852664037364E-2</v>
      </c>
      <c r="G209">
        <v>0.21176470588235294</v>
      </c>
    </row>
    <row r="210" spans="1:7" x14ac:dyDescent="0.3">
      <c r="A210" t="s">
        <v>47</v>
      </c>
      <c r="B210" t="s">
        <v>54</v>
      </c>
      <c r="C210" s="17">
        <v>15</v>
      </c>
      <c r="D210">
        <v>2.21</v>
      </c>
      <c r="E210">
        <v>0.31</v>
      </c>
      <c r="F210">
        <v>3.7519082981861462E-2</v>
      </c>
      <c r="G210">
        <v>0.13793103448275862</v>
      </c>
    </row>
    <row r="211" spans="1:7" x14ac:dyDescent="0.3">
      <c r="A211" t="s">
        <v>47</v>
      </c>
      <c r="B211" t="s">
        <v>54</v>
      </c>
      <c r="C211" s="17">
        <v>16</v>
      </c>
      <c r="D211">
        <v>3.74</v>
      </c>
      <c r="E211">
        <v>0.73</v>
      </c>
      <c r="F211">
        <v>6.1932494696681419E-2</v>
      </c>
      <c r="G211">
        <v>4.3243243243243246E-2</v>
      </c>
    </row>
    <row r="212" spans="1:7" x14ac:dyDescent="0.3">
      <c r="A212" t="s">
        <v>47</v>
      </c>
      <c r="B212" t="s">
        <v>54</v>
      </c>
      <c r="C212" s="17">
        <v>17</v>
      </c>
      <c r="D212">
        <v>2.12</v>
      </c>
      <c r="E212">
        <v>0.27</v>
      </c>
      <c r="F212">
        <v>0.16748228775509191</v>
      </c>
      <c r="G212">
        <v>4.2490118577075096E-2</v>
      </c>
    </row>
    <row r="213" spans="1:7" x14ac:dyDescent="0.3">
      <c r="A213" t="s">
        <v>47</v>
      </c>
      <c r="B213" t="s">
        <v>54</v>
      </c>
      <c r="C213" s="17">
        <v>18</v>
      </c>
      <c r="D213">
        <v>1.71</v>
      </c>
      <c r="E213">
        <v>0.15</v>
      </c>
      <c r="F213">
        <v>4.2155516971547659E-3</v>
      </c>
      <c r="G213">
        <v>0.46875</v>
      </c>
    </row>
    <row r="214" spans="1:7" x14ac:dyDescent="0.3">
      <c r="A214" t="s">
        <v>47</v>
      </c>
      <c r="B214" t="s">
        <v>54</v>
      </c>
      <c r="C214" s="17">
        <v>19</v>
      </c>
      <c r="D214">
        <v>2.25</v>
      </c>
      <c r="E214">
        <v>0.28000000000000003</v>
      </c>
      <c r="F214">
        <v>7.3022840768638145E-2</v>
      </c>
      <c r="G214">
        <v>5.5028462998102469E-2</v>
      </c>
    </row>
    <row r="215" spans="1:7" x14ac:dyDescent="0.3">
      <c r="A215" t="s">
        <v>47</v>
      </c>
      <c r="B215" t="s">
        <v>54</v>
      </c>
      <c r="C215" s="17">
        <v>20</v>
      </c>
      <c r="D215">
        <v>5.36</v>
      </c>
      <c r="E215">
        <v>1.06</v>
      </c>
      <c r="F215">
        <v>1.3480540457064448E-2</v>
      </c>
      <c r="G215">
        <v>0.12307692307692308</v>
      </c>
    </row>
    <row r="216" spans="1:7" x14ac:dyDescent="0.3">
      <c r="A216" t="s">
        <v>47</v>
      </c>
      <c r="B216" t="s">
        <v>54</v>
      </c>
      <c r="C216" s="17">
        <v>21</v>
      </c>
      <c r="D216">
        <v>2.5299999999999998</v>
      </c>
      <c r="E216">
        <v>0.35</v>
      </c>
      <c r="F216">
        <v>0.10106543349852012</v>
      </c>
      <c r="G216">
        <v>8.4033613445378158E-2</v>
      </c>
    </row>
    <row r="217" spans="1:7" x14ac:dyDescent="0.3">
      <c r="A217" t="s">
        <v>47</v>
      </c>
      <c r="B217" t="s">
        <v>54</v>
      </c>
      <c r="C217" s="17">
        <v>22</v>
      </c>
      <c r="D217">
        <v>2.2599999999999998</v>
      </c>
      <c r="E217">
        <v>0.27</v>
      </c>
      <c r="F217">
        <v>2.1398898158460689E-2</v>
      </c>
      <c r="G217">
        <v>0.18562874251497005</v>
      </c>
    </row>
    <row r="218" spans="1:7" x14ac:dyDescent="0.3">
      <c r="A218" t="s">
        <v>47</v>
      </c>
      <c r="B218" t="s">
        <v>54</v>
      </c>
      <c r="C218" s="17">
        <v>23</v>
      </c>
      <c r="D218">
        <v>3.16</v>
      </c>
      <c r="E218">
        <v>0.44</v>
      </c>
      <c r="F218">
        <v>7.0455679150473608E-3</v>
      </c>
      <c r="G218">
        <v>0.26</v>
      </c>
    </row>
    <row r="219" spans="1:7" x14ac:dyDescent="0.3">
      <c r="A219" t="s">
        <v>47</v>
      </c>
      <c r="B219" t="s">
        <v>54</v>
      </c>
      <c r="C219" s="17">
        <v>24</v>
      </c>
      <c r="D219">
        <v>1.57</v>
      </c>
      <c r="E219">
        <v>0.16</v>
      </c>
      <c r="F219">
        <v>1.6043566905691916E-2</v>
      </c>
      <c r="G219">
        <v>0.27102803738317754</v>
      </c>
    </row>
    <row r="220" spans="1:7" x14ac:dyDescent="0.3">
      <c r="A220" t="s">
        <v>47</v>
      </c>
      <c r="B220" t="s">
        <v>54</v>
      </c>
      <c r="C220" s="17">
        <v>25</v>
      </c>
      <c r="D220">
        <v>2.4300000000000002</v>
      </c>
      <c r="E220">
        <v>0.4</v>
      </c>
      <c r="F220">
        <v>2.1023706995915131E-2</v>
      </c>
      <c r="G220">
        <v>0.27192982456140352</v>
      </c>
    </row>
    <row r="221" spans="1:7" x14ac:dyDescent="0.3">
      <c r="A221" t="s">
        <v>47</v>
      </c>
      <c r="B221" t="s">
        <v>54</v>
      </c>
      <c r="C221" s="17">
        <v>26</v>
      </c>
      <c r="D221">
        <v>3.09</v>
      </c>
      <c r="E221">
        <v>0.52</v>
      </c>
      <c r="F221">
        <v>3.3557888926523907E-2</v>
      </c>
      <c r="G221">
        <v>6.3551401869158877E-2</v>
      </c>
    </row>
    <row r="222" spans="1:7" x14ac:dyDescent="0.3">
      <c r="A222" t="s">
        <v>47</v>
      </c>
      <c r="B222" t="s">
        <v>54</v>
      </c>
      <c r="C222" s="17">
        <v>27</v>
      </c>
      <c r="D222">
        <v>4.38</v>
      </c>
      <c r="E222">
        <v>0.82</v>
      </c>
      <c r="F222">
        <v>7.2444334151995124E-2</v>
      </c>
      <c r="G222">
        <v>4.6082949308755762E-2</v>
      </c>
    </row>
    <row r="223" spans="1:7" x14ac:dyDescent="0.3">
      <c r="A223" t="s">
        <v>47</v>
      </c>
      <c r="B223" t="s">
        <v>54</v>
      </c>
      <c r="C223" s="17">
        <v>28</v>
      </c>
      <c r="D223">
        <v>3.16</v>
      </c>
      <c r="E223">
        <v>0.55000000000000004</v>
      </c>
      <c r="F223">
        <v>5.5665186440762959E-2</v>
      </c>
      <c r="G223">
        <v>7.2072072072072071E-2</v>
      </c>
    </row>
    <row r="224" spans="1:7" x14ac:dyDescent="0.3">
      <c r="A224" t="s">
        <v>47</v>
      </c>
      <c r="B224" t="s">
        <v>54</v>
      </c>
      <c r="C224" s="17">
        <v>29</v>
      </c>
      <c r="D224">
        <v>2.04</v>
      </c>
      <c r="E224">
        <v>0.24</v>
      </c>
      <c r="F224">
        <v>2.0736891363659166E-2</v>
      </c>
      <c r="G224">
        <v>0.24896265560165975</v>
      </c>
    </row>
    <row r="225" spans="1:7" x14ac:dyDescent="0.3">
      <c r="A225" t="s">
        <v>47</v>
      </c>
      <c r="B225" t="s">
        <v>55</v>
      </c>
      <c r="C225" s="17">
        <v>1</v>
      </c>
      <c r="D225">
        <v>2.68</v>
      </c>
      <c r="E225">
        <v>0.42</v>
      </c>
      <c r="F225">
        <v>8.090648847975751E-2</v>
      </c>
      <c r="G225">
        <v>0.12483912483912483</v>
      </c>
    </row>
    <row r="226" spans="1:7" x14ac:dyDescent="0.3">
      <c r="A226" t="s">
        <v>47</v>
      </c>
      <c r="B226" t="s">
        <v>55</v>
      </c>
      <c r="C226" s="17">
        <v>8</v>
      </c>
      <c r="D226">
        <v>3.74</v>
      </c>
      <c r="E226">
        <v>12.23</v>
      </c>
      <c r="F226">
        <v>5.1995424402652562E-3</v>
      </c>
      <c r="G226">
        <v>1</v>
      </c>
    </row>
    <row r="227" spans="1:7" x14ac:dyDescent="0.3">
      <c r="A227" t="s">
        <v>47</v>
      </c>
      <c r="B227" t="s">
        <v>55</v>
      </c>
      <c r="C227" s="17">
        <v>9</v>
      </c>
      <c r="D227">
        <v>3.1</v>
      </c>
      <c r="E227">
        <v>0.37</v>
      </c>
      <c r="F227">
        <v>1.161049123988436E-3</v>
      </c>
      <c r="G227">
        <v>0.14285714285714285</v>
      </c>
    </row>
    <row r="228" spans="1:7" x14ac:dyDescent="0.3">
      <c r="A228" t="s">
        <v>47</v>
      </c>
      <c r="B228" t="s">
        <v>55</v>
      </c>
      <c r="C228" s="17">
        <v>10</v>
      </c>
      <c r="D228">
        <v>4.08</v>
      </c>
      <c r="E228">
        <v>0.57999999999999996</v>
      </c>
      <c r="F228">
        <v>6.9436952097536248E-3</v>
      </c>
      <c r="G228">
        <v>0.5178571428571429</v>
      </c>
    </row>
    <row r="229" spans="1:7" x14ac:dyDescent="0.3">
      <c r="A229" t="s">
        <v>47</v>
      </c>
      <c r="B229" t="s">
        <v>55</v>
      </c>
      <c r="C229" s="17">
        <v>11</v>
      </c>
      <c r="D229">
        <v>2.13</v>
      </c>
      <c r="E229">
        <v>0.28000000000000003</v>
      </c>
      <c r="F229">
        <v>6.4096594965390941E-2</v>
      </c>
      <c r="G229">
        <v>0.10653753026634383</v>
      </c>
    </row>
    <row r="230" spans="1:7" x14ac:dyDescent="0.3">
      <c r="A230" t="s">
        <v>47</v>
      </c>
      <c r="B230" t="s">
        <v>55</v>
      </c>
      <c r="C230" s="17">
        <v>12</v>
      </c>
      <c r="D230">
        <v>3.91</v>
      </c>
      <c r="E230">
        <v>0.72</v>
      </c>
      <c r="F230">
        <v>5.6045067167412969E-2</v>
      </c>
      <c r="G230">
        <v>0.10652920962199312</v>
      </c>
    </row>
    <row r="231" spans="1:7" x14ac:dyDescent="0.3">
      <c r="A231" t="s">
        <v>47</v>
      </c>
      <c r="B231" t="s">
        <v>55</v>
      </c>
      <c r="C231" s="17">
        <v>13</v>
      </c>
      <c r="D231">
        <v>2.02</v>
      </c>
      <c r="E231">
        <v>0.27</v>
      </c>
      <c r="F231">
        <v>6.869578460631158E-2</v>
      </c>
      <c r="G231">
        <v>9.4339622641509441E-2</v>
      </c>
    </row>
    <row r="232" spans="1:7" x14ac:dyDescent="0.3">
      <c r="A232" t="s">
        <v>47</v>
      </c>
      <c r="B232" t="s">
        <v>55</v>
      </c>
      <c r="C232" s="17">
        <v>14</v>
      </c>
      <c r="D232">
        <v>2.61</v>
      </c>
      <c r="E232">
        <v>0.35</v>
      </c>
      <c r="F232">
        <v>2.9940617774746752E-2</v>
      </c>
      <c r="G232">
        <v>0.23333333333333334</v>
      </c>
    </row>
    <row r="233" spans="1:7" x14ac:dyDescent="0.3">
      <c r="A233" t="s">
        <v>47</v>
      </c>
      <c r="B233" t="s">
        <v>55</v>
      </c>
      <c r="C233" s="17">
        <v>15</v>
      </c>
      <c r="D233">
        <v>2.56</v>
      </c>
      <c r="E233">
        <v>0.32</v>
      </c>
      <c r="F233">
        <v>6.0199834083384113E-2</v>
      </c>
      <c r="G233">
        <v>0.15365853658536585</v>
      </c>
    </row>
    <row r="234" spans="1:7" x14ac:dyDescent="0.3">
      <c r="A234" t="s">
        <v>47</v>
      </c>
      <c r="B234" t="s">
        <v>55</v>
      </c>
      <c r="C234" s="17" t="s">
        <v>56</v>
      </c>
      <c r="D234">
        <v>3.4</v>
      </c>
      <c r="E234">
        <v>0.44</v>
      </c>
      <c r="F234">
        <v>7.9065446423276873E-3</v>
      </c>
      <c r="G234">
        <v>0.5</v>
      </c>
    </row>
    <row r="235" spans="1:7" x14ac:dyDescent="0.3">
      <c r="A235" t="s">
        <v>47</v>
      </c>
      <c r="B235" t="s">
        <v>55</v>
      </c>
      <c r="C235" s="17" t="s">
        <v>57</v>
      </c>
      <c r="D235">
        <v>4.18</v>
      </c>
      <c r="E235">
        <v>0.7</v>
      </c>
      <c r="F235">
        <v>1.0910441845273362E-2</v>
      </c>
      <c r="G235">
        <v>0.32911392405063289</v>
      </c>
    </row>
    <row r="236" spans="1:7" x14ac:dyDescent="0.3">
      <c r="A236" t="s">
        <v>47</v>
      </c>
      <c r="B236" t="s">
        <v>55</v>
      </c>
      <c r="C236" s="17">
        <v>17</v>
      </c>
      <c r="D236">
        <v>1.83</v>
      </c>
      <c r="E236">
        <v>0.23</v>
      </c>
      <c r="F236">
        <v>9.2647222461629722E-2</v>
      </c>
      <c r="G236">
        <v>0.11449016100178891</v>
      </c>
    </row>
    <row r="237" spans="1:7" x14ac:dyDescent="0.3">
      <c r="A237" t="s">
        <v>47</v>
      </c>
      <c r="B237" t="s">
        <v>55</v>
      </c>
      <c r="C237" s="17">
        <v>19</v>
      </c>
      <c r="D237">
        <v>2.58</v>
      </c>
      <c r="E237">
        <v>0.42</v>
      </c>
      <c r="F237">
        <v>0.1021917540790353</v>
      </c>
      <c r="G237">
        <v>6.3923585598824398E-2</v>
      </c>
    </row>
    <row r="238" spans="1:7" x14ac:dyDescent="0.3">
      <c r="A238" t="s">
        <v>47</v>
      </c>
      <c r="B238" t="s">
        <v>55</v>
      </c>
      <c r="C238" s="17">
        <v>20</v>
      </c>
      <c r="D238">
        <v>2.52</v>
      </c>
      <c r="E238">
        <v>0.33</v>
      </c>
      <c r="F238">
        <v>2.1052537777609456E-2</v>
      </c>
      <c r="G238">
        <v>0.33333333333333331</v>
      </c>
    </row>
    <row r="239" spans="1:7" x14ac:dyDescent="0.3">
      <c r="A239" t="s">
        <v>47</v>
      </c>
      <c r="B239" t="s">
        <v>55</v>
      </c>
      <c r="C239" s="17">
        <v>21</v>
      </c>
      <c r="D239">
        <v>2.2000000000000002</v>
      </c>
      <c r="E239">
        <v>0.26</v>
      </c>
      <c r="F239">
        <v>4.9021030021879387E-3</v>
      </c>
      <c r="G239">
        <v>0.16326530612244897</v>
      </c>
    </row>
    <row r="240" spans="1:7" x14ac:dyDescent="0.3">
      <c r="A240" t="s">
        <v>47</v>
      </c>
      <c r="B240" t="s">
        <v>55</v>
      </c>
      <c r="C240" s="17">
        <v>22</v>
      </c>
      <c r="D240">
        <v>2.74</v>
      </c>
      <c r="E240">
        <v>0.33</v>
      </c>
      <c r="F240">
        <v>2.2564291761233559E-2</v>
      </c>
      <c r="G240">
        <v>0.31386861313868614</v>
      </c>
    </row>
    <row r="241" spans="1:7" x14ac:dyDescent="0.3">
      <c r="A241" t="s">
        <v>47</v>
      </c>
      <c r="B241" t="s">
        <v>55</v>
      </c>
      <c r="C241" s="17">
        <v>23</v>
      </c>
      <c r="D241">
        <v>3.76</v>
      </c>
      <c r="E241">
        <v>0.57999999999999996</v>
      </c>
      <c r="F241">
        <v>1.6623188030168268E-2</v>
      </c>
      <c r="G241">
        <v>0.38636363636363635</v>
      </c>
    </row>
    <row r="242" spans="1:7" x14ac:dyDescent="0.3">
      <c r="A242" t="s">
        <v>47</v>
      </c>
      <c r="B242" t="s">
        <v>55</v>
      </c>
      <c r="C242" s="17">
        <v>24</v>
      </c>
      <c r="D242">
        <v>2.8</v>
      </c>
      <c r="E242">
        <v>0.38</v>
      </c>
      <c r="F242">
        <v>2.5275156271370978E-2</v>
      </c>
      <c r="G242">
        <v>0.38532110091743121</v>
      </c>
    </row>
    <row r="243" spans="1:7" x14ac:dyDescent="0.3">
      <c r="A243" t="s">
        <v>47</v>
      </c>
      <c r="B243" t="s">
        <v>55</v>
      </c>
      <c r="C243" s="17">
        <v>25</v>
      </c>
      <c r="D243">
        <v>2.62</v>
      </c>
      <c r="E243">
        <v>0.38</v>
      </c>
      <c r="F243">
        <v>1.777826715803503E-2</v>
      </c>
      <c r="G243">
        <v>0.32258064516129031</v>
      </c>
    </row>
    <row r="244" spans="1:7" x14ac:dyDescent="0.3">
      <c r="A244" t="s">
        <v>47</v>
      </c>
      <c r="B244" t="s">
        <v>55</v>
      </c>
      <c r="C244" s="17">
        <v>26</v>
      </c>
      <c r="D244">
        <v>2.4300000000000002</v>
      </c>
      <c r="E244">
        <v>0.35</v>
      </c>
      <c r="F244">
        <v>0.15537504488504575</v>
      </c>
      <c r="G244">
        <v>4.4971892567145531E-2</v>
      </c>
    </row>
    <row r="245" spans="1:7" x14ac:dyDescent="0.3">
      <c r="A245" t="s">
        <v>47</v>
      </c>
      <c r="B245" t="s">
        <v>55</v>
      </c>
      <c r="C245" s="17">
        <v>27</v>
      </c>
      <c r="D245">
        <v>2.2599999999999998</v>
      </c>
      <c r="E245">
        <v>0.3</v>
      </c>
      <c r="F245">
        <v>4.4482497976548026E-2</v>
      </c>
      <c r="G245">
        <v>7.1428571428571425E-2</v>
      </c>
    </row>
    <row r="246" spans="1:7" x14ac:dyDescent="0.3">
      <c r="A246" t="s">
        <v>47</v>
      </c>
      <c r="B246" t="s">
        <v>55</v>
      </c>
      <c r="C246" s="17">
        <v>28</v>
      </c>
      <c r="D246">
        <v>7.74</v>
      </c>
      <c r="E246">
        <v>1.26</v>
      </c>
      <c r="F246">
        <v>6.5433987285449229E-3</v>
      </c>
      <c r="G246">
        <v>1</v>
      </c>
    </row>
    <row r="247" spans="1:7" x14ac:dyDescent="0.3">
      <c r="A247" t="s">
        <v>47</v>
      </c>
      <c r="B247" t="s">
        <v>55</v>
      </c>
      <c r="C247" s="17">
        <v>29</v>
      </c>
      <c r="D247">
        <v>1.9</v>
      </c>
      <c r="E247">
        <v>0.23</v>
      </c>
      <c r="F247">
        <v>6.1261217010698199E-2</v>
      </c>
      <c r="G247">
        <v>0.18262806236080179</v>
      </c>
    </row>
    <row r="248" spans="1:7" x14ac:dyDescent="0.3">
      <c r="A248" t="s">
        <v>47</v>
      </c>
      <c r="B248" t="s">
        <v>55</v>
      </c>
      <c r="C248" s="17">
        <v>30</v>
      </c>
      <c r="D248">
        <v>2.5499999999999998</v>
      </c>
      <c r="E248">
        <v>0.37</v>
      </c>
      <c r="F248">
        <v>4.4836912248688458E-2</v>
      </c>
      <c r="G248">
        <v>0.27034883720930231</v>
      </c>
    </row>
    <row r="249" spans="1:7" x14ac:dyDescent="0.3">
      <c r="A249" t="s">
        <v>47</v>
      </c>
      <c r="B249" t="s">
        <v>55</v>
      </c>
      <c r="C249" s="17">
        <v>31</v>
      </c>
      <c r="D249">
        <v>2.1800000000000002</v>
      </c>
      <c r="E249">
        <v>0.27</v>
      </c>
      <c r="F249">
        <v>6.1185964897345915E-2</v>
      </c>
      <c r="G249">
        <v>0.19826086956521738</v>
      </c>
    </row>
    <row r="250" spans="1:7" x14ac:dyDescent="0.3">
      <c r="A250" t="s">
        <v>47</v>
      </c>
      <c r="B250" t="s">
        <v>55</v>
      </c>
      <c r="C250" s="17">
        <v>32</v>
      </c>
      <c r="D250">
        <v>2.23</v>
      </c>
      <c r="E250">
        <v>0.32</v>
      </c>
      <c r="F250">
        <v>5.7001379346355179E-2</v>
      </c>
      <c r="G250">
        <v>0.17557251908396945</v>
      </c>
    </row>
  </sheetData>
  <conditionalFormatting sqref="G1:G1048576">
    <cfRule type="cellIs" dxfId="6" priority="3" operator="greaterThan">
      <formula>1</formula>
    </cfRule>
  </conditionalFormatting>
  <conditionalFormatting sqref="D1:D1048576">
    <cfRule type="cellIs" dxfId="5" priority="2" operator="equal">
      <formula>0</formula>
    </cfRule>
  </conditionalFormatting>
  <conditionalFormatting sqref="E1:E1048576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zoomScale="55" zoomScaleNormal="55" workbookViewId="0">
      <selection activeCell="A233" sqref="A233:G234"/>
    </sheetView>
  </sheetViews>
  <sheetFormatPr defaultColWidth="11.19921875" defaultRowHeight="15.6" x14ac:dyDescent="0.3"/>
  <cols>
    <col min="1" max="1" width="10.19921875" bestFit="1" customWidth="1"/>
    <col min="2" max="2" width="18.69921875" customWidth="1"/>
    <col min="3" max="3" width="5.69921875" style="17" bestFit="1" customWidth="1"/>
    <col min="4" max="4" width="30.19921875" bestFit="1" customWidth="1"/>
    <col min="5" max="5" width="32.69921875" bestFit="1" customWidth="1"/>
    <col min="6" max="6" width="20.69921875" bestFit="1" customWidth="1"/>
    <col min="7" max="7" width="32.69921875" bestFit="1" customWidth="1"/>
    <col min="9" max="10" width="22.19921875" bestFit="1" customWidth="1"/>
    <col min="11" max="11" width="12.19921875" bestFit="1" customWidth="1"/>
    <col min="12" max="12" width="15" bestFit="1" customWidth="1"/>
    <col min="13" max="14" width="9.19921875" bestFit="1" customWidth="1"/>
    <col min="15" max="15" width="11.69921875" bestFit="1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6" t="s">
        <v>6</v>
      </c>
      <c r="E1" s="22" t="s">
        <v>10</v>
      </c>
      <c r="F1" s="28" t="s">
        <v>14</v>
      </c>
      <c r="G1" s="20" t="s">
        <v>22</v>
      </c>
    </row>
    <row r="2" spans="1:7" x14ac:dyDescent="0.3">
      <c r="A2" t="s">
        <v>47</v>
      </c>
      <c r="B2" t="s">
        <v>48</v>
      </c>
      <c r="C2" s="17">
        <v>1</v>
      </c>
      <c r="D2">
        <v>2.75</v>
      </c>
      <c r="E2">
        <v>0.51</v>
      </c>
      <c r="F2">
        <v>7.654287459857681E-2</v>
      </c>
      <c r="G2">
        <v>5.4020100502512561E-2</v>
      </c>
    </row>
    <row r="3" spans="1:7" x14ac:dyDescent="0.3">
      <c r="A3" t="s">
        <v>47</v>
      </c>
      <c r="B3" t="s">
        <v>48</v>
      </c>
      <c r="C3" s="17">
        <v>2</v>
      </c>
      <c r="D3">
        <v>3.18</v>
      </c>
      <c r="E3">
        <v>0.43</v>
      </c>
      <c r="F3">
        <v>4.8448709587254266E-2</v>
      </c>
      <c r="G3">
        <v>3.1468531468531472E-2</v>
      </c>
    </row>
    <row r="4" spans="1:7" x14ac:dyDescent="0.3">
      <c r="A4" t="s">
        <v>47</v>
      </c>
      <c r="B4" t="s">
        <v>48</v>
      </c>
      <c r="C4" s="17">
        <v>3</v>
      </c>
      <c r="D4">
        <v>4.2300000000000004</v>
      </c>
      <c r="E4">
        <v>0.86</v>
      </c>
      <c r="F4">
        <v>7.609431983741799E-2</v>
      </c>
      <c r="G4">
        <v>5.8536585365853662E-2</v>
      </c>
    </row>
    <row r="5" spans="1:7" x14ac:dyDescent="0.3">
      <c r="A5" t="s">
        <v>47</v>
      </c>
      <c r="B5" t="s">
        <v>48</v>
      </c>
      <c r="C5" s="17">
        <v>4</v>
      </c>
      <c r="D5">
        <v>3.3</v>
      </c>
      <c r="E5">
        <v>0.55000000000000004</v>
      </c>
      <c r="F5">
        <v>4.244327293329108E-2</v>
      </c>
      <c r="G5">
        <v>9.9547511312217188E-2</v>
      </c>
    </row>
    <row r="6" spans="1:7" x14ac:dyDescent="0.3">
      <c r="A6" t="s">
        <v>47</v>
      </c>
      <c r="B6" t="s">
        <v>48</v>
      </c>
      <c r="C6" s="17">
        <v>5</v>
      </c>
      <c r="D6">
        <v>2.31</v>
      </c>
      <c r="E6">
        <v>0.28000000000000003</v>
      </c>
      <c r="F6">
        <v>3.0791360031371333E-2</v>
      </c>
      <c r="G6">
        <v>4.1095890410958902E-2</v>
      </c>
    </row>
    <row r="7" spans="1:7" x14ac:dyDescent="0.3">
      <c r="A7" t="s">
        <v>47</v>
      </c>
      <c r="B7" t="s">
        <v>48</v>
      </c>
      <c r="C7" s="17">
        <v>6</v>
      </c>
      <c r="D7">
        <v>3.44</v>
      </c>
      <c r="E7">
        <v>0.47</v>
      </c>
      <c r="F7">
        <v>7.3053261293568273E-3</v>
      </c>
      <c r="G7">
        <v>0.45238095238095238</v>
      </c>
    </row>
    <row r="8" spans="1:7" x14ac:dyDescent="0.3">
      <c r="A8" t="s">
        <v>47</v>
      </c>
      <c r="B8" t="s">
        <v>48</v>
      </c>
      <c r="C8" s="17">
        <v>7</v>
      </c>
      <c r="D8">
        <v>2.85</v>
      </c>
      <c r="E8">
        <v>0.34</v>
      </c>
      <c r="F8">
        <v>3.0549965797320904E-3</v>
      </c>
      <c r="G8">
        <v>0.43478260869565216</v>
      </c>
    </row>
    <row r="9" spans="1:7" x14ac:dyDescent="0.3">
      <c r="A9" t="s">
        <v>47</v>
      </c>
      <c r="B9" t="s">
        <v>48</v>
      </c>
      <c r="C9" s="17">
        <v>8</v>
      </c>
      <c r="D9">
        <v>2.66</v>
      </c>
      <c r="E9">
        <v>0.35</v>
      </c>
      <c r="F9">
        <v>9.462106967113566E-3</v>
      </c>
      <c r="G9">
        <v>0.38235294117647056</v>
      </c>
    </row>
    <row r="10" spans="1:7" x14ac:dyDescent="0.3">
      <c r="A10" t="s">
        <v>47</v>
      </c>
      <c r="B10" t="s">
        <v>48</v>
      </c>
      <c r="C10" s="17">
        <v>9</v>
      </c>
      <c r="D10">
        <v>4.12</v>
      </c>
      <c r="E10">
        <v>0.73</v>
      </c>
      <c r="F10">
        <v>1.9281312911795211E-2</v>
      </c>
      <c r="G10">
        <v>0.13095238095238096</v>
      </c>
    </row>
    <row r="11" spans="1:7" x14ac:dyDescent="0.3">
      <c r="A11" t="s">
        <v>47</v>
      </c>
      <c r="B11" t="s">
        <v>48</v>
      </c>
      <c r="C11" s="17">
        <v>11</v>
      </c>
      <c r="D11">
        <v>3.41</v>
      </c>
      <c r="E11">
        <v>0.51</v>
      </c>
      <c r="F11">
        <v>1.1226774976635375E-2</v>
      </c>
      <c r="G11">
        <v>0.17801047120418848</v>
      </c>
    </row>
    <row r="12" spans="1:7" x14ac:dyDescent="0.3">
      <c r="A12" t="s">
        <v>47</v>
      </c>
      <c r="B12" t="s">
        <v>48</v>
      </c>
      <c r="C12" s="17">
        <v>12</v>
      </c>
      <c r="D12">
        <v>3.21</v>
      </c>
      <c r="E12">
        <v>0.47</v>
      </c>
      <c r="F12">
        <v>3.5144359376441288E-2</v>
      </c>
      <c r="G12">
        <v>8.6614173228346455E-2</v>
      </c>
    </row>
    <row r="13" spans="1:7" x14ac:dyDescent="0.3">
      <c r="A13" t="s">
        <v>47</v>
      </c>
      <c r="B13" t="s">
        <v>48</v>
      </c>
      <c r="C13" s="17">
        <v>13</v>
      </c>
      <c r="D13">
        <v>3.13</v>
      </c>
      <c r="E13">
        <v>0.56000000000000005</v>
      </c>
      <c r="F13">
        <v>8.838585450617574E-2</v>
      </c>
      <c r="G13">
        <v>6.482465462274177E-2</v>
      </c>
    </row>
    <row r="14" spans="1:7" x14ac:dyDescent="0.3">
      <c r="A14" t="s">
        <v>47</v>
      </c>
      <c r="B14" t="s">
        <v>48</v>
      </c>
      <c r="C14" s="17">
        <v>14</v>
      </c>
      <c r="D14">
        <v>6.69</v>
      </c>
      <c r="E14">
        <v>1.84</v>
      </c>
      <c r="F14">
        <v>1.43454823638425E-3</v>
      </c>
      <c r="G14">
        <v>0.2857142857142857</v>
      </c>
    </row>
    <row r="15" spans="1:7" x14ac:dyDescent="0.3">
      <c r="A15" t="s">
        <v>47</v>
      </c>
      <c r="B15" t="s">
        <v>49</v>
      </c>
      <c r="C15" s="17">
        <v>2</v>
      </c>
      <c r="D15">
        <v>0.9</v>
      </c>
      <c r="E15">
        <v>0.08</v>
      </c>
      <c r="F15">
        <v>2.0397028711643915E-3</v>
      </c>
      <c r="G15">
        <v>0</v>
      </c>
    </row>
    <row r="16" spans="1:7" x14ac:dyDescent="0.3">
      <c r="A16" t="s">
        <v>47</v>
      </c>
      <c r="B16" t="s">
        <v>49</v>
      </c>
      <c r="C16" s="17">
        <v>6</v>
      </c>
      <c r="D16">
        <v>2.11</v>
      </c>
      <c r="E16">
        <v>0.2</v>
      </c>
      <c r="F16">
        <v>0.11010263686278543</v>
      </c>
      <c r="G16">
        <v>4.2608695652173914E-2</v>
      </c>
    </row>
    <row r="17" spans="1:7" x14ac:dyDescent="0.3">
      <c r="A17" t="s">
        <v>47</v>
      </c>
      <c r="B17" t="s">
        <v>49</v>
      </c>
      <c r="C17" s="17">
        <v>7</v>
      </c>
      <c r="D17">
        <v>2.41</v>
      </c>
      <c r="E17">
        <v>0.28999999999999998</v>
      </c>
      <c r="F17">
        <v>1.161897837987045E-3</v>
      </c>
      <c r="G17">
        <v>0</v>
      </c>
    </row>
    <row r="18" spans="1:7" x14ac:dyDescent="0.3">
      <c r="A18" t="s">
        <v>47</v>
      </c>
      <c r="B18" t="s">
        <v>49</v>
      </c>
      <c r="C18" s="17">
        <v>9</v>
      </c>
      <c r="D18">
        <v>2.34</v>
      </c>
      <c r="E18">
        <v>0.23</v>
      </c>
      <c r="F18">
        <v>0.10467643549980045</v>
      </c>
      <c r="G18">
        <v>3.6496350364963502E-3</v>
      </c>
    </row>
    <row r="19" spans="1:7" x14ac:dyDescent="0.3">
      <c r="A19" t="s">
        <v>47</v>
      </c>
      <c r="B19" t="s">
        <v>49</v>
      </c>
      <c r="C19" s="17">
        <v>11</v>
      </c>
      <c r="D19">
        <v>1.87</v>
      </c>
      <c r="E19">
        <v>0.22</v>
      </c>
      <c r="F19">
        <v>1.2472636562643181E-2</v>
      </c>
      <c r="G19">
        <v>0.17857142857142858</v>
      </c>
    </row>
    <row r="20" spans="1:7" x14ac:dyDescent="0.3">
      <c r="A20" t="s">
        <v>47</v>
      </c>
      <c r="B20" t="s">
        <v>49</v>
      </c>
      <c r="C20" s="17">
        <v>12</v>
      </c>
      <c r="D20">
        <v>3.05</v>
      </c>
      <c r="E20">
        <v>0.33</v>
      </c>
      <c r="F20">
        <v>1.3553875106667078E-2</v>
      </c>
      <c r="G20">
        <v>9.6385542168674704E-2</v>
      </c>
    </row>
    <row r="21" spans="1:7" x14ac:dyDescent="0.3">
      <c r="A21" t="s">
        <v>47</v>
      </c>
      <c r="B21" t="s">
        <v>49</v>
      </c>
      <c r="C21" s="17">
        <v>13</v>
      </c>
      <c r="D21">
        <v>2.41</v>
      </c>
      <c r="E21">
        <v>0.24</v>
      </c>
      <c r="F21">
        <v>2.7177920099182136E-2</v>
      </c>
      <c r="G21">
        <v>6.7796610169491525E-2</v>
      </c>
    </row>
    <row r="22" spans="1:7" x14ac:dyDescent="0.3">
      <c r="A22" t="s">
        <v>47</v>
      </c>
      <c r="B22" t="s">
        <v>49</v>
      </c>
      <c r="C22" s="17">
        <v>14</v>
      </c>
      <c r="D22">
        <v>2.77</v>
      </c>
      <c r="E22">
        <v>0.33</v>
      </c>
      <c r="F22">
        <v>1.2648774586508239E-2</v>
      </c>
      <c r="G22">
        <v>0.12328767123287671</v>
      </c>
    </row>
    <row r="23" spans="1:7" x14ac:dyDescent="0.3">
      <c r="A23" t="s">
        <v>47</v>
      </c>
      <c r="B23" t="s">
        <v>49</v>
      </c>
      <c r="C23" s="17">
        <v>15</v>
      </c>
      <c r="D23">
        <v>1.69</v>
      </c>
      <c r="E23">
        <v>0.15</v>
      </c>
      <c r="F23">
        <v>2.1866404082454338E-2</v>
      </c>
      <c r="G23">
        <v>6.4516129032258063E-2</v>
      </c>
    </row>
    <row r="24" spans="1:7" x14ac:dyDescent="0.3">
      <c r="A24" t="s">
        <v>47</v>
      </c>
      <c r="B24" t="s">
        <v>49</v>
      </c>
      <c r="C24" s="17">
        <v>16</v>
      </c>
      <c r="D24">
        <v>3.43</v>
      </c>
      <c r="E24">
        <v>0.44</v>
      </c>
      <c r="F24">
        <v>9.3727178470151468E-2</v>
      </c>
      <c r="G24">
        <v>1.0309278350515464E-2</v>
      </c>
    </row>
    <row r="25" spans="1:7" x14ac:dyDescent="0.3">
      <c r="A25" t="s">
        <v>47</v>
      </c>
      <c r="B25" t="s">
        <v>49</v>
      </c>
      <c r="C25" s="17">
        <v>17</v>
      </c>
      <c r="D25">
        <v>2.27</v>
      </c>
      <c r="E25">
        <v>0.24</v>
      </c>
      <c r="F25">
        <v>0.24402062926170778</v>
      </c>
      <c r="G25">
        <v>1.4184397163120567E-2</v>
      </c>
    </row>
    <row r="26" spans="1:7" x14ac:dyDescent="0.3">
      <c r="A26" t="s">
        <v>47</v>
      </c>
      <c r="B26" t="s">
        <v>49</v>
      </c>
      <c r="C26" s="17">
        <v>18</v>
      </c>
      <c r="D26">
        <v>1.69</v>
      </c>
      <c r="E26">
        <v>0.15</v>
      </c>
      <c r="F26">
        <v>1.4103848866124782E-2</v>
      </c>
      <c r="G26">
        <v>0.19736842105263158</v>
      </c>
    </row>
    <row r="27" spans="1:7" x14ac:dyDescent="0.3">
      <c r="A27" t="s">
        <v>47</v>
      </c>
      <c r="B27" t="s">
        <v>49</v>
      </c>
      <c r="C27" s="17">
        <v>19</v>
      </c>
      <c r="D27">
        <v>2.17</v>
      </c>
      <c r="E27">
        <v>0.26</v>
      </c>
      <c r="F27">
        <v>6.866709042890802E-2</v>
      </c>
      <c r="G27">
        <v>7.2625698324022353E-2</v>
      </c>
    </row>
    <row r="28" spans="1:7" x14ac:dyDescent="0.3">
      <c r="A28" t="s">
        <v>47</v>
      </c>
      <c r="B28" t="s">
        <v>49</v>
      </c>
      <c r="C28" s="17">
        <v>20</v>
      </c>
      <c r="D28">
        <v>3.01</v>
      </c>
      <c r="E28">
        <v>0.38</v>
      </c>
      <c r="F28">
        <v>6.2882370665374082E-2</v>
      </c>
      <c r="G28">
        <v>2.6041666666666668E-2</v>
      </c>
    </row>
    <row r="29" spans="1:7" x14ac:dyDescent="0.3">
      <c r="A29" t="s">
        <v>47</v>
      </c>
      <c r="B29" t="s">
        <v>49</v>
      </c>
      <c r="C29" s="17">
        <v>21</v>
      </c>
      <c r="D29">
        <v>2.4</v>
      </c>
      <c r="E29">
        <v>0.27</v>
      </c>
      <c r="F29">
        <v>5.582966160338365E-3</v>
      </c>
      <c r="G29">
        <v>6.25E-2</v>
      </c>
    </row>
    <row r="30" spans="1:7" x14ac:dyDescent="0.3">
      <c r="A30" t="s">
        <v>47</v>
      </c>
      <c r="B30" t="s">
        <v>49</v>
      </c>
      <c r="C30" s="17">
        <v>22</v>
      </c>
      <c r="D30">
        <v>1.72</v>
      </c>
      <c r="E30">
        <v>0.16</v>
      </c>
      <c r="F30">
        <v>3.6053319582087396E-3</v>
      </c>
      <c r="G30">
        <v>0.18181818181818182</v>
      </c>
    </row>
    <row r="31" spans="1:7" x14ac:dyDescent="0.3">
      <c r="A31" t="s">
        <v>47</v>
      </c>
      <c r="B31" t="s">
        <v>49</v>
      </c>
      <c r="C31" s="17">
        <v>23</v>
      </c>
      <c r="D31">
        <v>2.31</v>
      </c>
      <c r="E31">
        <v>0.2</v>
      </c>
      <c r="F31">
        <v>2.0398782600654394E-3</v>
      </c>
      <c r="G31">
        <v>0.13333333333333333</v>
      </c>
    </row>
    <row r="32" spans="1:7" x14ac:dyDescent="0.3">
      <c r="A32" t="s">
        <v>47</v>
      </c>
      <c r="B32" t="s">
        <v>49</v>
      </c>
      <c r="C32" s="17">
        <v>24</v>
      </c>
      <c r="D32">
        <v>3.34</v>
      </c>
      <c r="E32">
        <v>0.48</v>
      </c>
      <c r="F32">
        <v>8.0043106629632904E-2</v>
      </c>
      <c r="G32">
        <v>5.0880626223091974E-2</v>
      </c>
    </row>
    <row r="33" spans="1:7" x14ac:dyDescent="0.3">
      <c r="A33" t="s">
        <v>47</v>
      </c>
      <c r="B33" t="s">
        <v>49</v>
      </c>
      <c r="C33" s="17">
        <v>25</v>
      </c>
      <c r="D33">
        <v>3.75</v>
      </c>
      <c r="E33">
        <v>0.5</v>
      </c>
      <c r="F33">
        <v>4.2091555262534157E-2</v>
      </c>
      <c r="G33">
        <v>7.1197411003236247E-2</v>
      </c>
    </row>
    <row r="34" spans="1:7" x14ac:dyDescent="0.3">
      <c r="A34" t="s">
        <v>47</v>
      </c>
      <c r="B34" t="s">
        <v>49</v>
      </c>
      <c r="C34" s="17">
        <v>26</v>
      </c>
      <c r="D34">
        <v>3.71</v>
      </c>
      <c r="E34">
        <v>0.51</v>
      </c>
      <c r="F34">
        <v>2.8689448430716448E-2</v>
      </c>
      <c r="G34">
        <v>0.10204081632653061</v>
      </c>
    </row>
    <row r="35" spans="1:7" x14ac:dyDescent="0.3">
      <c r="A35" t="s">
        <v>47</v>
      </c>
      <c r="B35" t="s">
        <v>49</v>
      </c>
      <c r="C35" s="17">
        <v>27</v>
      </c>
      <c r="D35">
        <v>3.66</v>
      </c>
      <c r="E35">
        <v>0.47</v>
      </c>
      <c r="F35">
        <v>3.725549931545314E-2</v>
      </c>
      <c r="G35">
        <v>0.10837438423645321</v>
      </c>
    </row>
    <row r="36" spans="1:7" x14ac:dyDescent="0.3">
      <c r="A36" t="s">
        <v>47</v>
      </c>
      <c r="B36" t="s">
        <v>49</v>
      </c>
      <c r="C36" s="17">
        <v>28</v>
      </c>
      <c r="D36">
        <v>1.53</v>
      </c>
      <c r="E36">
        <v>0.13</v>
      </c>
      <c r="F36">
        <v>2.2806604792747981E-3</v>
      </c>
      <c r="G36">
        <v>0.31578947368421051</v>
      </c>
    </row>
    <row r="37" spans="1:7" x14ac:dyDescent="0.3">
      <c r="A37" t="s">
        <v>47</v>
      </c>
      <c r="B37" t="s">
        <v>49</v>
      </c>
      <c r="C37" s="17">
        <v>29</v>
      </c>
      <c r="D37">
        <v>2.96</v>
      </c>
      <c r="E37">
        <v>0.32</v>
      </c>
      <c r="F37">
        <v>5.943896376580958E-2</v>
      </c>
      <c r="G37">
        <v>4.3165467625899283E-2</v>
      </c>
    </row>
    <row r="38" spans="1:7" x14ac:dyDescent="0.3">
      <c r="A38" t="s">
        <v>47</v>
      </c>
      <c r="B38" t="s">
        <v>49</v>
      </c>
      <c r="C38" s="17">
        <v>30</v>
      </c>
      <c r="D38">
        <v>1.55</v>
      </c>
      <c r="E38">
        <v>0.15</v>
      </c>
      <c r="F38">
        <v>5.8569767382119782E-2</v>
      </c>
      <c r="G38">
        <v>0.10818713450292397</v>
      </c>
    </row>
    <row r="39" spans="1:7" x14ac:dyDescent="0.3">
      <c r="A39" t="s">
        <v>47</v>
      </c>
      <c r="B39" t="s">
        <v>50</v>
      </c>
      <c r="C39" s="17">
        <v>1</v>
      </c>
      <c r="D39">
        <v>3.66</v>
      </c>
      <c r="E39">
        <v>0.54</v>
      </c>
      <c r="F39">
        <v>2.094907706938369E-2</v>
      </c>
      <c r="G39">
        <v>0.26</v>
      </c>
    </row>
    <row r="40" spans="1:7" x14ac:dyDescent="0.3">
      <c r="A40" t="s">
        <v>47</v>
      </c>
      <c r="B40" t="s">
        <v>50</v>
      </c>
      <c r="C40" s="17">
        <v>2</v>
      </c>
      <c r="D40">
        <v>2.96</v>
      </c>
      <c r="E40">
        <v>0.44</v>
      </c>
      <c r="F40">
        <v>2.1356004596625754E-2</v>
      </c>
      <c r="G40">
        <v>0.20952380952380953</v>
      </c>
    </row>
    <row r="41" spans="1:7" x14ac:dyDescent="0.3">
      <c r="A41" t="s">
        <v>47</v>
      </c>
      <c r="B41" t="s">
        <v>50</v>
      </c>
      <c r="C41" s="17" t="s">
        <v>51</v>
      </c>
      <c r="D41">
        <v>3.24</v>
      </c>
      <c r="E41">
        <v>0.46</v>
      </c>
      <c r="F41">
        <v>2.2716430794393581E-2</v>
      </c>
      <c r="G41">
        <v>0.45</v>
      </c>
    </row>
    <row r="42" spans="1:7" x14ac:dyDescent="0.3">
      <c r="A42" t="s">
        <v>47</v>
      </c>
      <c r="B42" t="s">
        <v>50</v>
      </c>
      <c r="C42" s="17" t="s">
        <v>52</v>
      </c>
      <c r="D42">
        <v>3.54</v>
      </c>
      <c r="E42">
        <v>0.56999999999999995</v>
      </c>
      <c r="F42">
        <v>3.9359637044895382E-2</v>
      </c>
      <c r="G42">
        <v>0.15770609318996415</v>
      </c>
    </row>
    <row r="43" spans="1:7" x14ac:dyDescent="0.3">
      <c r="A43" t="s">
        <v>47</v>
      </c>
      <c r="B43" t="s">
        <v>50</v>
      </c>
      <c r="C43" s="17">
        <v>4</v>
      </c>
      <c r="D43">
        <v>3.06</v>
      </c>
      <c r="E43">
        <v>0.41</v>
      </c>
      <c r="F43">
        <v>2.3823256513779874E-2</v>
      </c>
      <c r="G43">
        <v>0.42763157894736842</v>
      </c>
    </row>
    <row r="44" spans="1:7" x14ac:dyDescent="0.3">
      <c r="A44" t="s">
        <v>47</v>
      </c>
      <c r="B44" t="s">
        <v>50</v>
      </c>
      <c r="C44" s="17">
        <v>5</v>
      </c>
      <c r="D44">
        <v>3.3</v>
      </c>
      <c r="E44">
        <v>0.57999999999999996</v>
      </c>
      <c r="F44">
        <v>2.4652231183610027E-2</v>
      </c>
      <c r="G44">
        <v>0.15677966101694915</v>
      </c>
    </row>
    <row r="45" spans="1:7" x14ac:dyDescent="0.3">
      <c r="A45" t="s">
        <v>47</v>
      </c>
      <c r="B45" t="s">
        <v>50</v>
      </c>
      <c r="C45" s="17">
        <v>6</v>
      </c>
      <c r="D45">
        <v>2.7</v>
      </c>
      <c r="E45">
        <v>0.37</v>
      </c>
      <c r="F45">
        <v>2.5550598590010389E-2</v>
      </c>
      <c r="G45">
        <v>0.22368421052631579</v>
      </c>
    </row>
    <row r="46" spans="1:7" x14ac:dyDescent="0.3">
      <c r="A46" t="s">
        <v>47</v>
      </c>
      <c r="B46" t="s">
        <v>50</v>
      </c>
      <c r="C46" s="17">
        <v>7</v>
      </c>
      <c r="D46">
        <v>4.0599999999999996</v>
      </c>
      <c r="E46">
        <v>0.64</v>
      </c>
      <c r="F46">
        <v>1.8519027577436301E-2</v>
      </c>
      <c r="G46">
        <v>0.25</v>
      </c>
    </row>
    <row r="47" spans="1:7" x14ac:dyDescent="0.3">
      <c r="A47" t="s">
        <v>47</v>
      </c>
      <c r="B47" t="s">
        <v>50</v>
      </c>
      <c r="C47" s="17">
        <v>8</v>
      </c>
      <c r="D47">
        <v>3.59</v>
      </c>
      <c r="E47">
        <v>0.56999999999999995</v>
      </c>
      <c r="F47">
        <v>7.4262263044752785E-3</v>
      </c>
      <c r="G47">
        <v>0.16447368421052633</v>
      </c>
    </row>
    <row r="48" spans="1:7" x14ac:dyDescent="0.3">
      <c r="A48" t="s">
        <v>47</v>
      </c>
      <c r="B48" t="s">
        <v>50</v>
      </c>
      <c r="C48" s="17">
        <v>9</v>
      </c>
      <c r="D48">
        <v>3.9</v>
      </c>
      <c r="E48">
        <v>0.55000000000000004</v>
      </c>
      <c r="F48">
        <v>1.6594585113120893E-2</v>
      </c>
      <c r="G48">
        <v>0.39378238341968913</v>
      </c>
    </row>
    <row r="49" spans="1:7" x14ac:dyDescent="0.3">
      <c r="A49" t="s">
        <v>47</v>
      </c>
      <c r="B49" t="s">
        <v>50</v>
      </c>
      <c r="C49" s="17">
        <v>10</v>
      </c>
      <c r="D49">
        <v>3.69</v>
      </c>
      <c r="E49">
        <v>0.65</v>
      </c>
      <c r="F49">
        <v>1.8531209353715331E-2</v>
      </c>
      <c r="G49">
        <v>0.11320754716981132</v>
      </c>
    </row>
    <row r="50" spans="1:7" x14ac:dyDescent="0.3">
      <c r="A50" t="s">
        <v>47</v>
      </c>
      <c r="B50" t="s">
        <v>50</v>
      </c>
      <c r="C50" s="17">
        <v>11</v>
      </c>
      <c r="D50">
        <v>2.9</v>
      </c>
      <c r="E50">
        <v>0.48</v>
      </c>
      <c r="F50">
        <v>5.2886441117974303E-2</v>
      </c>
      <c r="G50">
        <v>8.3164300202839755E-2</v>
      </c>
    </row>
    <row r="51" spans="1:7" x14ac:dyDescent="0.3">
      <c r="A51" t="s">
        <v>47</v>
      </c>
      <c r="B51" t="s">
        <v>50</v>
      </c>
      <c r="C51" s="17">
        <v>12</v>
      </c>
      <c r="D51">
        <v>3.85</v>
      </c>
      <c r="E51">
        <v>0.63</v>
      </c>
      <c r="F51">
        <v>3.5280939903976634E-2</v>
      </c>
      <c r="G51">
        <v>0.13636363636363635</v>
      </c>
    </row>
    <row r="52" spans="1:7" x14ac:dyDescent="0.3">
      <c r="A52" t="s">
        <v>47</v>
      </c>
      <c r="B52" t="s">
        <v>50</v>
      </c>
      <c r="C52" s="17">
        <v>13</v>
      </c>
      <c r="D52">
        <v>3.84</v>
      </c>
      <c r="E52">
        <v>0.72</v>
      </c>
      <c r="F52">
        <v>5.1226711999950228E-2</v>
      </c>
      <c r="G52">
        <v>4.6954314720812185E-2</v>
      </c>
    </row>
    <row r="53" spans="1:7" x14ac:dyDescent="0.3">
      <c r="A53" t="s">
        <v>47</v>
      </c>
      <c r="B53" t="s">
        <v>50</v>
      </c>
      <c r="C53" s="17">
        <v>14</v>
      </c>
      <c r="D53">
        <v>3.23</v>
      </c>
      <c r="E53">
        <v>0.54</v>
      </c>
      <c r="F53">
        <v>6.6073690456318626E-2</v>
      </c>
      <c r="G53">
        <v>5.3830227743271224E-2</v>
      </c>
    </row>
    <row r="54" spans="1:7" x14ac:dyDescent="0.3">
      <c r="A54" t="s">
        <v>47</v>
      </c>
      <c r="B54" t="s">
        <v>50</v>
      </c>
      <c r="C54" s="17">
        <v>15</v>
      </c>
      <c r="D54">
        <v>3.81</v>
      </c>
      <c r="E54">
        <v>0.51</v>
      </c>
      <c r="F54">
        <v>5.8815789602957901E-3</v>
      </c>
      <c r="G54">
        <v>0.5</v>
      </c>
    </row>
    <row r="55" spans="1:7" x14ac:dyDescent="0.3">
      <c r="A55" t="s">
        <v>47</v>
      </c>
      <c r="B55" t="s">
        <v>50</v>
      </c>
      <c r="C55" s="17">
        <v>16</v>
      </c>
      <c r="D55">
        <v>2.2400000000000002</v>
      </c>
      <c r="E55">
        <v>0.3</v>
      </c>
      <c r="F55">
        <v>6.9385219993036484E-2</v>
      </c>
      <c r="G55">
        <v>0.16533864541832669</v>
      </c>
    </row>
    <row r="56" spans="1:7" x14ac:dyDescent="0.3">
      <c r="A56" t="s">
        <v>47</v>
      </c>
      <c r="B56" t="s">
        <v>50</v>
      </c>
      <c r="C56" s="17">
        <v>17</v>
      </c>
      <c r="D56">
        <v>2.5099999999999998</v>
      </c>
      <c r="E56">
        <v>0.37</v>
      </c>
      <c r="F56">
        <v>2.5062850512473409E-2</v>
      </c>
      <c r="G56">
        <v>0.20987654320987653</v>
      </c>
    </row>
    <row r="57" spans="1:7" x14ac:dyDescent="0.3">
      <c r="A57" t="s">
        <v>47</v>
      </c>
      <c r="B57" t="s">
        <v>50</v>
      </c>
      <c r="C57" s="17">
        <v>18</v>
      </c>
      <c r="D57">
        <v>2.95</v>
      </c>
      <c r="E57">
        <v>0.41</v>
      </c>
      <c r="F57">
        <v>1.8139780846851056E-2</v>
      </c>
      <c r="G57">
        <v>0.1271186440677966</v>
      </c>
    </row>
    <row r="58" spans="1:7" x14ac:dyDescent="0.3">
      <c r="A58" t="s">
        <v>47</v>
      </c>
      <c r="B58" t="s">
        <v>50</v>
      </c>
      <c r="C58" s="17">
        <v>19</v>
      </c>
      <c r="D58">
        <v>2.52</v>
      </c>
      <c r="E58">
        <v>0.4</v>
      </c>
      <c r="F58">
        <v>7.2176764426465631E-2</v>
      </c>
      <c r="G58">
        <v>0.10755148741418764</v>
      </c>
    </row>
    <row r="59" spans="1:7" x14ac:dyDescent="0.3">
      <c r="A59" t="s">
        <v>47</v>
      </c>
      <c r="B59" t="s">
        <v>50</v>
      </c>
      <c r="C59" s="17">
        <v>20</v>
      </c>
      <c r="D59">
        <v>2.2000000000000002</v>
      </c>
      <c r="E59">
        <v>0.28000000000000003</v>
      </c>
      <c r="F59">
        <v>3.4733281764268702E-2</v>
      </c>
      <c r="G59">
        <v>0.10480349344978165</v>
      </c>
    </row>
    <row r="60" spans="1:7" x14ac:dyDescent="0.3">
      <c r="A60" t="s">
        <v>47</v>
      </c>
      <c r="B60" t="s">
        <v>50</v>
      </c>
      <c r="C60" s="17">
        <v>21</v>
      </c>
      <c r="D60">
        <v>3.43</v>
      </c>
      <c r="E60">
        <v>0.4</v>
      </c>
      <c r="F60">
        <v>7.0282932406778619E-3</v>
      </c>
      <c r="G60">
        <v>0.67647058823529416</v>
      </c>
    </row>
    <row r="61" spans="1:7" x14ac:dyDescent="0.3">
      <c r="A61" t="s">
        <v>47</v>
      </c>
      <c r="B61" t="s">
        <v>50</v>
      </c>
      <c r="C61" s="17">
        <v>22</v>
      </c>
      <c r="D61">
        <v>2.72</v>
      </c>
      <c r="E61">
        <v>0.37</v>
      </c>
      <c r="F61">
        <v>2.5406376875441169E-2</v>
      </c>
      <c r="G61">
        <v>0.30049261083743845</v>
      </c>
    </row>
    <row r="62" spans="1:7" x14ac:dyDescent="0.3">
      <c r="A62" t="s">
        <v>47</v>
      </c>
      <c r="B62" t="s">
        <v>50</v>
      </c>
      <c r="C62" s="17">
        <v>23</v>
      </c>
      <c r="D62">
        <v>3.63</v>
      </c>
      <c r="E62">
        <v>0.63</v>
      </c>
      <c r="F62">
        <v>5.460291449640077E-2</v>
      </c>
      <c r="G62">
        <v>4.9303322615219719E-2</v>
      </c>
    </row>
    <row r="63" spans="1:7" x14ac:dyDescent="0.3">
      <c r="A63" t="s">
        <v>47</v>
      </c>
      <c r="B63" t="s">
        <v>50</v>
      </c>
      <c r="C63" s="17">
        <v>24</v>
      </c>
      <c r="D63">
        <v>1.99</v>
      </c>
      <c r="E63">
        <v>0.24</v>
      </c>
      <c r="F63">
        <v>4.0795963846769499E-2</v>
      </c>
      <c r="G63">
        <v>7.9617834394904455E-2</v>
      </c>
    </row>
    <row r="64" spans="1:7" x14ac:dyDescent="0.3">
      <c r="A64" t="s">
        <v>47</v>
      </c>
      <c r="B64" t="s">
        <v>50</v>
      </c>
      <c r="C64" s="17">
        <v>25</v>
      </c>
      <c r="D64">
        <v>3.38</v>
      </c>
      <c r="E64">
        <v>0.47</v>
      </c>
      <c r="F64">
        <v>1.7366172147874847E-2</v>
      </c>
      <c r="G64">
        <v>0.36428571428571427</v>
      </c>
    </row>
    <row r="65" spans="1:7" x14ac:dyDescent="0.3">
      <c r="A65" t="s">
        <v>47</v>
      </c>
      <c r="B65" t="s">
        <v>53</v>
      </c>
      <c r="C65" s="17">
        <v>1</v>
      </c>
      <c r="D65">
        <v>2.5299999999999998</v>
      </c>
      <c r="E65">
        <v>0.36</v>
      </c>
      <c r="F65">
        <v>7.6575461992264324E-2</v>
      </c>
      <c r="G65">
        <v>7.1428571428571425E-2</v>
      </c>
    </row>
    <row r="66" spans="1:7" x14ac:dyDescent="0.3">
      <c r="A66" t="s">
        <v>47</v>
      </c>
      <c r="B66" t="s">
        <v>53</v>
      </c>
      <c r="C66" s="17">
        <v>2</v>
      </c>
      <c r="D66">
        <v>3.24</v>
      </c>
      <c r="E66">
        <v>0.59</v>
      </c>
      <c r="F66">
        <v>0.10211580683501699</v>
      </c>
      <c r="G66">
        <v>4.0391676866585069E-2</v>
      </c>
    </row>
    <row r="67" spans="1:7" x14ac:dyDescent="0.3">
      <c r="A67" t="s">
        <v>47</v>
      </c>
      <c r="B67" t="s">
        <v>53</v>
      </c>
      <c r="C67" s="17">
        <v>3</v>
      </c>
      <c r="D67">
        <v>2.44</v>
      </c>
      <c r="E67">
        <v>0.39</v>
      </c>
      <c r="F67">
        <v>0.12176297806018463</v>
      </c>
      <c r="G67">
        <v>3.5897435897435895E-2</v>
      </c>
    </row>
    <row r="68" spans="1:7" x14ac:dyDescent="0.3">
      <c r="A68" t="s">
        <v>47</v>
      </c>
      <c r="B68" t="s">
        <v>53</v>
      </c>
      <c r="C68" s="17">
        <v>4</v>
      </c>
      <c r="D68">
        <v>2.63</v>
      </c>
      <c r="E68">
        <v>0.37</v>
      </c>
      <c r="F68">
        <v>2.2364276721193323E-2</v>
      </c>
      <c r="G68">
        <v>0.27272727272727271</v>
      </c>
    </row>
    <row r="69" spans="1:7" x14ac:dyDescent="0.3">
      <c r="A69" t="s">
        <v>47</v>
      </c>
      <c r="B69" t="s">
        <v>53</v>
      </c>
      <c r="C69" s="17">
        <v>5</v>
      </c>
      <c r="D69">
        <v>3.52</v>
      </c>
      <c r="E69">
        <v>0.54</v>
      </c>
      <c r="F69">
        <v>0.104375151979948</v>
      </c>
      <c r="G69">
        <v>4.8387096774193547E-2</v>
      </c>
    </row>
    <row r="70" spans="1:7" x14ac:dyDescent="0.3">
      <c r="A70" t="s">
        <v>47</v>
      </c>
      <c r="B70" t="s">
        <v>53</v>
      </c>
      <c r="C70" s="17">
        <v>6</v>
      </c>
      <c r="D70">
        <v>2.67</v>
      </c>
      <c r="E70">
        <v>0.37</v>
      </c>
      <c r="F70">
        <v>9.1356797542131662E-2</v>
      </c>
      <c r="G70">
        <v>3.6597428288822946E-2</v>
      </c>
    </row>
    <row r="71" spans="1:7" x14ac:dyDescent="0.3">
      <c r="A71" t="s">
        <v>47</v>
      </c>
      <c r="B71" t="s">
        <v>53</v>
      </c>
      <c r="C71" s="17">
        <v>7</v>
      </c>
      <c r="D71">
        <v>3.44</v>
      </c>
      <c r="E71">
        <v>0.55000000000000004</v>
      </c>
      <c r="F71">
        <v>7.285581407614676E-2</v>
      </c>
      <c r="G71">
        <v>5.019305019305019E-2</v>
      </c>
    </row>
    <row r="72" spans="1:7" x14ac:dyDescent="0.3">
      <c r="A72" t="s">
        <v>47</v>
      </c>
      <c r="B72" t="s">
        <v>53</v>
      </c>
      <c r="C72" s="17">
        <v>8</v>
      </c>
      <c r="D72">
        <v>1.9</v>
      </c>
      <c r="E72">
        <v>0.24</v>
      </c>
      <c r="F72">
        <v>9.4958119936280644E-2</v>
      </c>
      <c r="G72">
        <v>6.2006764374295378E-2</v>
      </c>
    </row>
    <row r="73" spans="1:7" x14ac:dyDescent="0.3">
      <c r="A73" t="s">
        <v>47</v>
      </c>
      <c r="B73" t="s">
        <v>53</v>
      </c>
      <c r="C73" s="17">
        <v>9</v>
      </c>
      <c r="D73">
        <v>3.5</v>
      </c>
      <c r="E73">
        <v>0.62</v>
      </c>
      <c r="F73">
        <v>2.6529878785898652E-2</v>
      </c>
      <c r="G73">
        <v>6.1576354679802957E-2</v>
      </c>
    </row>
    <row r="74" spans="1:7" x14ac:dyDescent="0.3">
      <c r="A74" t="s">
        <v>47</v>
      </c>
      <c r="B74" t="s">
        <v>53</v>
      </c>
      <c r="C74" s="17">
        <v>10</v>
      </c>
      <c r="D74">
        <v>3.21</v>
      </c>
      <c r="E74">
        <v>0.49</v>
      </c>
      <c r="F74">
        <v>3.0336927008474839E-2</v>
      </c>
      <c r="G74">
        <v>6.584362139917696E-2</v>
      </c>
    </row>
    <row r="75" spans="1:7" x14ac:dyDescent="0.3">
      <c r="A75" t="s">
        <v>47</v>
      </c>
      <c r="B75" t="s">
        <v>53</v>
      </c>
      <c r="C75" s="17">
        <v>11</v>
      </c>
      <c r="D75">
        <v>2.42</v>
      </c>
      <c r="E75">
        <v>0.37</v>
      </c>
      <c r="F75">
        <v>3.3637536432701037E-2</v>
      </c>
      <c r="G75">
        <v>3.6931818181818184E-2</v>
      </c>
    </row>
    <row r="76" spans="1:7" x14ac:dyDescent="0.3">
      <c r="A76" t="s">
        <v>47</v>
      </c>
      <c r="B76" t="s">
        <v>53</v>
      </c>
      <c r="C76" s="17">
        <v>12</v>
      </c>
      <c r="D76">
        <v>2.48</v>
      </c>
      <c r="E76">
        <v>0.33</v>
      </c>
      <c r="F76">
        <v>8.933440975201512E-2</v>
      </c>
      <c r="G76">
        <v>1.3565891472868217E-2</v>
      </c>
    </row>
    <row r="77" spans="1:7" x14ac:dyDescent="0.3">
      <c r="A77" t="s">
        <v>47</v>
      </c>
      <c r="B77" t="s">
        <v>53</v>
      </c>
      <c r="C77" s="17">
        <v>13</v>
      </c>
      <c r="D77">
        <v>2.4300000000000002</v>
      </c>
      <c r="E77">
        <v>0.35</v>
      </c>
      <c r="F77">
        <v>8.5242973462786448E-2</v>
      </c>
      <c r="G77">
        <v>3.2640949554896145E-2</v>
      </c>
    </row>
    <row r="78" spans="1:7" x14ac:dyDescent="0.3">
      <c r="A78" t="s">
        <v>47</v>
      </c>
      <c r="B78" t="s">
        <v>53</v>
      </c>
      <c r="C78" s="17">
        <v>14</v>
      </c>
      <c r="D78">
        <v>2.67</v>
      </c>
      <c r="E78">
        <v>0.38</v>
      </c>
      <c r="F78">
        <v>0.10185698907380432</v>
      </c>
      <c r="G78">
        <v>3.7373737373737372E-2</v>
      </c>
    </row>
    <row r="79" spans="1:7" x14ac:dyDescent="0.3">
      <c r="A79" t="s">
        <v>47</v>
      </c>
      <c r="B79" t="s">
        <v>53</v>
      </c>
      <c r="C79" s="17">
        <v>15</v>
      </c>
      <c r="D79">
        <v>2.46</v>
      </c>
      <c r="E79">
        <v>0.36</v>
      </c>
      <c r="F79">
        <v>8.8086137719875904E-2</v>
      </c>
      <c r="G79">
        <v>2.5048169556840076E-2</v>
      </c>
    </row>
    <row r="80" spans="1:7" x14ac:dyDescent="0.3">
      <c r="A80" t="s">
        <v>47</v>
      </c>
      <c r="B80" t="s">
        <v>53</v>
      </c>
      <c r="C80" s="17">
        <v>16</v>
      </c>
      <c r="D80">
        <v>2.83</v>
      </c>
      <c r="E80">
        <v>0.45</v>
      </c>
      <c r="F80">
        <v>3.895220626120649E-2</v>
      </c>
      <c r="G80">
        <v>4.585537918871252E-2</v>
      </c>
    </row>
    <row r="81" spans="1:7" x14ac:dyDescent="0.3">
      <c r="A81" t="s">
        <v>47</v>
      </c>
      <c r="B81" t="s">
        <v>53</v>
      </c>
      <c r="C81" s="17">
        <v>17</v>
      </c>
      <c r="D81">
        <v>2.67</v>
      </c>
      <c r="E81">
        <v>0.45</v>
      </c>
      <c r="F81">
        <v>0.14972909699448203</v>
      </c>
      <c r="G81">
        <v>1.7132551848512173E-2</v>
      </c>
    </row>
    <row r="82" spans="1:7" x14ac:dyDescent="0.3">
      <c r="A82" t="s">
        <v>47</v>
      </c>
      <c r="B82" t="s">
        <v>53</v>
      </c>
      <c r="C82" s="17">
        <v>18</v>
      </c>
      <c r="D82">
        <v>2.4300000000000002</v>
      </c>
      <c r="E82">
        <v>0.35</v>
      </c>
      <c r="F82">
        <v>4.2204209254052924E-2</v>
      </c>
      <c r="G82">
        <v>0.14396887159533073</v>
      </c>
    </row>
    <row r="83" spans="1:7" x14ac:dyDescent="0.3">
      <c r="A83" t="s">
        <v>47</v>
      </c>
      <c r="B83" t="s">
        <v>53</v>
      </c>
      <c r="C83" s="17">
        <v>19</v>
      </c>
      <c r="D83">
        <v>3.47</v>
      </c>
      <c r="E83">
        <v>0.54</v>
      </c>
      <c r="F83">
        <v>2.0234025882332682E-2</v>
      </c>
      <c r="G83">
        <v>8.5106382978723402E-2</v>
      </c>
    </row>
    <row r="84" spans="1:7" x14ac:dyDescent="0.3">
      <c r="A84" t="s">
        <v>47</v>
      </c>
      <c r="B84" t="s">
        <v>53</v>
      </c>
      <c r="C84" s="17">
        <v>20</v>
      </c>
      <c r="D84">
        <v>2.84</v>
      </c>
      <c r="E84">
        <v>0.45</v>
      </c>
      <c r="F84">
        <v>3.8870968095147368E-2</v>
      </c>
      <c r="G84">
        <v>6.7605633802816895E-2</v>
      </c>
    </row>
    <row r="85" spans="1:7" x14ac:dyDescent="0.3">
      <c r="A85" t="s">
        <v>47</v>
      </c>
      <c r="B85" t="s">
        <v>53</v>
      </c>
      <c r="C85" s="17">
        <v>21</v>
      </c>
      <c r="D85">
        <v>3.48</v>
      </c>
      <c r="E85">
        <v>0.49</v>
      </c>
      <c r="F85">
        <v>1.3599157790089965E-2</v>
      </c>
      <c r="G85">
        <v>0.10344827586206896</v>
      </c>
    </row>
    <row r="86" spans="1:7" x14ac:dyDescent="0.3">
      <c r="A86" t="s">
        <v>47</v>
      </c>
      <c r="B86" t="s">
        <v>53</v>
      </c>
      <c r="C86" s="17">
        <v>22</v>
      </c>
      <c r="D86">
        <v>2.58</v>
      </c>
      <c r="E86">
        <v>0.4</v>
      </c>
      <c r="F86">
        <v>5.4071621699477643E-2</v>
      </c>
      <c r="G86">
        <v>4.1894353369763208E-2</v>
      </c>
    </row>
    <row r="87" spans="1:7" x14ac:dyDescent="0.3">
      <c r="A87" t="s">
        <v>47</v>
      </c>
      <c r="B87" t="s">
        <v>53</v>
      </c>
      <c r="C87" s="17">
        <v>23</v>
      </c>
      <c r="D87">
        <v>2.68</v>
      </c>
      <c r="E87">
        <v>0.39</v>
      </c>
      <c r="F87">
        <v>4.8593728629045256E-2</v>
      </c>
      <c r="G87">
        <v>4.1189931350114416E-2</v>
      </c>
    </row>
    <row r="88" spans="1:7" x14ac:dyDescent="0.3">
      <c r="A88" t="s">
        <v>47</v>
      </c>
      <c r="B88" t="s">
        <v>53</v>
      </c>
      <c r="C88" s="17">
        <v>24</v>
      </c>
      <c r="D88">
        <v>4</v>
      </c>
      <c r="E88">
        <v>0.73</v>
      </c>
      <c r="F88">
        <v>7.8304155713406792E-2</v>
      </c>
      <c r="G88">
        <v>4.5238095238095237E-2</v>
      </c>
    </row>
    <row r="89" spans="1:7" x14ac:dyDescent="0.3">
      <c r="A89" t="s">
        <v>47</v>
      </c>
      <c r="B89" t="s">
        <v>53</v>
      </c>
      <c r="C89" s="17">
        <v>25</v>
      </c>
      <c r="D89">
        <v>4.08</v>
      </c>
      <c r="E89">
        <v>0.75</v>
      </c>
      <c r="F89">
        <v>3.6998353082159263E-2</v>
      </c>
      <c r="G89">
        <v>4.8672566371681415E-2</v>
      </c>
    </row>
    <row r="90" spans="1:7" x14ac:dyDescent="0.3">
      <c r="A90" t="s">
        <v>47</v>
      </c>
      <c r="B90" t="s">
        <v>53</v>
      </c>
      <c r="C90" s="17">
        <v>26</v>
      </c>
      <c r="D90">
        <v>5.19</v>
      </c>
      <c r="E90">
        <v>0.9</v>
      </c>
      <c r="F90">
        <v>1.5401628260139662E-2</v>
      </c>
      <c r="G90">
        <v>0.03</v>
      </c>
    </row>
    <row r="91" spans="1:7" x14ac:dyDescent="0.3">
      <c r="A91" t="s">
        <v>47</v>
      </c>
      <c r="B91" t="s">
        <v>53</v>
      </c>
      <c r="C91" s="17">
        <v>27</v>
      </c>
      <c r="D91">
        <v>3.94</v>
      </c>
      <c r="E91">
        <v>0.66</v>
      </c>
      <c r="F91">
        <v>3.1460949701201647E-2</v>
      </c>
      <c r="G91">
        <v>6.1538461538461542E-2</v>
      </c>
    </row>
    <row r="92" spans="1:7" x14ac:dyDescent="0.3">
      <c r="A92" t="s">
        <v>47</v>
      </c>
      <c r="B92" t="s">
        <v>53</v>
      </c>
      <c r="C92" s="17">
        <v>28</v>
      </c>
      <c r="D92">
        <v>3.08</v>
      </c>
      <c r="E92">
        <v>0.47</v>
      </c>
      <c r="F92">
        <v>2.9840451055662187E-2</v>
      </c>
      <c r="G92">
        <v>9.2964824120603015E-2</v>
      </c>
    </row>
    <row r="93" spans="1:7" x14ac:dyDescent="0.3">
      <c r="A93" t="s">
        <v>47</v>
      </c>
      <c r="B93" t="s">
        <v>54</v>
      </c>
      <c r="C93" s="17">
        <v>1</v>
      </c>
      <c r="D93">
        <v>4</v>
      </c>
      <c r="E93">
        <v>0.81</v>
      </c>
      <c r="F93">
        <v>1.759374597311112E-2</v>
      </c>
      <c r="G93">
        <v>0.11619718309859155</v>
      </c>
    </row>
    <row r="94" spans="1:7" x14ac:dyDescent="0.3">
      <c r="A94" t="s">
        <v>47</v>
      </c>
      <c r="B94" t="s">
        <v>54</v>
      </c>
      <c r="C94" s="17">
        <v>2</v>
      </c>
      <c r="D94">
        <v>2.11</v>
      </c>
      <c r="E94">
        <v>0.28000000000000003</v>
      </c>
      <c r="F94">
        <v>7.7137435376385857E-2</v>
      </c>
      <c r="G94">
        <v>0.11622276029055691</v>
      </c>
    </row>
    <row r="95" spans="1:7" x14ac:dyDescent="0.3">
      <c r="A95" t="s">
        <v>47</v>
      </c>
      <c r="B95" t="s">
        <v>54</v>
      </c>
      <c r="C95" s="17">
        <v>3</v>
      </c>
      <c r="D95">
        <v>1.99</v>
      </c>
      <c r="E95">
        <v>0.23</v>
      </c>
      <c r="F95">
        <v>0.1193519034758074</v>
      </c>
      <c r="G95">
        <v>5.7633973710819006E-2</v>
      </c>
    </row>
    <row r="96" spans="1:7" x14ac:dyDescent="0.3">
      <c r="A96" t="s">
        <v>47</v>
      </c>
      <c r="B96" t="s">
        <v>54</v>
      </c>
      <c r="C96" s="17">
        <v>4</v>
      </c>
      <c r="D96">
        <v>2.56</v>
      </c>
      <c r="E96">
        <v>0.4</v>
      </c>
      <c r="F96">
        <v>6.9992975256389603E-2</v>
      </c>
      <c r="G96">
        <v>4.3564356435643561E-2</v>
      </c>
    </row>
    <row r="97" spans="1:7" x14ac:dyDescent="0.3">
      <c r="A97" t="s">
        <v>47</v>
      </c>
      <c r="B97" t="s">
        <v>54</v>
      </c>
      <c r="C97" s="17">
        <v>5</v>
      </c>
      <c r="D97">
        <v>3.39</v>
      </c>
      <c r="E97">
        <v>0.52</v>
      </c>
      <c r="F97">
        <v>1.2381168917413102E-3</v>
      </c>
      <c r="G97">
        <v>9.0909090909090912E-2</v>
      </c>
    </row>
    <row r="98" spans="1:7" x14ac:dyDescent="0.3">
      <c r="A98" t="s">
        <v>47</v>
      </c>
      <c r="B98" t="s">
        <v>54</v>
      </c>
      <c r="C98" s="17">
        <v>6</v>
      </c>
      <c r="D98">
        <v>2.59</v>
      </c>
      <c r="E98">
        <v>0.46</v>
      </c>
      <c r="F98">
        <v>9.9039204221437804E-2</v>
      </c>
      <c r="G98">
        <v>4.2274052478134108E-2</v>
      </c>
    </row>
    <row r="99" spans="1:7" x14ac:dyDescent="0.3">
      <c r="A99" t="s">
        <v>47</v>
      </c>
      <c r="B99" t="s">
        <v>54</v>
      </c>
      <c r="C99" s="17">
        <v>7</v>
      </c>
      <c r="D99">
        <v>3.87</v>
      </c>
      <c r="E99">
        <v>0.74</v>
      </c>
      <c r="F99">
        <v>3.7431376486701765E-2</v>
      </c>
      <c r="G99">
        <v>4.3209876543209874E-2</v>
      </c>
    </row>
    <row r="100" spans="1:7" x14ac:dyDescent="0.3">
      <c r="A100" t="s">
        <v>47</v>
      </c>
      <c r="B100" t="s">
        <v>54</v>
      </c>
      <c r="C100" s="17">
        <v>8</v>
      </c>
      <c r="D100">
        <v>3.16</v>
      </c>
      <c r="E100">
        <v>0.5</v>
      </c>
      <c r="F100">
        <v>4.1778677745580653E-2</v>
      </c>
      <c r="G100">
        <v>4.8746518105849582E-2</v>
      </c>
    </row>
    <row r="101" spans="1:7" x14ac:dyDescent="0.3">
      <c r="A101" t="s">
        <v>47</v>
      </c>
      <c r="B101" t="s">
        <v>54</v>
      </c>
      <c r="C101" s="17">
        <v>9</v>
      </c>
      <c r="D101">
        <v>2.4500000000000002</v>
      </c>
      <c r="E101">
        <v>0.4</v>
      </c>
      <c r="F101">
        <v>4.6233342398694588E-2</v>
      </c>
      <c r="G101">
        <v>5.1649928263988523E-2</v>
      </c>
    </row>
    <row r="102" spans="1:7" x14ac:dyDescent="0.3">
      <c r="A102" t="s">
        <v>47</v>
      </c>
      <c r="B102" t="s">
        <v>54</v>
      </c>
      <c r="C102" s="17">
        <v>10</v>
      </c>
      <c r="D102">
        <v>2.82</v>
      </c>
      <c r="E102">
        <v>0.45</v>
      </c>
      <c r="F102">
        <v>3.0562519365651672E-2</v>
      </c>
      <c r="G102">
        <v>0.11981566820276497</v>
      </c>
    </row>
    <row r="103" spans="1:7" x14ac:dyDescent="0.3">
      <c r="A103" t="s">
        <v>47</v>
      </c>
      <c r="B103" t="s">
        <v>54</v>
      </c>
      <c r="C103" s="17">
        <v>11</v>
      </c>
      <c r="D103">
        <v>1.8</v>
      </c>
      <c r="E103">
        <v>0.21</v>
      </c>
      <c r="F103">
        <v>8.1892585830655763E-3</v>
      </c>
      <c r="G103">
        <v>0.22058823529411764</v>
      </c>
    </row>
    <row r="104" spans="1:7" x14ac:dyDescent="0.3">
      <c r="A104" t="s">
        <v>47</v>
      </c>
      <c r="B104" t="s">
        <v>54</v>
      </c>
      <c r="C104" s="17">
        <v>12</v>
      </c>
      <c r="D104">
        <v>3.99</v>
      </c>
      <c r="E104">
        <v>0.78</v>
      </c>
      <c r="F104">
        <v>2.7773752596242093E-2</v>
      </c>
      <c r="G104">
        <v>0.16205533596837945</v>
      </c>
    </row>
    <row r="105" spans="1:7" x14ac:dyDescent="0.3">
      <c r="A105" t="s">
        <v>47</v>
      </c>
      <c r="B105" t="s">
        <v>54</v>
      </c>
      <c r="C105" s="17">
        <v>13</v>
      </c>
      <c r="D105">
        <v>2.56</v>
      </c>
      <c r="E105">
        <v>0.31</v>
      </c>
      <c r="F105">
        <v>1.3009711781330563E-2</v>
      </c>
      <c r="G105">
        <v>0.59782608695652173</v>
      </c>
    </row>
    <row r="106" spans="1:7" x14ac:dyDescent="0.3">
      <c r="A106" t="s">
        <v>47</v>
      </c>
      <c r="B106" t="s">
        <v>54</v>
      </c>
      <c r="C106" s="17">
        <v>14</v>
      </c>
      <c r="D106">
        <v>2.61</v>
      </c>
      <c r="E106">
        <v>0.39</v>
      </c>
      <c r="F106">
        <v>4.4323852664037364E-2</v>
      </c>
      <c r="G106">
        <v>0.21176470588235294</v>
      </c>
    </row>
    <row r="107" spans="1:7" x14ac:dyDescent="0.3">
      <c r="A107" t="s">
        <v>47</v>
      </c>
      <c r="B107" t="s">
        <v>54</v>
      </c>
      <c r="C107" s="17">
        <v>15</v>
      </c>
      <c r="D107">
        <v>2.21</v>
      </c>
      <c r="E107">
        <v>0.31</v>
      </c>
      <c r="F107">
        <v>3.7519082981861462E-2</v>
      </c>
      <c r="G107">
        <v>0.13793103448275862</v>
      </c>
    </row>
    <row r="108" spans="1:7" x14ac:dyDescent="0.3">
      <c r="A108" t="s">
        <v>47</v>
      </c>
      <c r="B108" t="s">
        <v>54</v>
      </c>
      <c r="C108" s="17">
        <v>16</v>
      </c>
      <c r="D108">
        <v>3.74</v>
      </c>
      <c r="E108">
        <v>0.73</v>
      </c>
      <c r="F108">
        <v>6.1932494696681419E-2</v>
      </c>
      <c r="G108">
        <v>4.3243243243243246E-2</v>
      </c>
    </row>
    <row r="109" spans="1:7" x14ac:dyDescent="0.3">
      <c r="A109" t="s">
        <v>47</v>
      </c>
      <c r="B109" t="s">
        <v>54</v>
      </c>
      <c r="C109" s="17">
        <v>17</v>
      </c>
      <c r="D109">
        <v>2.12</v>
      </c>
      <c r="E109">
        <v>0.27</v>
      </c>
      <c r="F109">
        <v>0.16748228775509191</v>
      </c>
      <c r="G109">
        <v>4.2490118577075096E-2</v>
      </c>
    </row>
    <row r="110" spans="1:7" x14ac:dyDescent="0.3">
      <c r="A110" t="s">
        <v>47</v>
      </c>
      <c r="B110" t="s">
        <v>54</v>
      </c>
      <c r="C110" s="17">
        <v>18</v>
      </c>
      <c r="D110">
        <v>1.71</v>
      </c>
      <c r="E110">
        <v>0.15</v>
      </c>
      <c r="F110">
        <v>4.2155516971547659E-3</v>
      </c>
      <c r="G110">
        <v>0.46875</v>
      </c>
    </row>
    <row r="111" spans="1:7" x14ac:dyDescent="0.3">
      <c r="A111" t="s">
        <v>47</v>
      </c>
      <c r="B111" t="s">
        <v>54</v>
      </c>
      <c r="C111" s="17">
        <v>19</v>
      </c>
      <c r="D111">
        <v>2.25</v>
      </c>
      <c r="E111">
        <v>0.28000000000000003</v>
      </c>
      <c r="F111">
        <v>7.3022840768638145E-2</v>
      </c>
      <c r="G111">
        <v>5.5028462998102469E-2</v>
      </c>
    </row>
    <row r="112" spans="1:7" x14ac:dyDescent="0.3">
      <c r="A112" t="s">
        <v>47</v>
      </c>
      <c r="B112" t="s">
        <v>54</v>
      </c>
      <c r="C112" s="17">
        <v>20</v>
      </c>
      <c r="D112">
        <v>5.36</v>
      </c>
      <c r="E112">
        <v>1.06</v>
      </c>
      <c r="F112">
        <v>1.3480540457064448E-2</v>
      </c>
      <c r="G112">
        <v>0.12307692307692308</v>
      </c>
    </row>
    <row r="113" spans="1:7" x14ac:dyDescent="0.3">
      <c r="A113" t="s">
        <v>47</v>
      </c>
      <c r="B113" t="s">
        <v>54</v>
      </c>
      <c r="C113" s="17">
        <v>21</v>
      </c>
      <c r="D113">
        <v>2.5299999999999998</v>
      </c>
      <c r="E113">
        <v>0.35</v>
      </c>
      <c r="F113">
        <v>0.10106543349852012</v>
      </c>
      <c r="G113">
        <v>8.4033613445378158E-2</v>
      </c>
    </row>
    <row r="114" spans="1:7" x14ac:dyDescent="0.3">
      <c r="A114" t="s">
        <v>47</v>
      </c>
      <c r="B114" t="s">
        <v>54</v>
      </c>
      <c r="C114" s="17">
        <v>22</v>
      </c>
      <c r="D114">
        <v>2.2599999999999998</v>
      </c>
      <c r="E114">
        <v>0.27</v>
      </c>
      <c r="F114">
        <v>2.1398898158460689E-2</v>
      </c>
      <c r="G114">
        <v>0.18562874251497005</v>
      </c>
    </row>
    <row r="115" spans="1:7" x14ac:dyDescent="0.3">
      <c r="A115" t="s">
        <v>47</v>
      </c>
      <c r="B115" t="s">
        <v>54</v>
      </c>
      <c r="C115" s="17">
        <v>23</v>
      </c>
      <c r="D115">
        <v>3.16</v>
      </c>
      <c r="E115">
        <v>0.44</v>
      </c>
      <c r="F115">
        <v>7.0455679150473608E-3</v>
      </c>
      <c r="G115">
        <v>0.26</v>
      </c>
    </row>
    <row r="116" spans="1:7" x14ac:dyDescent="0.3">
      <c r="A116" t="s">
        <v>47</v>
      </c>
      <c r="B116" t="s">
        <v>54</v>
      </c>
      <c r="C116" s="17">
        <v>24</v>
      </c>
      <c r="D116">
        <v>1.57</v>
      </c>
      <c r="E116">
        <v>0.16</v>
      </c>
      <c r="F116">
        <v>1.6043566905691916E-2</v>
      </c>
      <c r="G116">
        <v>0.27102803738317754</v>
      </c>
    </row>
    <row r="117" spans="1:7" x14ac:dyDescent="0.3">
      <c r="A117" t="s">
        <v>47</v>
      </c>
      <c r="B117" t="s">
        <v>54</v>
      </c>
      <c r="C117" s="17">
        <v>25</v>
      </c>
      <c r="D117">
        <v>2.4300000000000002</v>
      </c>
      <c r="E117">
        <v>0.4</v>
      </c>
      <c r="F117">
        <v>2.1023706995915131E-2</v>
      </c>
      <c r="G117">
        <v>0.27192982456140352</v>
      </c>
    </row>
    <row r="118" spans="1:7" x14ac:dyDescent="0.3">
      <c r="A118" t="s">
        <v>47</v>
      </c>
      <c r="B118" t="s">
        <v>54</v>
      </c>
      <c r="C118" s="17">
        <v>26</v>
      </c>
      <c r="D118">
        <v>3.09</v>
      </c>
      <c r="E118">
        <v>0.52</v>
      </c>
      <c r="F118">
        <v>3.3557888926523907E-2</v>
      </c>
      <c r="G118">
        <v>6.3551401869158877E-2</v>
      </c>
    </row>
    <row r="119" spans="1:7" x14ac:dyDescent="0.3">
      <c r="A119" t="s">
        <v>47</v>
      </c>
      <c r="B119" t="s">
        <v>54</v>
      </c>
      <c r="C119" s="17">
        <v>27</v>
      </c>
      <c r="D119">
        <v>4.38</v>
      </c>
      <c r="E119">
        <v>0.82</v>
      </c>
      <c r="F119">
        <v>7.2444334151995124E-2</v>
      </c>
      <c r="G119">
        <v>4.6082949308755762E-2</v>
      </c>
    </row>
    <row r="120" spans="1:7" x14ac:dyDescent="0.3">
      <c r="A120" t="s">
        <v>47</v>
      </c>
      <c r="B120" t="s">
        <v>54</v>
      </c>
      <c r="C120" s="17">
        <v>28</v>
      </c>
      <c r="D120">
        <v>3.16</v>
      </c>
      <c r="E120">
        <v>0.55000000000000004</v>
      </c>
      <c r="F120">
        <v>5.5665186440762959E-2</v>
      </c>
      <c r="G120">
        <v>7.2072072072072071E-2</v>
      </c>
    </row>
    <row r="121" spans="1:7" x14ac:dyDescent="0.3">
      <c r="A121" t="s">
        <v>47</v>
      </c>
      <c r="B121" t="s">
        <v>54</v>
      </c>
      <c r="C121" s="17">
        <v>29</v>
      </c>
      <c r="D121">
        <v>2.04</v>
      </c>
      <c r="E121">
        <v>0.24</v>
      </c>
      <c r="F121">
        <v>2.0736891363659166E-2</v>
      </c>
      <c r="G121">
        <v>0.24896265560165975</v>
      </c>
    </row>
    <row r="122" spans="1:7" x14ac:dyDescent="0.3">
      <c r="A122" t="s">
        <v>47</v>
      </c>
      <c r="B122" t="s">
        <v>55</v>
      </c>
      <c r="C122" s="17">
        <v>1</v>
      </c>
      <c r="D122">
        <v>2.68</v>
      </c>
      <c r="E122">
        <v>0.42</v>
      </c>
      <c r="F122">
        <v>8.090648847975751E-2</v>
      </c>
      <c r="G122">
        <v>0.12483912483912483</v>
      </c>
    </row>
    <row r="123" spans="1:7" x14ac:dyDescent="0.3">
      <c r="A123" t="s">
        <v>47</v>
      </c>
      <c r="B123" t="s">
        <v>55</v>
      </c>
      <c r="C123" s="17">
        <v>8</v>
      </c>
      <c r="D123">
        <v>3.74</v>
      </c>
      <c r="E123">
        <v>12.23</v>
      </c>
      <c r="F123">
        <v>5.1995424402652562E-3</v>
      </c>
      <c r="G123">
        <v>1</v>
      </c>
    </row>
    <row r="124" spans="1:7" x14ac:dyDescent="0.3">
      <c r="A124" t="s">
        <v>47</v>
      </c>
      <c r="B124" t="s">
        <v>55</v>
      </c>
      <c r="C124" s="17">
        <v>9</v>
      </c>
      <c r="D124">
        <v>3.1</v>
      </c>
      <c r="E124">
        <v>0.37</v>
      </c>
      <c r="F124">
        <v>1.161049123988436E-3</v>
      </c>
      <c r="G124">
        <v>0.14285714285714285</v>
      </c>
    </row>
    <row r="125" spans="1:7" x14ac:dyDescent="0.3">
      <c r="A125" t="s">
        <v>47</v>
      </c>
      <c r="B125" t="s">
        <v>55</v>
      </c>
      <c r="C125" s="17">
        <v>10</v>
      </c>
      <c r="D125">
        <v>4.08</v>
      </c>
      <c r="E125">
        <v>0.57999999999999996</v>
      </c>
      <c r="F125">
        <v>6.9436952097536248E-3</v>
      </c>
      <c r="G125">
        <v>0.5178571428571429</v>
      </c>
    </row>
    <row r="126" spans="1:7" x14ac:dyDescent="0.3">
      <c r="A126" t="s">
        <v>47</v>
      </c>
      <c r="B126" t="s">
        <v>55</v>
      </c>
      <c r="C126" s="17">
        <v>11</v>
      </c>
      <c r="D126">
        <v>2.13</v>
      </c>
      <c r="E126">
        <v>0.28000000000000003</v>
      </c>
      <c r="F126">
        <v>6.4096594965390941E-2</v>
      </c>
      <c r="G126">
        <v>0.10653753026634383</v>
      </c>
    </row>
    <row r="127" spans="1:7" x14ac:dyDescent="0.3">
      <c r="A127" t="s">
        <v>47</v>
      </c>
      <c r="B127" t="s">
        <v>55</v>
      </c>
      <c r="C127" s="17">
        <v>12</v>
      </c>
      <c r="D127">
        <v>3.91</v>
      </c>
      <c r="E127">
        <v>0.72</v>
      </c>
      <c r="F127">
        <v>5.6045067167412969E-2</v>
      </c>
      <c r="G127">
        <v>0.10652920962199312</v>
      </c>
    </row>
    <row r="128" spans="1:7" x14ac:dyDescent="0.3">
      <c r="A128" t="s">
        <v>47</v>
      </c>
      <c r="B128" t="s">
        <v>55</v>
      </c>
      <c r="C128" s="17">
        <v>13</v>
      </c>
      <c r="D128">
        <v>2.02</v>
      </c>
      <c r="E128">
        <v>0.27</v>
      </c>
      <c r="F128">
        <v>6.869578460631158E-2</v>
      </c>
      <c r="G128">
        <v>9.4339622641509441E-2</v>
      </c>
    </row>
    <row r="129" spans="1:7" x14ac:dyDescent="0.3">
      <c r="A129" t="s">
        <v>47</v>
      </c>
      <c r="B129" t="s">
        <v>55</v>
      </c>
      <c r="C129" s="17">
        <v>14</v>
      </c>
      <c r="D129">
        <v>2.61</v>
      </c>
      <c r="E129">
        <v>0.35</v>
      </c>
      <c r="F129">
        <v>2.9940617774746752E-2</v>
      </c>
      <c r="G129">
        <v>0.23333333333333334</v>
      </c>
    </row>
    <row r="130" spans="1:7" x14ac:dyDescent="0.3">
      <c r="A130" t="s">
        <v>47</v>
      </c>
      <c r="B130" t="s">
        <v>55</v>
      </c>
      <c r="C130" s="17">
        <v>15</v>
      </c>
      <c r="D130">
        <v>2.56</v>
      </c>
      <c r="E130">
        <v>0.32</v>
      </c>
      <c r="F130">
        <v>6.0199834083384113E-2</v>
      </c>
      <c r="G130">
        <v>0.15365853658536585</v>
      </c>
    </row>
    <row r="131" spans="1:7" x14ac:dyDescent="0.3">
      <c r="A131" t="s">
        <v>47</v>
      </c>
      <c r="B131" t="s">
        <v>55</v>
      </c>
      <c r="C131" s="17" t="s">
        <v>56</v>
      </c>
      <c r="D131">
        <v>3.4</v>
      </c>
      <c r="E131">
        <v>0.44</v>
      </c>
      <c r="F131">
        <v>7.9065446423276873E-3</v>
      </c>
      <c r="G131">
        <v>0.5</v>
      </c>
    </row>
    <row r="132" spans="1:7" x14ac:dyDescent="0.3">
      <c r="A132" t="s">
        <v>47</v>
      </c>
      <c r="B132" t="s">
        <v>55</v>
      </c>
      <c r="C132" s="17" t="s">
        <v>57</v>
      </c>
      <c r="D132">
        <v>4.18</v>
      </c>
      <c r="E132">
        <v>0.7</v>
      </c>
      <c r="F132">
        <v>1.0910441845273362E-2</v>
      </c>
      <c r="G132">
        <v>0.32911392405063289</v>
      </c>
    </row>
    <row r="133" spans="1:7" x14ac:dyDescent="0.3">
      <c r="A133" t="s">
        <v>47</v>
      </c>
      <c r="B133" t="s">
        <v>55</v>
      </c>
      <c r="C133" s="17">
        <v>17</v>
      </c>
      <c r="D133">
        <v>1.83</v>
      </c>
      <c r="E133">
        <v>0.23</v>
      </c>
      <c r="F133">
        <v>9.2647222461629722E-2</v>
      </c>
      <c r="G133">
        <v>0.11449016100178891</v>
      </c>
    </row>
    <row r="134" spans="1:7" x14ac:dyDescent="0.3">
      <c r="A134" t="s">
        <v>47</v>
      </c>
      <c r="B134" t="s">
        <v>55</v>
      </c>
      <c r="C134" s="17">
        <v>19</v>
      </c>
      <c r="D134">
        <v>2.58</v>
      </c>
      <c r="E134">
        <v>0.42</v>
      </c>
      <c r="F134">
        <v>0.1021917540790353</v>
      </c>
      <c r="G134">
        <v>6.3923585598824398E-2</v>
      </c>
    </row>
    <row r="135" spans="1:7" x14ac:dyDescent="0.3">
      <c r="A135" t="s">
        <v>47</v>
      </c>
      <c r="B135" t="s">
        <v>55</v>
      </c>
      <c r="C135" s="17">
        <v>20</v>
      </c>
      <c r="D135">
        <v>2.52</v>
      </c>
      <c r="E135">
        <v>0.33</v>
      </c>
      <c r="F135">
        <v>2.1052537777609456E-2</v>
      </c>
      <c r="G135">
        <v>0.33333333333333331</v>
      </c>
    </row>
    <row r="136" spans="1:7" x14ac:dyDescent="0.3">
      <c r="A136" t="s">
        <v>47</v>
      </c>
      <c r="B136" t="s">
        <v>55</v>
      </c>
      <c r="C136" s="17">
        <v>21</v>
      </c>
      <c r="D136">
        <v>2.2000000000000002</v>
      </c>
      <c r="E136">
        <v>0.26</v>
      </c>
      <c r="F136">
        <v>4.9021030021879387E-3</v>
      </c>
      <c r="G136">
        <v>0.16326530612244897</v>
      </c>
    </row>
    <row r="137" spans="1:7" x14ac:dyDescent="0.3">
      <c r="A137" t="s">
        <v>47</v>
      </c>
      <c r="B137" t="s">
        <v>55</v>
      </c>
      <c r="C137" s="17">
        <v>22</v>
      </c>
      <c r="D137">
        <v>2.74</v>
      </c>
      <c r="E137">
        <v>0.33</v>
      </c>
      <c r="F137">
        <v>2.2564291761233559E-2</v>
      </c>
      <c r="G137">
        <v>0.31386861313868614</v>
      </c>
    </row>
    <row r="138" spans="1:7" x14ac:dyDescent="0.3">
      <c r="A138" t="s">
        <v>47</v>
      </c>
      <c r="B138" t="s">
        <v>55</v>
      </c>
      <c r="C138" s="17">
        <v>23</v>
      </c>
      <c r="D138">
        <v>3.76</v>
      </c>
      <c r="E138">
        <v>0.57999999999999996</v>
      </c>
      <c r="F138">
        <v>1.6623188030168268E-2</v>
      </c>
      <c r="G138">
        <v>0.38636363636363635</v>
      </c>
    </row>
    <row r="139" spans="1:7" x14ac:dyDescent="0.3">
      <c r="A139" t="s">
        <v>47</v>
      </c>
      <c r="B139" t="s">
        <v>55</v>
      </c>
      <c r="C139" s="17">
        <v>24</v>
      </c>
      <c r="D139">
        <v>2.8</v>
      </c>
      <c r="E139">
        <v>0.38</v>
      </c>
      <c r="F139">
        <v>2.5275156271370978E-2</v>
      </c>
      <c r="G139">
        <v>0.38532110091743121</v>
      </c>
    </row>
    <row r="140" spans="1:7" x14ac:dyDescent="0.3">
      <c r="A140" t="s">
        <v>47</v>
      </c>
      <c r="B140" t="s">
        <v>55</v>
      </c>
      <c r="C140" s="17">
        <v>25</v>
      </c>
      <c r="D140">
        <v>2.62</v>
      </c>
      <c r="E140">
        <v>0.38</v>
      </c>
      <c r="F140">
        <v>1.777826715803503E-2</v>
      </c>
      <c r="G140">
        <v>0.32258064516129031</v>
      </c>
    </row>
    <row r="141" spans="1:7" x14ac:dyDescent="0.3">
      <c r="A141" t="s">
        <v>47</v>
      </c>
      <c r="B141" t="s">
        <v>55</v>
      </c>
      <c r="C141" s="17">
        <v>26</v>
      </c>
      <c r="D141">
        <v>2.4300000000000002</v>
      </c>
      <c r="E141">
        <v>0.35</v>
      </c>
      <c r="F141">
        <v>0.15537504488504575</v>
      </c>
      <c r="G141">
        <v>4.4971892567145531E-2</v>
      </c>
    </row>
    <row r="142" spans="1:7" x14ac:dyDescent="0.3">
      <c r="A142" t="s">
        <v>47</v>
      </c>
      <c r="B142" t="s">
        <v>55</v>
      </c>
      <c r="C142" s="17">
        <v>27</v>
      </c>
      <c r="D142">
        <v>2.2599999999999998</v>
      </c>
      <c r="E142">
        <v>0.3</v>
      </c>
      <c r="F142">
        <v>4.4482497976548026E-2</v>
      </c>
      <c r="G142">
        <v>7.1428571428571425E-2</v>
      </c>
    </row>
    <row r="143" spans="1:7" x14ac:dyDescent="0.3">
      <c r="A143" t="s">
        <v>47</v>
      </c>
      <c r="B143" t="s">
        <v>55</v>
      </c>
      <c r="C143" s="17">
        <v>28</v>
      </c>
      <c r="D143">
        <v>7.74</v>
      </c>
      <c r="E143">
        <v>1.26</v>
      </c>
      <c r="F143">
        <v>6.5433987285449229E-3</v>
      </c>
      <c r="G143">
        <v>1</v>
      </c>
    </row>
    <row r="144" spans="1:7" x14ac:dyDescent="0.3">
      <c r="A144" t="s">
        <v>47</v>
      </c>
      <c r="B144" t="s">
        <v>55</v>
      </c>
      <c r="C144" s="17">
        <v>29</v>
      </c>
      <c r="D144">
        <v>1.9</v>
      </c>
      <c r="E144">
        <v>0.23</v>
      </c>
      <c r="F144">
        <v>6.1261217010698199E-2</v>
      </c>
      <c r="G144">
        <v>0.18262806236080179</v>
      </c>
    </row>
    <row r="145" spans="1:7" x14ac:dyDescent="0.3">
      <c r="A145" t="s">
        <v>47</v>
      </c>
      <c r="B145" t="s">
        <v>55</v>
      </c>
      <c r="C145" s="17">
        <v>30</v>
      </c>
      <c r="D145">
        <v>2.5499999999999998</v>
      </c>
      <c r="E145">
        <v>0.37</v>
      </c>
      <c r="F145">
        <v>4.4836912248688458E-2</v>
      </c>
      <c r="G145">
        <v>0.27034883720930231</v>
      </c>
    </row>
    <row r="146" spans="1:7" x14ac:dyDescent="0.3">
      <c r="A146" t="s">
        <v>47</v>
      </c>
      <c r="B146" t="s">
        <v>55</v>
      </c>
      <c r="C146" s="17">
        <v>31</v>
      </c>
      <c r="D146">
        <v>2.1800000000000002</v>
      </c>
      <c r="E146">
        <v>0.27</v>
      </c>
      <c r="F146">
        <v>6.1185964897345915E-2</v>
      </c>
      <c r="G146">
        <v>0.19826086956521738</v>
      </c>
    </row>
    <row r="147" spans="1:7" x14ac:dyDescent="0.3">
      <c r="A147" t="s">
        <v>47</v>
      </c>
      <c r="B147" t="s">
        <v>55</v>
      </c>
      <c r="C147" s="17">
        <v>32</v>
      </c>
      <c r="D147">
        <v>2.23</v>
      </c>
      <c r="E147">
        <v>0.32</v>
      </c>
      <c r="F147">
        <v>5.7001379346355179E-2</v>
      </c>
      <c r="G147">
        <v>0.17557251908396945</v>
      </c>
    </row>
    <row r="148" spans="1:7" x14ac:dyDescent="0.3">
      <c r="A148" t="s">
        <v>33</v>
      </c>
      <c r="B148" t="s">
        <v>34</v>
      </c>
      <c r="C148" s="17">
        <v>1</v>
      </c>
      <c r="D148">
        <v>1.82</v>
      </c>
      <c r="E148">
        <v>0.18</v>
      </c>
      <c r="F148">
        <v>4.571066747635532E-3</v>
      </c>
      <c r="G148">
        <v>0.61538461538461542</v>
      </c>
    </row>
    <row r="149" spans="1:7" x14ac:dyDescent="0.3">
      <c r="A149" t="s">
        <v>33</v>
      </c>
      <c r="B149" t="s">
        <v>34</v>
      </c>
      <c r="C149" s="17">
        <v>2</v>
      </c>
      <c r="D149">
        <v>1.79</v>
      </c>
      <c r="E149">
        <v>0.17</v>
      </c>
      <c r="F149">
        <v>2.9359953024075161E-4</v>
      </c>
      <c r="G149">
        <v>0.66666666666666663</v>
      </c>
    </row>
    <row r="150" spans="1:7" x14ac:dyDescent="0.3">
      <c r="A150" t="s">
        <v>33</v>
      </c>
      <c r="B150" t="s">
        <v>34</v>
      </c>
      <c r="C150" s="17">
        <v>3</v>
      </c>
      <c r="D150">
        <v>1.8</v>
      </c>
      <c r="E150">
        <v>0.2</v>
      </c>
      <c r="F150">
        <v>4.2202006939885588E-3</v>
      </c>
      <c r="G150">
        <v>0.96296296296296291</v>
      </c>
    </row>
    <row r="151" spans="1:7" x14ac:dyDescent="0.3">
      <c r="A151" t="s">
        <v>33</v>
      </c>
      <c r="B151" t="s">
        <v>34</v>
      </c>
      <c r="C151" s="17">
        <v>4</v>
      </c>
      <c r="D151">
        <v>1.22</v>
      </c>
      <c r="E151">
        <v>0.13</v>
      </c>
      <c r="F151">
        <v>2.6285828057730956E-2</v>
      </c>
      <c r="G151">
        <v>0.48125000000000001</v>
      </c>
    </row>
    <row r="152" spans="1:7" x14ac:dyDescent="0.3">
      <c r="A152" t="s">
        <v>33</v>
      </c>
      <c r="B152" t="s">
        <v>34</v>
      </c>
      <c r="C152" s="17">
        <v>5</v>
      </c>
      <c r="D152">
        <v>1.59</v>
      </c>
      <c r="E152">
        <v>0.15</v>
      </c>
      <c r="F152">
        <v>2.2179242719647333E-3</v>
      </c>
      <c r="G152">
        <v>0.05</v>
      </c>
    </row>
    <row r="153" spans="1:7" x14ac:dyDescent="0.3">
      <c r="A153" t="s">
        <v>33</v>
      </c>
      <c r="B153" t="s">
        <v>34</v>
      </c>
      <c r="C153" s="17">
        <v>6</v>
      </c>
      <c r="D153">
        <v>2.59</v>
      </c>
      <c r="E153">
        <v>0.3</v>
      </c>
      <c r="F153">
        <v>1.8950632203494387E-2</v>
      </c>
      <c r="G153">
        <v>5.4644808743169397E-2</v>
      </c>
    </row>
    <row r="154" spans="1:7" x14ac:dyDescent="0.3">
      <c r="A154" t="s">
        <v>33</v>
      </c>
      <c r="B154" t="s">
        <v>34</v>
      </c>
      <c r="C154" s="17">
        <v>7</v>
      </c>
      <c r="D154">
        <v>3.06</v>
      </c>
      <c r="E154">
        <v>0.54</v>
      </c>
      <c r="F154">
        <v>3.396329274634996E-2</v>
      </c>
      <c r="G154">
        <v>0.14720812182741116</v>
      </c>
    </row>
    <row r="155" spans="1:7" x14ac:dyDescent="0.3">
      <c r="A155" t="s">
        <v>33</v>
      </c>
      <c r="B155" t="s">
        <v>34</v>
      </c>
      <c r="C155" s="17">
        <v>8</v>
      </c>
      <c r="D155">
        <v>2.78</v>
      </c>
      <c r="E155">
        <v>0.34</v>
      </c>
      <c r="F155">
        <v>5.955367301014302E-2</v>
      </c>
      <c r="G155">
        <v>4.3478260869565216E-2</v>
      </c>
    </row>
    <row r="156" spans="1:7" x14ac:dyDescent="0.3">
      <c r="A156" t="s">
        <v>33</v>
      </c>
      <c r="B156" t="s">
        <v>34</v>
      </c>
      <c r="C156" s="17">
        <v>9</v>
      </c>
      <c r="D156">
        <v>1.87</v>
      </c>
      <c r="E156">
        <v>0.24</v>
      </c>
      <c r="F156">
        <v>3.3614374965852532E-2</v>
      </c>
      <c r="G156">
        <v>0.32191780821917809</v>
      </c>
    </row>
    <row r="157" spans="1:7" x14ac:dyDescent="0.3">
      <c r="A157" t="s">
        <v>33</v>
      </c>
      <c r="B157" t="s">
        <v>34</v>
      </c>
      <c r="C157" s="17">
        <v>10</v>
      </c>
      <c r="D157">
        <v>2.02</v>
      </c>
      <c r="E157">
        <v>0.25</v>
      </c>
      <c r="F157">
        <v>2.4264537285241427E-2</v>
      </c>
      <c r="G157">
        <v>0.12834224598930483</v>
      </c>
    </row>
    <row r="158" spans="1:7" x14ac:dyDescent="0.3">
      <c r="A158" t="s">
        <v>33</v>
      </c>
      <c r="B158" t="s">
        <v>34</v>
      </c>
      <c r="C158" s="17">
        <v>11</v>
      </c>
      <c r="D158">
        <v>1.77</v>
      </c>
      <c r="E158">
        <v>0.2</v>
      </c>
      <c r="F158">
        <v>4.8139189954704972E-3</v>
      </c>
      <c r="G158">
        <v>0.38095238095238093</v>
      </c>
    </row>
    <row r="159" spans="1:7" x14ac:dyDescent="0.3">
      <c r="A159" t="s">
        <v>33</v>
      </c>
      <c r="B159" t="s">
        <v>34</v>
      </c>
      <c r="C159" s="17">
        <v>12</v>
      </c>
      <c r="D159">
        <v>1.66</v>
      </c>
      <c r="E159">
        <v>0.2</v>
      </c>
      <c r="F159">
        <v>1.1942622053935479E-2</v>
      </c>
      <c r="G159">
        <v>0.30337078651685395</v>
      </c>
    </row>
    <row r="160" spans="1:7" x14ac:dyDescent="0.3">
      <c r="A160" t="s">
        <v>33</v>
      </c>
      <c r="B160" t="s">
        <v>34</v>
      </c>
      <c r="C160" s="17" t="s">
        <v>35</v>
      </c>
      <c r="D160">
        <v>0.66</v>
      </c>
      <c r="E160">
        <v>0.04</v>
      </c>
      <c r="F160">
        <v>1.9593051928762801E-4</v>
      </c>
      <c r="G160">
        <v>0</v>
      </c>
    </row>
    <row r="161" spans="1:7" x14ac:dyDescent="0.3">
      <c r="A161" t="s">
        <v>33</v>
      </c>
      <c r="B161" t="s">
        <v>34</v>
      </c>
      <c r="C161" s="17" t="s">
        <v>36</v>
      </c>
      <c r="D161">
        <v>0.71</v>
      </c>
      <c r="E161">
        <v>0.05</v>
      </c>
      <c r="F161">
        <v>6.9207426281249788E-4</v>
      </c>
      <c r="G161">
        <v>0</v>
      </c>
    </row>
    <row r="162" spans="1:7" x14ac:dyDescent="0.3">
      <c r="A162" t="s">
        <v>33</v>
      </c>
      <c r="B162" t="s">
        <v>34</v>
      </c>
      <c r="C162" s="17">
        <v>14</v>
      </c>
      <c r="D162">
        <v>1.5</v>
      </c>
      <c r="E162">
        <v>0.16</v>
      </c>
      <c r="F162">
        <v>1.6381766381766381E-2</v>
      </c>
      <c r="G162">
        <v>0.17391304347826086</v>
      </c>
    </row>
    <row r="163" spans="1:7" x14ac:dyDescent="0.3">
      <c r="A163" t="s">
        <v>33</v>
      </c>
      <c r="B163" t="s">
        <v>34</v>
      </c>
      <c r="C163" s="17">
        <v>15</v>
      </c>
      <c r="D163">
        <v>1.35</v>
      </c>
      <c r="E163">
        <v>0.13</v>
      </c>
      <c r="F163">
        <v>2.9707382284497696E-4</v>
      </c>
      <c r="G163">
        <v>0.16666666666666666</v>
      </c>
    </row>
    <row r="164" spans="1:7" x14ac:dyDescent="0.3">
      <c r="A164" t="s">
        <v>33</v>
      </c>
      <c r="B164" t="s">
        <v>34</v>
      </c>
      <c r="C164" s="17">
        <v>16</v>
      </c>
      <c r="D164">
        <v>1.61</v>
      </c>
      <c r="E164">
        <v>0.2</v>
      </c>
      <c r="F164">
        <v>1.8388161119405427E-2</v>
      </c>
      <c r="G164">
        <v>0.22727272727272727</v>
      </c>
    </row>
    <row r="165" spans="1:7" x14ac:dyDescent="0.3">
      <c r="A165" t="s">
        <v>33</v>
      </c>
      <c r="B165" t="s">
        <v>34</v>
      </c>
      <c r="C165" s="17">
        <v>17</v>
      </c>
      <c r="D165">
        <v>1.77</v>
      </c>
      <c r="E165">
        <v>0.2</v>
      </c>
      <c r="F165">
        <v>5.4302325812629138E-3</v>
      </c>
      <c r="G165">
        <v>0.45833333333333331</v>
      </c>
    </row>
    <row r="166" spans="1:7" x14ac:dyDescent="0.3">
      <c r="A166" t="s">
        <v>33</v>
      </c>
      <c r="B166" t="s">
        <v>34</v>
      </c>
      <c r="C166" s="17">
        <v>18</v>
      </c>
      <c r="D166">
        <v>4.22</v>
      </c>
      <c r="E166">
        <v>0.49</v>
      </c>
      <c r="F166">
        <v>4.0618785950501406E-4</v>
      </c>
      <c r="G166">
        <v>1</v>
      </c>
    </row>
    <row r="167" spans="1:7" x14ac:dyDescent="0.3">
      <c r="A167" t="s">
        <v>33</v>
      </c>
      <c r="B167" t="s">
        <v>34</v>
      </c>
      <c r="C167" s="17">
        <v>20</v>
      </c>
      <c r="D167">
        <v>3.65</v>
      </c>
      <c r="E167">
        <v>0.56999999999999995</v>
      </c>
      <c r="F167">
        <v>3.3607582591477093E-2</v>
      </c>
      <c r="G167">
        <v>4.5454545454545456E-2</v>
      </c>
    </row>
    <row r="168" spans="1:7" x14ac:dyDescent="0.3">
      <c r="A168" t="s">
        <v>33</v>
      </c>
      <c r="B168" t="s">
        <v>34</v>
      </c>
      <c r="C168" s="17">
        <v>21</v>
      </c>
      <c r="D168">
        <v>1.97</v>
      </c>
      <c r="E168">
        <v>0.21</v>
      </c>
      <c r="F168">
        <v>6.707503267923489E-3</v>
      </c>
      <c r="G168">
        <v>5.8823529411764705E-2</v>
      </c>
    </row>
    <row r="169" spans="1:7" x14ac:dyDescent="0.3">
      <c r="A169" t="s">
        <v>33</v>
      </c>
      <c r="B169" t="s">
        <v>34</v>
      </c>
      <c r="C169" s="17">
        <v>22</v>
      </c>
      <c r="D169">
        <v>1.48</v>
      </c>
      <c r="E169">
        <v>0.15</v>
      </c>
      <c r="F169">
        <v>2.610356431837366E-2</v>
      </c>
      <c r="G169">
        <v>0.19597989949748743</v>
      </c>
    </row>
    <row r="170" spans="1:7" x14ac:dyDescent="0.3">
      <c r="A170" t="s">
        <v>33</v>
      </c>
      <c r="B170" t="s">
        <v>34</v>
      </c>
      <c r="C170" s="17">
        <v>23</v>
      </c>
      <c r="D170">
        <v>1.76</v>
      </c>
      <c r="E170">
        <v>0.15</v>
      </c>
      <c r="F170">
        <v>8.3983623193477277E-4</v>
      </c>
      <c r="G170">
        <v>0.83333333333333337</v>
      </c>
    </row>
    <row r="171" spans="1:7" x14ac:dyDescent="0.3">
      <c r="A171" t="s">
        <v>33</v>
      </c>
      <c r="B171" t="s">
        <v>34</v>
      </c>
      <c r="C171" s="17">
        <v>24</v>
      </c>
      <c r="D171">
        <v>3.15</v>
      </c>
      <c r="E171">
        <v>0.42</v>
      </c>
      <c r="F171">
        <v>1.4689274686984116E-2</v>
      </c>
      <c r="G171">
        <v>0.18279569892473119</v>
      </c>
    </row>
    <row r="172" spans="1:7" x14ac:dyDescent="0.3">
      <c r="A172" t="s">
        <v>33</v>
      </c>
      <c r="B172" t="s">
        <v>34</v>
      </c>
      <c r="C172" s="17">
        <v>25</v>
      </c>
      <c r="D172">
        <v>2.3199999999999998</v>
      </c>
      <c r="E172">
        <v>0.23</v>
      </c>
      <c r="F172">
        <v>3.7395565585577268E-3</v>
      </c>
      <c r="G172">
        <v>0.51724137931034486</v>
      </c>
    </row>
    <row r="173" spans="1:7" x14ac:dyDescent="0.3">
      <c r="A173" t="s">
        <v>33</v>
      </c>
      <c r="B173" t="s">
        <v>34</v>
      </c>
      <c r="C173" s="17">
        <v>26</v>
      </c>
      <c r="D173">
        <v>2.68</v>
      </c>
      <c r="E173">
        <v>0.39</v>
      </c>
      <c r="F173">
        <v>1.9627589195430076E-2</v>
      </c>
      <c r="G173">
        <v>0.24836601307189543</v>
      </c>
    </row>
    <row r="174" spans="1:7" x14ac:dyDescent="0.3">
      <c r="A174" t="s">
        <v>33</v>
      </c>
      <c r="B174" t="s">
        <v>34</v>
      </c>
      <c r="C174" s="17">
        <v>27</v>
      </c>
      <c r="D174">
        <v>2.0499999999999998</v>
      </c>
      <c r="E174">
        <v>0.24</v>
      </c>
      <c r="F174">
        <v>1.7652647642480601E-3</v>
      </c>
      <c r="G174">
        <v>0.63636363636363635</v>
      </c>
    </row>
    <row r="175" spans="1:7" x14ac:dyDescent="0.3">
      <c r="A175" t="s">
        <v>33</v>
      </c>
      <c r="B175" t="s">
        <v>34</v>
      </c>
      <c r="C175" s="17">
        <v>28</v>
      </c>
      <c r="D175">
        <v>1.62</v>
      </c>
      <c r="E175">
        <v>0.16</v>
      </c>
      <c r="F175">
        <v>9.5401030591992582E-4</v>
      </c>
      <c r="G175">
        <v>0</v>
      </c>
    </row>
    <row r="176" spans="1:7" x14ac:dyDescent="0.3">
      <c r="A176" t="s">
        <v>33</v>
      </c>
      <c r="B176" t="s">
        <v>34</v>
      </c>
      <c r="C176" s="17">
        <v>29</v>
      </c>
      <c r="D176">
        <v>1.74</v>
      </c>
      <c r="E176">
        <v>0.2</v>
      </c>
      <c r="F176">
        <v>3.3928947296030472E-2</v>
      </c>
      <c r="G176">
        <v>8.9552238805970144E-2</v>
      </c>
    </row>
    <row r="177" spans="1:7" x14ac:dyDescent="0.3">
      <c r="A177" t="s">
        <v>33</v>
      </c>
      <c r="B177" t="s">
        <v>34</v>
      </c>
      <c r="C177" s="17">
        <v>30</v>
      </c>
      <c r="D177">
        <v>1.55</v>
      </c>
      <c r="E177">
        <v>0.14000000000000001</v>
      </c>
      <c r="F177">
        <v>1.1901736539003411E-2</v>
      </c>
      <c r="G177">
        <v>0.26126126126126126</v>
      </c>
    </row>
    <row r="178" spans="1:7" x14ac:dyDescent="0.3">
      <c r="A178" t="s">
        <v>33</v>
      </c>
      <c r="B178" t="s">
        <v>34</v>
      </c>
      <c r="C178" s="17">
        <v>31</v>
      </c>
      <c r="D178">
        <v>2.44</v>
      </c>
      <c r="E178">
        <v>0.28000000000000003</v>
      </c>
      <c r="F178">
        <v>4.2612407860620365E-2</v>
      </c>
      <c r="G178">
        <v>6.2937062937062943E-2</v>
      </c>
    </row>
    <row r="179" spans="1:7" x14ac:dyDescent="0.3">
      <c r="A179" t="s">
        <v>33</v>
      </c>
      <c r="B179" t="s">
        <v>37</v>
      </c>
      <c r="C179" s="17">
        <v>1</v>
      </c>
      <c r="D179">
        <v>5.77</v>
      </c>
      <c r="E179">
        <v>0.79</v>
      </c>
      <c r="F179">
        <v>5.3940046343220471E-2</v>
      </c>
      <c r="G179">
        <v>6.3106796116504854E-2</v>
      </c>
    </row>
    <row r="180" spans="1:7" x14ac:dyDescent="0.3">
      <c r="A180" t="s">
        <v>33</v>
      </c>
      <c r="B180" t="s">
        <v>37</v>
      </c>
      <c r="C180" s="17">
        <v>2</v>
      </c>
      <c r="D180">
        <v>2.04</v>
      </c>
      <c r="E180">
        <v>0.21</v>
      </c>
      <c r="F180">
        <v>2.8579875825367105E-3</v>
      </c>
      <c r="G180">
        <v>0.10344827586206896</v>
      </c>
    </row>
    <row r="181" spans="1:7" x14ac:dyDescent="0.3">
      <c r="A181" t="s">
        <v>33</v>
      </c>
      <c r="B181" t="s">
        <v>37</v>
      </c>
      <c r="C181" s="17">
        <v>4</v>
      </c>
      <c r="D181">
        <v>2.91</v>
      </c>
      <c r="E181">
        <v>0.33</v>
      </c>
      <c r="F181">
        <v>9.306993932204936E-3</v>
      </c>
      <c r="G181">
        <v>0.27450980392156865</v>
      </c>
    </row>
    <row r="182" spans="1:7" x14ac:dyDescent="0.3">
      <c r="A182" t="s">
        <v>33</v>
      </c>
      <c r="B182" t="s">
        <v>37</v>
      </c>
      <c r="C182" s="17">
        <v>5</v>
      </c>
      <c r="D182">
        <v>2.27</v>
      </c>
      <c r="E182">
        <v>0.27</v>
      </c>
      <c r="F182">
        <v>1.7937398479307219E-2</v>
      </c>
      <c r="G182">
        <v>4.4444444444444446E-2</v>
      </c>
    </row>
    <row r="183" spans="1:7" x14ac:dyDescent="0.3">
      <c r="A183" t="s">
        <v>33</v>
      </c>
      <c r="B183" t="s">
        <v>37</v>
      </c>
      <c r="C183" s="17">
        <v>6</v>
      </c>
      <c r="D183">
        <v>1.95</v>
      </c>
      <c r="E183">
        <v>0.21</v>
      </c>
      <c r="F183">
        <v>7.0973250241809175E-3</v>
      </c>
      <c r="G183">
        <v>0.31578947368421051</v>
      </c>
    </row>
    <row r="184" spans="1:7" x14ac:dyDescent="0.3">
      <c r="A184" t="s">
        <v>33</v>
      </c>
      <c r="B184" t="s">
        <v>37</v>
      </c>
      <c r="C184" s="17">
        <v>7</v>
      </c>
      <c r="D184">
        <v>4.47</v>
      </c>
      <c r="E184">
        <v>0.75</v>
      </c>
      <c r="F184">
        <v>4.0650310806578438E-2</v>
      </c>
      <c r="G184">
        <v>3.4883720930232558E-2</v>
      </c>
    </row>
    <row r="185" spans="1:7" x14ac:dyDescent="0.3">
      <c r="A185" t="s">
        <v>33</v>
      </c>
      <c r="B185" t="s">
        <v>37</v>
      </c>
      <c r="C185" s="17">
        <v>8</v>
      </c>
      <c r="D185">
        <v>0.95</v>
      </c>
      <c r="E185">
        <v>0.05</v>
      </c>
      <c r="F185">
        <v>2.4479205305549009E-4</v>
      </c>
      <c r="G185">
        <v>0</v>
      </c>
    </row>
    <row r="186" spans="1:7" x14ac:dyDescent="0.3">
      <c r="A186" t="s">
        <v>33</v>
      </c>
      <c r="B186" t="s">
        <v>37</v>
      </c>
      <c r="C186" s="17">
        <v>10</v>
      </c>
      <c r="D186">
        <v>2.33</v>
      </c>
      <c r="E186">
        <v>0.21</v>
      </c>
      <c r="F186">
        <v>5.8465170794734511E-4</v>
      </c>
      <c r="G186">
        <v>0.25</v>
      </c>
    </row>
    <row r="187" spans="1:7" x14ac:dyDescent="0.3">
      <c r="A187" t="s">
        <v>33</v>
      </c>
      <c r="B187" t="s">
        <v>37</v>
      </c>
      <c r="C187" s="17">
        <v>11</v>
      </c>
      <c r="D187">
        <v>2.67</v>
      </c>
      <c r="E187">
        <v>0.37</v>
      </c>
      <c r="F187">
        <v>1.3465465889089446E-2</v>
      </c>
      <c r="G187">
        <v>1</v>
      </c>
    </row>
    <row r="188" spans="1:7" x14ac:dyDescent="0.3">
      <c r="A188" t="s">
        <v>33</v>
      </c>
      <c r="B188" t="s">
        <v>37</v>
      </c>
      <c r="C188" s="17">
        <v>12</v>
      </c>
      <c r="D188">
        <v>3.22</v>
      </c>
      <c r="E188">
        <v>0.46</v>
      </c>
      <c r="F188">
        <v>4.2582781734570259E-2</v>
      </c>
      <c r="G188">
        <v>0.15725806451612903</v>
      </c>
    </row>
    <row r="189" spans="1:7" x14ac:dyDescent="0.3">
      <c r="A189" t="s">
        <v>33</v>
      </c>
      <c r="B189" t="s">
        <v>37</v>
      </c>
      <c r="C189" s="17">
        <v>13</v>
      </c>
      <c r="D189">
        <v>2.35</v>
      </c>
      <c r="E189">
        <v>0.27</v>
      </c>
      <c r="F189">
        <v>4.7610240596519691E-3</v>
      </c>
      <c r="G189">
        <v>0.69230769230769229</v>
      </c>
    </row>
    <row r="190" spans="1:7" x14ac:dyDescent="0.3">
      <c r="A190" t="s">
        <v>33</v>
      </c>
      <c r="B190" t="s">
        <v>37</v>
      </c>
      <c r="C190" s="17">
        <v>14</v>
      </c>
      <c r="D190">
        <v>5.86</v>
      </c>
      <c r="E190">
        <v>0.97</v>
      </c>
      <c r="F190">
        <v>6.5089926755398731E-3</v>
      </c>
      <c r="G190">
        <v>0.57999999999999996</v>
      </c>
    </row>
    <row r="191" spans="1:7" x14ac:dyDescent="0.3">
      <c r="A191" t="s">
        <v>33</v>
      </c>
      <c r="B191" t="s">
        <v>37</v>
      </c>
      <c r="C191" s="17">
        <v>16</v>
      </c>
      <c r="D191">
        <v>3.63</v>
      </c>
      <c r="E191">
        <v>0.46</v>
      </c>
      <c r="F191">
        <v>4.3611113992354728E-3</v>
      </c>
      <c r="G191">
        <v>0.19354838709677419</v>
      </c>
    </row>
    <row r="192" spans="1:7" x14ac:dyDescent="0.3">
      <c r="A192" t="s">
        <v>33</v>
      </c>
      <c r="B192" t="s">
        <v>37</v>
      </c>
      <c r="C192" s="17">
        <v>17</v>
      </c>
      <c r="D192">
        <v>2.35</v>
      </c>
      <c r="E192">
        <v>0.25</v>
      </c>
      <c r="F192">
        <v>1.977173525215278E-3</v>
      </c>
      <c r="G192">
        <v>0.33333333333333331</v>
      </c>
    </row>
    <row r="193" spans="1:7" x14ac:dyDescent="0.3">
      <c r="A193" t="s">
        <v>33</v>
      </c>
      <c r="B193" t="s">
        <v>37</v>
      </c>
      <c r="C193" s="17">
        <v>18</v>
      </c>
      <c r="D193">
        <v>4.55</v>
      </c>
      <c r="E193">
        <v>0.55000000000000004</v>
      </c>
      <c r="F193">
        <v>1.8135731111590947E-2</v>
      </c>
      <c r="G193">
        <v>6.9767441860465115E-2</v>
      </c>
    </row>
    <row r="194" spans="1:7" x14ac:dyDescent="0.3">
      <c r="A194" t="s">
        <v>33</v>
      </c>
      <c r="B194" t="s">
        <v>37</v>
      </c>
      <c r="C194" s="17">
        <v>22</v>
      </c>
      <c r="D194">
        <v>1.7</v>
      </c>
      <c r="E194">
        <v>0.18</v>
      </c>
      <c r="F194">
        <v>2.9883304819193603E-3</v>
      </c>
      <c r="G194">
        <v>0.3125</v>
      </c>
    </row>
    <row r="195" spans="1:7" x14ac:dyDescent="0.3">
      <c r="A195" t="s">
        <v>33</v>
      </c>
      <c r="B195" t="s">
        <v>37</v>
      </c>
      <c r="C195" s="17">
        <v>23</v>
      </c>
      <c r="D195">
        <v>3.21</v>
      </c>
      <c r="E195">
        <v>0.45</v>
      </c>
      <c r="F195">
        <v>9.1964006309752655E-3</v>
      </c>
      <c r="G195">
        <v>0.22222222222222221</v>
      </c>
    </row>
    <row r="196" spans="1:7" x14ac:dyDescent="0.3">
      <c r="A196" t="s">
        <v>33</v>
      </c>
      <c r="B196" t="s">
        <v>37</v>
      </c>
      <c r="C196" s="17">
        <v>24</v>
      </c>
      <c r="D196">
        <v>1.77</v>
      </c>
      <c r="E196">
        <v>0.17</v>
      </c>
      <c r="F196">
        <v>3.1955061093031272E-3</v>
      </c>
      <c r="G196">
        <v>0.15789473684210525</v>
      </c>
    </row>
    <row r="197" spans="1:7" x14ac:dyDescent="0.3">
      <c r="A197" t="s">
        <v>33</v>
      </c>
      <c r="B197" t="s">
        <v>37</v>
      </c>
      <c r="C197" s="17">
        <v>25</v>
      </c>
      <c r="D197">
        <v>4.68</v>
      </c>
      <c r="E197">
        <v>0.65</v>
      </c>
      <c r="F197">
        <v>1.1943211734376147E-3</v>
      </c>
      <c r="G197">
        <v>0.7142857142857143</v>
      </c>
    </row>
    <row r="198" spans="1:7" x14ac:dyDescent="0.3">
      <c r="A198" t="s">
        <v>33</v>
      </c>
      <c r="B198" t="s">
        <v>38</v>
      </c>
      <c r="C198" s="17">
        <v>2</v>
      </c>
      <c r="D198">
        <v>2.2400000000000002</v>
      </c>
      <c r="E198">
        <v>0.22</v>
      </c>
      <c r="F198">
        <v>1.1034537888071345E-3</v>
      </c>
      <c r="G198">
        <v>0.18181818181818182</v>
      </c>
    </row>
    <row r="199" spans="1:7" x14ac:dyDescent="0.3">
      <c r="A199" t="s">
        <v>33</v>
      </c>
      <c r="B199" t="s">
        <v>38</v>
      </c>
      <c r="C199" s="17">
        <v>4</v>
      </c>
      <c r="D199">
        <v>2.98</v>
      </c>
      <c r="E199">
        <v>0.38</v>
      </c>
      <c r="F199">
        <v>1.3366057372499776E-2</v>
      </c>
      <c r="G199">
        <v>0.11594202898550725</v>
      </c>
    </row>
    <row r="200" spans="1:7" x14ac:dyDescent="0.3">
      <c r="A200" t="s">
        <v>33</v>
      </c>
      <c r="B200" t="s">
        <v>38</v>
      </c>
      <c r="C200" s="17">
        <v>5</v>
      </c>
      <c r="D200">
        <v>2.41</v>
      </c>
      <c r="E200">
        <v>0.28000000000000003</v>
      </c>
      <c r="F200">
        <v>5.5805239713400236E-3</v>
      </c>
      <c r="G200">
        <v>3.5714285714285712E-2</v>
      </c>
    </row>
    <row r="201" spans="1:7" x14ac:dyDescent="0.3">
      <c r="A201" t="s">
        <v>33</v>
      </c>
      <c r="B201" t="s">
        <v>38</v>
      </c>
      <c r="C201" s="17">
        <v>6</v>
      </c>
      <c r="D201">
        <v>2.02</v>
      </c>
      <c r="E201">
        <v>0.25</v>
      </c>
      <c r="F201">
        <v>7.0110791355176378E-3</v>
      </c>
      <c r="G201">
        <v>0.23255813953488372</v>
      </c>
    </row>
    <row r="202" spans="1:7" x14ac:dyDescent="0.3">
      <c r="A202" t="s">
        <v>33</v>
      </c>
      <c r="B202" t="s">
        <v>38</v>
      </c>
      <c r="C202" s="17" t="s">
        <v>39</v>
      </c>
      <c r="D202">
        <v>2.33</v>
      </c>
      <c r="E202">
        <v>0.32</v>
      </c>
      <c r="F202">
        <v>4.11039238082946E-3</v>
      </c>
      <c r="G202">
        <v>0.30769230769230771</v>
      </c>
    </row>
    <row r="203" spans="1:7" x14ac:dyDescent="0.3">
      <c r="A203" t="s">
        <v>33</v>
      </c>
      <c r="B203" t="s">
        <v>38</v>
      </c>
      <c r="C203" s="17" t="s">
        <v>40</v>
      </c>
      <c r="D203">
        <v>1.51</v>
      </c>
      <c r="E203">
        <v>0.14000000000000001</v>
      </c>
      <c r="F203">
        <v>2.089682194166304E-3</v>
      </c>
      <c r="G203">
        <v>0.33333333333333331</v>
      </c>
    </row>
    <row r="204" spans="1:7" x14ac:dyDescent="0.3">
      <c r="A204" t="s">
        <v>33</v>
      </c>
      <c r="B204" t="s">
        <v>38</v>
      </c>
      <c r="C204" s="17" t="s">
        <v>41</v>
      </c>
      <c r="D204">
        <v>3.68</v>
      </c>
      <c r="E204">
        <v>0.45</v>
      </c>
      <c r="F204">
        <v>3.0139659647893426E-3</v>
      </c>
      <c r="G204">
        <v>0.375</v>
      </c>
    </row>
    <row r="205" spans="1:7" x14ac:dyDescent="0.3">
      <c r="A205" t="s">
        <v>33</v>
      </c>
      <c r="B205" t="s">
        <v>38</v>
      </c>
      <c r="C205" s="17" t="s">
        <v>42</v>
      </c>
      <c r="D205">
        <v>3.22</v>
      </c>
      <c r="E205">
        <v>0.4</v>
      </c>
      <c r="F205">
        <v>4.8936526600992635E-3</v>
      </c>
      <c r="G205">
        <v>0.36666666666666664</v>
      </c>
    </row>
    <row r="206" spans="1:7" x14ac:dyDescent="0.3">
      <c r="A206" t="s">
        <v>33</v>
      </c>
      <c r="B206" t="s">
        <v>38</v>
      </c>
      <c r="C206" s="17">
        <v>13</v>
      </c>
      <c r="D206">
        <v>1.62</v>
      </c>
      <c r="E206">
        <v>0.15</v>
      </c>
      <c r="F206">
        <v>2.6214430294893617E-3</v>
      </c>
      <c r="G206">
        <v>0</v>
      </c>
    </row>
    <row r="207" spans="1:7" x14ac:dyDescent="0.3">
      <c r="A207" t="s">
        <v>33</v>
      </c>
      <c r="B207" t="s">
        <v>38</v>
      </c>
      <c r="C207" s="17">
        <v>14</v>
      </c>
      <c r="D207">
        <v>5.72</v>
      </c>
      <c r="E207">
        <v>0.95</v>
      </c>
      <c r="F207">
        <v>6.1534995631447468E-3</v>
      </c>
      <c r="G207">
        <v>0.1276595744680851</v>
      </c>
    </row>
    <row r="208" spans="1:7" x14ac:dyDescent="0.3">
      <c r="A208" t="s">
        <v>33</v>
      </c>
      <c r="B208" t="s">
        <v>38</v>
      </c>
      <c r="C208" s="17">
        <v>16</v>
      </c>
      <c r="D208">
        <v>3.38</v>
      </c>
      <c r="E208">
        <v>0.38</v>
      </c>
      <c r="F208">
        <v>3.0608866163520749E-3</v>
      </c>
      <c r="G208">
        <v>4.5454545454545456E-2</v>
      </c>
    </row>
    <row r="209" spans="1:7" x14ac:dyDescent="0.3">
      <c r="A209" t="s">
        <v>33</v>
      </c>
      <c r="B209" t="s">
        <v>38</v>
      </c>
      <c r="C209" s="17">
        <v>17</v>
      </c>
      <c r="D209">
        <v>2.27</v>
      </c>
      <c r="E209">
        <v>0.26</v>
      </c>
      <c r="F209">
        <v>9.9164047083089555E-4</v>
      </c>
      <c r="G209">
        <v>0.16666666666666666</v>
      </c>
    </row>
    <row r="210" spans="1:7" x14ac:dyDescent="0.3">
      <c r="A210" t="s">
        <v>33</v>
      </c>
      <c r="B210" t="s">
        <v>38</v>
      </c>
      <c r="C210" s="17">
        <v>18</v>
      </c>
      <c r="D210">
        <v>2.6</v>
      </c>
      <c r="E210">
        <v>0.27</v>
      </c>
      <c r="F210">
        <v>1.0173857210808233E-2</v>
      </c>
      <c r="G210">
        <v>2.2727272727272728E-2</v>
      </c>
    </row>
    <row r="211" spans="1:7" x14ac:dyDescent="0.3">
      <c r="A211" t="s">
        <v>33</v>
      </c>
      <c r="B211" t="s">
        <v>38</v>
      </c>
      <c r="C211" s="17">
        <v>22</v>
      </c>
      <c r="D211">
        <v>1.72</v>
      </c>
      <c r="E211">
        <v>0.18</v>
      </c>
      <c r="F211">
        <v>3.441794475155024E-3</v>
      </c>
      <c r="G211">
        <v>0.27777777777777779</v>
      </c>
    </row>
    <row r="212" spans="1:7" x14ac:dyDescent="0.3">
      <c r="A212" t="s">
        <v>33</v>
      </c>
      <c r="B212" t="s">
        <v>38</v>
      </c>
      <c r="C212" s="17">
        <v>23</v>
      </c>
      <c r="D212">
        <v>1.0596300363540649</v>
      </c>
      <c r="E212">
        <v>6.8222701549530029E-2</v>
      </c>
      <c r="F212">
        <v>1.2256298818370232E-4</v>
      </c>
      <c r="G212">
        <v>0</v>
      </c>
    </row>
    <row r="213" spans="1:7" x14ac:dyDescent="0.3">
      <c r="A213" t="s">
        <v>33</v>
      </c>
      <c r="B213" t="s">
        <v>38</v>
      </c>
      <c r="C213" s="17">
        <v>24</v>
      </c>
      <c r="D213">
        <v>1.61</v>
      </c>
      <c r="E213">
        <v>0.14000000000000001</v>
      </c>
      <c r="F213">
        <v>2.0092660653379837E-3</v>
      </c>
      <c r="G213">
        <v>0.16666666666666666</v>
      </c>
    </row>
    <row r="214" spans="1:7" x14ac:dyDescent="0.3">
      <c r="A214" t="s">
        <v>33</v>
      </c>
      <c r="B214" t="s">
        <v>38</v>
      </c>
      <c r="C214" s="17">
        <v>25</v>
      </c>
      <c r="D214">
        <v>4.78</v>
      </c>
      <c r="E214">
        <v>0.6</v>
      </c>
      <c r="F214">
        <v>5.791516972040487E-4</v>
      </c>
      <c r="G214">
        <v>0.66666666666666663</v>
      </c>
    </row>
    <row r="215" spans="1:7" x14ac:dyDescent="0.3">
      <c r="A215" t="s">
        <v>33</v>
      </c>
      <c r="B215" t="s">
        <v>43</v>
      </c>
      <c r="C215" s="17">
        <v>3</v>
      </c>
      <c r="D215">
        <v>3.24</v>
      </c>
      <c r="E215">
        <v>0.46</v>
      </c>
      <c r="F215">
        <v>8.6495903195326421E-2</v>
      </c>
      <c r="G215">
        <v>0.10106382978723404</v>
      </c>
    </row>
    <row r="216" spans="1:7" x14ac:dyDescent="0.3">
      <c r="A216" t="s">
        <v>33</v>
      </c>
      <c r="B216" t="s">
        <v>43</v>
      </c>
      <c r="C216" s="17">
        <v>4</v>
      </c>
      <c r="D216">
        <v>5.03</v>
      </c>
      <c r="E216">
        <v>1.03</v>
      </c>
      <c r="F216">
        <v>6.8118413659171345E-2</v>
      </c>
      <c r="G216">
        <v>7.0911722141823438E-2</v>
      </c>
    </row>
    <row r="217" spans="1:7" x14ac:dyDescent="0.3">
      <c r="A217" t="s">
        <v>33</v>
      </c>
      <c r="B217" t="s">
        <v>43</v>
      </c>
      <c r="C217" s="17">
        <v>5</v>
      </c>
      <c r="D217">
        <v>3.86</v>
      </c>
      <c r="E217">
        <v>0.56999999999999995</v>
      </c>
      <c r="F217">
        <v>0.14047892291328445</v>
      </c>
      <c r="G217">
        <v>6.2266500622665005E-2</v>
      </c>
    </row>
    <row r="218" spans="1:7" x14ac:dyDescent="0.3">
      <c r="A218" t="s">
        <v>33</v>
      </c>
      <c r="B218" t="s">
        <v>43</v>
      </c>
      <c r="C218" s="17">
        <v>6</v>
      </c>
      <c r="D218">
        <v>1.82</v>
      </c>
      <c r="E218">
        <v>0.19</v>
      </c>
      <c r="F218">
        <v>1.3440658390651266E-2</v>
      </c>
      <c r="G218">
        <v>0.24</v>
      </c>
    </row>
    <row r="219" spans="1:7" x14ac:dyDescent="0.3">
      <c r="A219" s="59" t="s">
        <v>33</v>
      </c>
      <c r="B219" s="59" t="s">
        <v>43</v>
      </c>
      <c r="C219" s="60">
        <v>7</v>
      </c>
      <c r="D219" s="59">
        <v>9.23</v>
      </c>
      <c r="E219" s="59">
        <v>1.82</v>
      </c>
      <c r="F219" s="59">
        <v>9.9822111595561799E-2</v>
      </c>
      <c r="G219" s="59">
        <v>2.7245206861755803E-2</v>
      </c>
    </row>
    <row r="220" spans="1:7" x14ac:dyDescent="0.3">
      <c r="A220" s="59" t="s">
        <v>33</v>
      </c>
      <c r="B220" s="59" t="s">
        <v>43</v>
      </c>
      <c r="C220" s="60">
        <v>8</v>
      </c>
      <c r="D220" s="59">
        <v>5.59</v>
      </c>
      <c r="E220" s="59">
        <v>0.82</v>
      </c>
      <c r="F220" s="59">
        <v>0.16706070849093163</v>
      </c>
      <c r="G220" s="59">
        <v>5.244755244755245E-3</v>
      </c>
    </row>
    <row r="221" spans="1:7" x14ac:dyDescent="0.3">
      <c r="A221" t="s">
        <v>33</v>
      </c>
      <c r="B221" t="s">
        <v>43</v>
      </c>
      <c r="C221" s="17">
        <v>9</v>
      </c>
      <c r="D221">
        <v>4.9800000000000004</v>
      </c>
      <c r="E221">
        <v>0.68</v>
      </c>
      <c r="F221">
        <v>5.4023975840478003E-4</v>
      </c>
      <c r="G221">
        <v>0.4</v>
      </c>
    </row>
    <row r="222" spans="1:7" x14ac:dyDescent="0.3">
      <c r="A222" t="s">
        <v>33</v>
      </c>
      <c r="B222" t="s">
        <v>43</v>
      </c>
      <c r="C222" s="17">
        <v>10</v>
      </c>
      <c r="D222">
        <v>3.49</v>
      </c>
      <c r="E222">
        <v>0.52</v>
      </c>
      <c r="F222">
        <v>5.3677104376354451E-2</v>
      </c>
      <c r="G222">
        <v>0.14522821576763487</v>
      </c>
    </row>
    <row r="223" spans="1:7" x14ac:dyDescent="0.3">
      <c r="A223" t="s">
        <v>33</v>
      </c>
      <c r="B223" t="s">
        <v>43</v>
      </c>
      <c r="C223" s="17">
        <v>12</v>
      </c>
      <c r="D223">
        <v>3.2</v>
      </c>
      <c r="E223">
        <v>0.46</v>
      </c>
      <c r="F223">
        <v>0.13534793529327555</v>
      </c>
      <c r="G223">
        <v>1.6025641025641024E-2</v>
      </c>
    </row>
    <row r="224" spans="1:7" x14ac:dyDescent="0.3">
      <c r="A224" t="s">
        <v>33</v>
      </c>
      <c r="B224" t="s">
        <v>43</v>
      </c>
      <c r="C224" s="17">
        <v>13</v>
      </c>
      <c r="D224">
        <v>1.41</v>
      </c>
      <c r="E224">
        <v>0.14000000000000001</v>
      </c>
      <c r="F224">
        <v>1.2567690980028541E-3</v>
      </c>
      <c r="G224">
        <v>0.44444444444444442</v>
      </c>
    </row>
    <row r="225" spans="1:7" x14ac:dyDescent="0.3">
      <c r="A225" t="s">
        <v>33</v>
      </c>
      <c r="B225" t="s">
        <v>43</v>
      </c>
      <c r="C225" s="17">
        <v>14</v>
      </c>
      <c r="D225">
        <v>3.17</v>
      </c>
      <c r="E225">
        <v>0.43</v>
      </c>
      <c r="F225">
        <v>1.7976802109278114E-2</v>
      </c>
      <c r="G225">
        <v>0.22463768115942029</v>
      </c>
    </row>
    <row r="226" spans="1:7" x14ac:dyDescent="0.3">
      <c r="A226" t="s">
        <v>33</v>
      </c>
      <c r="B226" t="s">
        <v>43</v>
      </c>
      <c r="C226" s="17">
        <v>15</v>
      </c>
      <c r="D226">
        <v>2.36</v>
      </c>
      <c r="E226">
        <v>0.25</v>
      </c>
      <c r="F226">
        <v>1.6023522029604395E-3</v>
      </c>
      <c r="G226">
        <v>0.58333333333333337</v>
      </c>
    </row>
    <row r="227" spans="1:7" x14ac:dyDescent="0.3">
      <c r="A227" s="59" t="s">
        <v>33</v>
      </c>
      <c r="B227" s="59" t="s">
        <v>43</v>
      </c>
      <c r="C227" s="60">
        <v>16</v>
      </c>
      <c r="D227" s="59">
        <v>5.0999999999999996</v>
      </c>
      <c r="E227" s="59">
        <v>0.94</v>
      </c>
      <c r="F227" s="59">
        <v>0.13148632462049359</v>
      </c>
      <c r="G227" s="59">
        <v>3.6585365853658534E-2</v>
      </c>
    </row>
    <row r="228" spans="1:7" x14ac:dyDescent="0.3">
      <c r="A228" t="s">
        <v>33</v>
      </c>
      <c r="B228" t="s">
        <v>43</v>
      </c>
      <c r="C228" s="17">
        <v>20</v>
      </c>
      <c r="D228">
        <v>5.2</v>
      </c>
      <c r="E228">
        <v>0.95</v>
      </c>
      <c r="F228">
        <v>2.4875674045450036E-2</v>
      </c>
      <c r="G228">
        <v>0.15767634854771784</v>
      </c>
    </row>
    <row r="229" spans="1:7" x14ac:dyDescent="0.3">
      <c r="A229" t="s">
        <v>33</v>
      </c>
      <c r="B229" t="s">
        <v>43</v>
      </c>
      <c r="C229" s="17">
        <v>21</v>
      </c>
      <c r="D229">
        <v>2.97</v>
      </c>
      <c r="E229">
        <v>0.43</v>
      </c>
      <c r="F229">
        <v>9.9579106247936963E-3</v>
      </c>
      <c r="G229">
        <v>0.29577464788732394</v>
      </c>
    </row>
    <row r="230" spans="1:7" x14ac:dyDescent="0.3">
      <c r="A230" t="s">
        <v>33</v>
      </c>
      <c r="B230" t="s">
        <v>43</v>
      </c>
      <c r="C230" s="17">
        <v>22</v>
      </c>
      <c r="D230">
        <v>5.2</v>
      </c>
      <c r="E230">
        <v>0.86</v>
      </c>
      <c r="F230">
        <v>1.8926887536434257E-3</v>
      </c>
      <c r="G230">
        <v>0.66666666666666663</v>
      </c>
    </row>
    <row r="231" spans="1:7" x14ac:dyDescent="0.3">
      <c r="A231" s="59" t="s">
        <v>33</v>
      </c>
      <c r="B231" s="59" t="s">
        <v>43</v>
      </c>
      <c r="C231" s="60">
        <v>23</v>
      </c>
      <c r="D231" s="59">
        <v>7.66</v>
      </c>
      <c r="E231" s="59">
        <v>1.47</v>
      </c>
      <c r="F231" s="59">
        <v>6.6078731015170797E-2</v>
      </c>
      <c r="G231" s="59">
        <v>3.2299741602067181E-2</v>
      </c>
    </row>
    <row r="232" spans="1:7" x14ac:dyDescent="0.3">
      <c r="A232" s="59" t="s">
        <v>33</v>
      </c>
      <c r="B232" s="59" t="s">
        <v>43</v>
      </c>
      <c r="C232" s="60">
        <v>24</v>
      </c>
      <c r="D232" s="59">
        <v>5.84</v>
      </c>
      <c r="E232" s="59">
        <v>1.06</v>
      </c>
      <c r="F232" s="59">
        <v>0.12518745798355541</v>
      </c>
      <c r="G232" s="59">
        <v>2.9259896729776247E-2</v>
      </c>
    </row>
    <row r="233" spans="1:7" x14ac:dyDescent="0.3">
      <c r="A233" s="59" t="s">
        <v>33</v>
      </c>
      <c r="B233" s="59" t="s">
        <v>44</v>
      </c>
      <c r="C233" s="60">
        <v>1</v>
      </c>
      <c r="D233" s="59">
        <v>5.32</v>
      </c>
      <c r="E233" s="59">
        <v>1.1299999999999999</v>
      </c>
      <c r="F233" s="59">
        <v>4.9060121841679863E-2</v>
      </c>
      <c r="G233" s="59">
        <v>5.8732612055641419E-2</v>
      </c>
    </row>
    <row r="234" spans="1:7" x14ac:dyDescent="0.3">
      <c r="A234" s="59" t="s">
        <v>33</v>
      </c>
      <c r="B234" s="59" t="s">
        <v>44</v>
      </c>
      <c r="C234" s="60">
        <v>2</v>
      </c>
      <c r="D234" s="59">
        <v>14.21</v>
      </c>
      <c r="E234" s="59">
        <v>2.2599999999999998</v>
      </c>
      <c r="F234" s="59">
        <v>3.7255620707264542E-2</v>
      </c>
      <c r="G234" s="59">
        <v>9.7493036211699163E-2</v>
      </c>
    </row>
    <row r="235" spans="1:7" x14ac:dyDescent="0.3">
      <c r="A235" t="s">
        <v>33</v>
      </c>
      <c r="B235" t="s">
        <v>44</v>
      </c>
      <c r="C235" s="17">
        <v>3</v>
      </c>
      <c r="D235">
        <v>4</v>
      </c>
      <c r="E235">
        <v>0.83</v>
      </c>
      <c r="F235">
        <v>2.9534302379409315E-2</v>
      </c>
      <c r="G235">
        <v>7.2100313479623826E-2</v>
      </c>
    </row>
    <row r="236" spans="1:7" x14ac:dyDescent="0.3">
      <c r="A236" t="s">
        <v>33</v>
      </c>
      <c r="B236" t="s">
        <v>44</v>
      </c>
      <c r="C236" s="17">
        <v>6</v>
      </c>
      <c r="D236">
        <v>4.4000000000000004</v>
      </c>
      <c r="E236">
        <v>0.67</v>
      </c>
      <c r="F236">
        <v>6.2314488466305516E-2</v>
      </c>
      <c r="G236">
        <v>8.9795918367346933E-2</v>
      </c>
    </row>
    <row r="237" spans="1:7" x14ac:dyDescent="0.3">
      <c r="A237" t="s">
        <v>33</v>
      </c>
      <c r="B237" t="s">
        <v>44</v>
      </c>
      <c r="C237" s="17" t="s">
        <v>45</v>
      </c>
      <c r="D237">
        <v>2.73</v>
      </c>
      <c r="E237">
        <v>0.36</v>
      </c>
      <c r="F237">
        <v>6.5797259236467773E-2</v>
      </c>
      <c r="G237">
        <v>8.2733812949640287E-2</v>
      </c>
    </row>
    <row r="238" spans="1:7" x14ac:dyDescent="0.3">
      <c r="A238" t="s">
        <v>33</v>
      </c>
      <c r="B238" t="s">
        <v>44</v>
      </c>
      <c r="C238" s="17" t="s">
        <v>46</v>
      </c>
      <c r="D238">
        <v>3.36</v>
      </c>
      <c r="E238">
        <v>0.54</v>
      </c>
      <c r="F238">
        <v>6.3359846601053982E-2</v>
      </c>
      <c r="G238">
        <v>9.8976109215017066E-2</v>
      </c>
    </row>
    <row r="239" spans="1:7" x14ac:dyDescent="0.3">
      <c r="A239" t="s">
        <v>33</v>
      </c>
      <c r="B239" t="s">
        <v>44</v>
      </c>
      <c r="C239" s="17">
        <v>8</v>
      </c>
      <c r="D239">
        <v>3.71</v>
      </c>
      <c r="E239">
        <v>0.65</v>
      </c>
      <c r="F239">
        <v>5.8210904440617335E-2</v>
      </c>
      <c r="G239">
        <v>7.2538860103626937E-2</v>
      </c>
    </row>
    <row r="240" spans="1:7" x14ac:dyDescent="0.3">
      <c r="A240" t="s">
        <v>33</v>
      </c>
      <c r="B240" t="s">
        <v>44</v>
      </c>
      <c r="C240" s="17">
        <v>9</v>
      </c>
      <c r="D240">
        <v>3.14</v>
      </c>
      <c r="E240">
        <v>0.52</v>
      </c>
      <c r="F240">
        <v>0.11330281965665472</v>
      </c>
      <c r="G240">
        <v>4.1103299080584098E-2</v>
      </c>
    </row>
    <row r="241" spans="1:7" x14ac:dyDescent="0.3">
      <c r="A241" t="s">
        <v>33</v>
      </c>
      <c r="B241" t="s">
        <v>44</v>
      </c>
      <c r="C241" s="17">
        <v>10</v>
      </c>
      <c r="D241">
        <v>2.46</v>
      </c>
      <c r="E241">
        <v>0.32</v>
      </c>
      <c r="F241">
        <v>4.3419246567355858E-2</v>
      </c>
      <c r="G241">
        <v>0.22522522522522523</v>
      </c>
    </row>
    <row r="242" spans="1:7" x14ac:dyDescent="0.3">
      <c r="A242" t="s">
        <v>33</v>
      </c>
      <c r="B242" t="s">
        <v>44</v>
      </c>
      <c r="C242" s="17">
        <v>11</v>
      </c>
      <c r="D242">
        <v>3.22</v>
      </c>
      <c r="E242">
        <v>0.5</v>
      </c>
      <c r="F242">
        <v>2.3245589143891833E-2</v>
      </c>
      <c r="G242">
        <v>0.24528301886792453</v>
      </c>
    </row>
    <row r="243" spans="1:7" x14ac:dyDescent="0.3">
      <c r="A243" t="s">
        <v>33</v>
      </c>
      <c r="B243" t="s">
        <v>44</v>
      </c>
      <c r="C243" s="17">
        <v>12</v>
      </c>
      <c r="D243">
        <v>5.31</v>
      </c>
      <c r="E243">
        <v>1.02</v>
      </c>
      <c r="F243">
        <v>2.9750398240372788E-2</v>
      </c>
      <c r="G243">
        <v>9.7560975609756101E-2</v>
      </c>
    </row>
    <row r="244" spans="1:7" x14ac:dyDescent="0.3">
      <c r="A244" t="s">
        <v>33</v>
      </c>
      <c r="B244" t="s">
        <v>44</v>
      </c>
      <c r="C244" s="17">
        <v>13</v>
      </c>
      <c r="D244">
        <v>5.0999999999999996</v>
      </c>
      <c r="E244">
        <v>1.03</v>
      </c>
      <c r="F244">
        <v>2.2285111376253539E-2</v>
      </c>
      <c r="G244">
        <v>0.10619469026548672</v>
      </c>
    </row>
    <row r="245" spans="1:7" x14ac:dyDescent="0.3">
      <c r="A245" t="s">
        <v>33</v>
      </c>
      <c r="B245" t="s">
        <v>44</v>
      </c>
      <c r="C245" s="17">
        <v>14</v>
      </c>
      <c r="D245">
        <v>4.09</v>
      </c>
      <c r="E245">
        <v>0.62</v>
      </c>
      <c r="F245">
        <v>3.101915145387912E-2</v>
      </c>
      <c r="G245">
        <v>8.1481481481481488E-2</v>
      </c>
    </row>
    <row r="246" spans="1:7" x14ac:dyDescent="0.3">
      <c r="A246" t="s">
        <v>33</v>
      </c>
      <c r="B246" t="s">
        <v>44</v>
      </c>
      <c r="C246" s="17">
        <v>15</v>
      </c>
      <c r="D246">
        <v>2.83</v>
      </c>
      <c r="E246">
        <v>0.37</v>
      </c>
      <c r="F246">
        <v>5.4678293660146123E-3</v>
      </c>
      <c r="G246">
        <v>0.2413793103448276</v>
      </c>
    </row>
    <row r="247" spans="1:7" x14ac:dyDescent="0.3">
      <c r="A247" t="s">
        <v>33</v>
      </c>
      <c r="B247" t="s">
        <v>44</v>
      </c>
      <c r="C247" s="17">
        <v>16</v>
      </c>
      <c r="D247">
        <v>4.83</v>
      </c>
      <c r="E247">
        <v>0.83</v>
      </c>
      <c r="F247">
        <v>4.5140368026644326E-2</v>
      </c>
      <c r="G247">
        <v>6.7669172932330823E-2</v>
      </c>
    </row>
    <row r="248" spans="1:7" x14ac:dyDescent="0.3">
      <c r="A248" t="s">
        <v>33</v>
      </c>
      <c r="B248" t="s">
        <v>44</v>
      </c>
      <c r="C248" s="17">
        <v>17</v>
      </c>
      <c r="D248">
        <v>4.0199999999999996</v>
      </c>
      <c r="E248">
        <v>0.65</v>
      </c>
      <c r="F248">
        <v>4.0506420127100533E-2</v>
      </c>
      <c r="G248">
        <v>9.5665171898355758E-2</v>
      </c>
    </row>
    <row r="249" spans="1:7" x14ac:dyDescent="0.3">
      <c r="A249" t="s">
        <v>33</v>
      </c>
      <c r="B249" t="s">
        <v>44</v>
      </c>
      <c r="C249" s="17">
        <v>18</v>
      </c>
      <c r="D249">
        <v>4.8099999999999996</v>
      </c>
      <c r="E249">
        <v>0.79</v>
      </c>
      <c r="F249">
        <v>2.1390557352362373E-2</v>
      </c>
      <c r="G249">
        <v>0.28000000000000003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workbookViewId="0">
      <selection sqref="A1:H1048576"/>
    </sheetView>
  </sheetViews>
  <sheetFormatPr defaultRowHeight="15.6" x14ac:dyDescent="0.3"/>
  <cols>
    <col min="1" max="1" width="10.19921875" bestFit="1" customWidth="1"/>
    <col min="2" max="2" width="8.5" bestFit="1" customWidth="1"/>
    <col min="3" max="3" width="5.69921875" style="17" bestFit="1" customWidth="1"/>
    <col min="4" max="4" width="10.19921875" bestFit="1" customWidth="1"/>
    <col min="5" max="5" width="8.5" bestFit="1" customWidth="1"/>
    <col min="6" max="6" width="5.69921875" bestFit="1" customWidth="1"/>
    <col min="7" max="7" width="29.69921875" style="17" bestFit="1" customWidth="1"/>
    <col min="8" max="8" width="17.5" style="17" bestFit="1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1" t="s">
        <v>0</v>
      </c>
      <c r="E1" s="2" t="s">
        <v>1</v>
      </c>
      <c r="F1" s="3" t="s">
        <v>2</v>
      </c>
      <c r="G1" s="17" t="s">
        <v>58</v>
      </c>
      <c r="H1" s="29"/>
    </row>
    <row r="2" spans="1:8" x14ac:dyDescent="0.3">
      <c r="A2" t="s">
        <v>33</v>
      </c>
      <c r="B2" t="s">
        <v>34</v>
      </c>
      <c r="C2" s="17">
        <v>1</v>
      </c>
      <c r="D2" s="8" t="s">
        <v>33</v>
      </c>
      <c r="E2" s="8" t="s">
        <v>34</v>
      </c>
      <c r="F2" s="9">
        <v>1</v>
      </c>
      <c r="G2" s="17">
        <v>11405.400390625</v>
      </c>
      <c r="H2" s="17" t="s">
        <v>59</v>
      </c>
    </row>
    <row r="3" spans="1:8" x14ac:dyDescent="0.3">
      <c r="A3" t="s">
        <v>33</v>
      </c>
      <c r="B3" t="s">
        <v>34</v>
      </c>
      <c r="C3" s="17">
        <v>2</v>
      </c>
      <c r="D3" s="8" t="s">
        <v>33</v>
      </c>
      <c r="E3" s="8" t="s">
        <v>34</v>
      </c>
      <c r="F3" s="9">
        <v>2</v>
      </c>
      <c r="G3" s="17">
        <v>5604.98</v>
      </c>
      <c r="H3" s="17" t="s">
        <v>59</v>
      </c>
    </row>
    <row r="4" spans="1:8" x14ac:dyDescent="0.3">
      <c r="A4" t="s">
        <v>33</v>
      </c>
      <c r="B4" t="s">
        <v>34</v>
      </c>
      <c r="C4" s="17">
        <v>3</v>
      </c>
      <c r="D4" s="8" t="s">
        <v>33</v>
      </c>
      <c r="E4" s="8" t="s">
        <v>34</v>
      </c>
      <c r="F4" s="9">
        <v>3</v>
      </c>
      <c r="G4" s="17">
        <v>1983.66</v>
      </c>
      <c r="H4" s="17" t="s">
        <v>60</v>
      </c>
    </row>
    <row r="5" spans="1:8" x14ac:dyDescent="0.3">
      <c r="A5" t="s">
        <v>33</v>
      </c>
      <c r="B5" t="s">
        <v>34</v>
      </c>
      <c r="C5" s="17">
        <v>4</v>
      </c>
      <c r="D5" s="8" t="s">
        <v>33</v>
      </c>
      <c r="E5" s="8" t="s">
        <v>34</v>
      </c>
      <c r="F5" s="9">
        <v>4</v>
      </c>
      <c r="G5" s="17">
        <v>1871.45</v>
      </c>
      <c r="H5" s="17" t="s">
        <v>60</v>
      </c>
    </row>
    <row r="6" spans="1:8" x14ac:dyDescent="0.3">
      <c r="A6" t="s">
        <v>33</v>
      </c>
      <c r="B6" t="s">
        <v>34</v>
      </c>
      <c r="C6" s="17">
        <v>5</v>
      </c>
      <c r="D6" s="8" t="s">
        <v>33</v>
      </c>
      <c r="E6" s="8" t="s">
        <v>34</v>
      </c>
      <c r="F6" s="9">
        <v>5</v>
      </c>
      <c r="G6" s="17">
        <v>4476.53</v>
      </c>
      <c r="H6" s="17" t="s">
        <v>59</v>
      </c>
    </row>
    <row r="7" spans="1:8" x14ac:dyDescent="0.3">
      <c r="A7" t="s">
        <v>33</v>
      </c>
      <c r="B7" t="s">
        <v>34</v>
      </c>
      <c r="C7" s="17">
        <v>6</v>
      </c>
      <c r="D7" s="8" t="s">
        <v>33</v>
      </c>
      <c r="E7" s="8" t="s">
        <v>34</v>
      </c>
      <c r="F7" s="9">
        <v>6</v>
      </c>
      <c r="G7" s="17">
        <v>1346.79</v>
      </c>
      <c r="H7" s="17" t="s">
        <v>60</v>
      </c>
    </row>
    <row r="8" spans="1:8" x14ac:dyDescent="0.3">
      <c r="A8" t="s">
        <v>33</v>
      </c>
      <c r="B8" t="s">
        <v>34</v>
      </c>
      <c r="C8" s="17">
        <v>7</v>
      </c>
      <c r="D8" s="8" t="s">
        <v>33</v>
      </c>
      <c r="E8" s="8" t="s">
        <v>34</v>
      </c>
      <c r="F8" s="9">
        <v>7</v>
      </c>
      <c r="G8" s="17">
        <v>1513.22</v>
      </c>
      <c r="H8" s="17" t="s">
        <v>60</v>
      </c>
    </row>
    <row r="9" spans="1:8" x14ac:dyDescent="0.3">
      <c r="A9" t="s">
        <v>33</v>
      </c>
      <c r="B9" t="s">
        <v>34</v>
      </c>
      <c r="C9" s="17">
        <v>8</v>
      </c>
      <c r="D9" s="8" t="s">
        <v>33</v>
      </c>
      <c r="E9" s="8" t="s">
        <v>34</v>
      </c>
      <c r="F9" s="9">
        <v>8</v>
      </c>
      <c r="G9" s="17">
        <v>21746.6</v>
      </c>
      <c r="H9" s="17" t="s">
        <v>59</v>
      </c>
    </row>
    <row r="10" spans="1:8" x14ac:dyDescent="0.3">
      <c r="A10" t="s">
        <v>33</v>
      </c>
      <c r="B10" t="s">
        <v>34</v>
      </c>
      <c r="C10" s="17">
        <v>9</v>
      </c>
      <c r="D10" s="8" t="s">
        <v>33</v>
      </c>
      <c r="E10" s="8" t="s">
        <v>34</v>
      </c>
      <c r="F10" s="9">
        <v>9</v>
      </c>
      <c r="G10" s="17">
        <v>1732.56</v>
      </c>
      <c r="H10" s="17" t="s">
        <v>60</v>
      </c>
    </row>
    <row r="11" spans="1:8" x14ac:dyDescent="0.3">
      <c r="A11" t="s">
        <v>33</v>
      </c>
      <c r="B11" t="s">
        <v>34</v>
      </c>
      <c r="C11" s="17">
        <v>10</v>
      </c>
      <c r="D11" s="8" t="s">
        <v>33</v>
      </c>
      <c r="E11" s="8" t="s">
        <v>34</v>
      </c>
      <c r="F11" s="9">
        <v>10</v>
      </c>
      <c r="G11" s="17">
        <v>2431.58</v>
      </c>
      <c r="H11" s="17" t="s">
        <v>60</v>
      </c>
    </row>
    <row r="12" spans="1:8" x14ac:dyDescent="0.3">
      <c r="A12" t="s">
        <v>33</v>
      </c>
      <c r="B12" t="s">
        <v>34</v>
      </c>
      <c r="C12" s="17">
        <v>11</v>
      </c>
      <c r="D12" s="8" t="s">
        <v>33</v>
      </c>
      <c r="E12" s="8" t="s">
        <v>34</v>
      </c>
      <c r="F12" s="9">
        <v>11</v>
      </c>
      <c r="G12" s="17">
        <v>4696.8100000000004</v>
      </c>
      <c r="H12" s="17" t="s">
        <v>59</v>
      </c>
    </row>
    <row r="13" spans="1:8" x14ac:dyDescent="0.3">
      <c r="A13" t="s">
        <v>33</v>
      </c>
      <c r="B13" t="s">
        <v>34</v>
      </c>
      <c r="C13" s="17">
        <v>12</v>
      </c>
      <c r="D13" s="8" t="s">
        <v>33</v>
      </c>
      <c r="E13" s="8" t="s">
        <v>34</v>
      </c>
      <c r="F13" s="9">
        <v>12</v>
      </c>
      <c r="G13" s="17">
        <v>5287.72</v>
      </c>
      <c r="H13" s="17" t="s">
        <v>59</v>
      </c>
    </row>
    <row r="14" spans="1:8" x14ac:dyDescent="0.3">
      <c r="A14" t="s">
        <v>33</v>
      </c>
      <c r="B14" t="s">
        <v>34</v>
      </c>
      <c r="C14" s="17" t="s">
        <v>35</v>
      </c>
      <c r="D14" s="8" t="s">
        <v>33</v>
      </c>
      <c r="E14" s="8" t="s">
        <v>34</v>
      </c>
      <c r="F14" s="9" t="s">
        <v>35</v>
      </c>
      <c r="G14" s="17">
        <v>4033.34</v>
      </c>
      <c r="H14" s="17" t="s">
        <v>59</v>
      </c>
    </row>
    <row r="15" spans="1:8" x14ac:dyDescent="0.3">
      <c r="A15" t="s">
        <v>33</v>
      </c>
      <c r="B15" t="s">
        <v>34</v>
      </c>
      <c r="C15" s="17" t="s">
        <v>36</v>
      </c>
      <c r="D15" s="8" t="s">
        <v>33</v>
      </c>
      <c r="E15" s="8" t="s">
        <v>34</v>
      </c>
      <c r="F15" s="9" t="s">
        <v>36</v>
      </c>
      <c r="G15" s="17">
        <v>1498.19</v>
      </c>
      <c r="H15" s="17" t="s">
        <v>60</v>
      </c>
    </row>
    <row r="16" spans="1:8" x14ac:dyDescent="0.3">
      <c r="A16" t="s">
        <v>33</v>
      </c>
      <c r="B16" t="s">
        <v>34</v>
      </c>
      <c r="C16" s="17">
        <v>14</v>
      </c>
      <c r="D16" s="8" t="s">
        <v>33</v>
      </c>
      <c r="E16" s="8" t="s">
        <v>34</v>
      </c>
      <c r="F16" s="9">
        <v>14</v>
      </c>
      <c r="G16" s="17">
        <v>5336.68</v>
      </c>
      <c r="H16" s="17" t="s">
        <v>59</v>
      </c>
    </row>
    <row r="17" spans="1:8" x14ac:dyDescent="0.3">
      <c r="A17" t="s">
        <v>33</v>
      </c>
      <c r="B17" t="s">
        <v>34</v>
      </c>
      <c r="C17" s="17">
        <v>15</v>
      </c>
      <c r="D17" s="8" t="s">
        <v>33</v>
      </c>
      <c r="E17" s="8" t="s">
        <v>34</v>
      </c>
      <c r="F17" s="9">
        <v>15</v>
      </c>
      <c r="G17" s="17">
        <v>3106.22</v>
      </c>
      <c r="H17" s="17" t="s">
        <v>59</v>
      </c>
    </row>
    <row r="18" spans="1:8" x14ac:dyDescent="0.3">
      <c r="A18" t="s">
        <v>33</v>
      </c>
      <c r="B18" t="s">
        <v>34</v>
      </c>
      <c r="C18" s="17">
        <v>16</v>
      </c>
      <c r="D18" s="8" t="s">
        <v>33</v>
      </c>
      <c r="E18" s="8" t="s">
        <v>34</v>
      </c>
      <c r="F18" s="9">
        <v>16</v>
      </c>
      <c r="G18" s="17">
        <v>2318.2800000000002</v>
      </c>
      <c r="H18" s="17" t="s">
        <v>60</v>
      </c>
    </row>
    <row r="19" spans="1:8" x14ac:dyDescent="0.3">
      <c r="A19" t="s">
        <v>33</v>
      </c>
      <c r="B19" t="s">
        <v>34</v>
      </c>
      <c r="C19" s="17">
        <v>17</v>
      </c>
      <c r="D19" s="8" t="s">
        <v>33</v>
      </c>
      <c r="E19" s="8" t="s">
        <v>34</v>
      </c>
      <c r="F19" s="9">
        <v>17</v>
      </c>
      <c r="G19" s="17">
        <v>2918.09</v>
      </c>
      <c r="H19" s="17" t="s">
        <v>59</v>
      </c>
    </row>
    <row r="20" spans="1:8" x14ac:dyDescent="0.3">
      <c r="A20" t="s">
        <v>33</v>
      </c>
      <c r="B20" t="s">
        <v>34</v>
      </c>
      <c r="C20" s="17">
        <v>18</v>
      </c>
      <c r="D20" s="8" t="s">
        <v>33</v>
      </c>
      <c r="E20" s="8" t="s">
        <v>34</v>
      </c>
      <c r="F20" s="9">
        <v>18</v>
      </c>
      <c r="G20" s="17">
        <v>5475.89</v>
      </c>
      <c r="H20" s="17" t="s">
        <v>59</v>
      </c>
    </row>
    <row r="21" spans="1:8" x14ac:dyDescent="0.3">
      <c r="A21" t="s">
        <v>33</v>
      </c>
      <c r="B21" t="s">
        <v>34</v>
      </c>
      <c r="C21" s="17">
        <v>20</v>
      </c>
      <c r="D21" s="8" t="s">
        <v>33</v>
      </c>
      <c r="E21" s="8" t="s">
        <v>34</v>
      </c>
      <c r="F21" s="9">
        <v>20</v>
      </c>
      <c r="G21" s="17">
        <v>1026.29</v>
      </c>
      <c r="H21" s="17" t="s">
        <v>60</v>
      </c>
    </row>
    <row r="22" spans="1:8" x14ac:dyDescent="0.3">
      <c r="A22" t="s">
        <v>33</v>
      </c>
      <c r="B22" t="s">
        <v>34</v>
      </c>
      <c r="C22" s="17">
        <v>21</v>
      </c>
      <c r="D22" s="8" t="s">
        <v>33</v>
      </c>
      <c r="E22" s="8" t="s">
        <v>34</v>
      </c>
      <c r="F22" s="9">
        <v>21</v>
      </c>
      <c r="G22" s="17">
        <v>17032.599999999999</v>
      </c>
      <c r="H22" s="17" t="s">
        <v>59</v>
      </c>
    </row>
    <row r="23" spans="1:8" x14ac:dyDescent="0.3">
      <c r="A23" t="s">
        <v>33</v>
      </c>
      <c r="B23" t="s">
        <v>34</v>
      </c>
      <c r="C23" s="17">
        <v>22</v>
      </c>
      <c r="D23" s="8" t="s">
        <v>33</v>
      </c>
      <c r="E23" s="8" t="s">
        <v>34</v>
      </c>
      <c r="F23" s="9">
        <v>22</v>
      </c>
      <c r="G23" s="17">
        <v>2244.41</v>
      </c>
      <c r="H23" s="17" t="s">
        <v>60</v>
      </c>
    </row>
    <row r="24" spans="1:8" x14ac:dyDescent="0.3">
      <c r="A24" t="s">
        <v>33</v>
      </c>
      <c r="B24" t="s">
        <v>34</v>
      </c>
      <c r="C24" s="17">
        <v>23</v>
      </c>
      <c r="D24" s="8" t="s">
        <v>33</v>
      </c>
      <c r="E24" s="8" t="s">
        <v>34</v>
      </c>
      <c r="F24" s="9">
        <v>23</v>
      </c>
      <c r="G24" s="17">
        <v>851.69</v>
      </c>
      <c r="H24" s="17" t="s">
        <v>60</v>
      </c>
    </row>
    <row r="25" spans="1:8" x14ac:dyDescent="0.3">
      <c r="A25" t="s">
        <v>33</v>
      </c>
      <c r="B25" t="s">
        <v>34</v>
      </c>
      <c r="C25" s="17">
        <v>24</v>
      </c>
      <c r="D25" s="8" t="s">
        <v>33</v>
      </c>
      <c r="E25" s="8" t="s">
        <v>34</v>
      </c>
      <c r="F25" s="9">
        <v>24</v>
      </c>
      <c r="G25" s="17">
        <v>519.62</v>
      </c>
      <c r="H25" s="17" t="s">
        <v>60</v>
      </c>
    </row>
    <row r="26" spans="1:8" x14ac:dyDescent="0.3">
      <c r="A26" t="s">
        <v>33</v>
      </c>
      <c r="B26" t="s">
        <v>34</v>
      </c>
      <c r="C26" s="17">
        <v>25</v>
      </c>
      <c r="D26" s="8" t="s">
        <v>33</v>
      </c>
      <c r="E26" s="8" t="s">
        <v>34</v>
      </c>
      <c r="F26" s="9">
        <v>25</v>
      </c>
      <c r="G26" s="17">
        <v>7822.17</v>
      </c>
      <c r="H26" s="17" t="s">
        <v>59</v>
      </c>
    </row>
    <row r="27" spans="1:8" x14ac:dyDescent="0.3">
      <c r="A27" t="s">
        <v>33</v>
      </c>
      <c r="B27" t="s">
        <v>34</v>
      </c>
      <c r="C27" s="17">
        <v>26</v>
      </c>
      <c r="D27" s="8" t="s">
        <v>33</v>
      </c>
      <c r="E27" s="8" t="s">
        <v>34</v>
      </c>
      <c r="F27" s="9">
        <v>26</v>
      </c>
      <c r="G27" s="17">
        <v>3123.89</v>
      </c>
      <c r="H27" s="17" t="s">
        <v>59</v>
      </c>
    </row>
    <row r="28" spans="1:8" x14ac:dyDescent="0.3">
      <c r="A28" t="s">
        <v>33</v>
      </c>
      <c r="B28" t="s">
        <v>34</v>
      </c>
      <c r="C28" s="17">
        <v>27</v>
      </c>
      <c r="D28" s="8" t="s">
        <v>33</v>
      </c>
      <c r="E28" s="8" t="s">
        <v>34</v>
      </c>
      <c r="F28" s="9">
        <v>27</v>
      </c>
      <c r="G28" s="17">
        <v>820.74</v>
      </c>
      <c r="H28" s="17" t="s">
        <v>60</v>
      </c>
    </row>
    <row r="29" spans="1:8" x14ac:dyDescent="0.3">
      <c r="A29" t="s">
        <v>33</v>
      </c>
      <c r="B29" t="s">
        <v>34</v>
      </c>
      <c r="C29" s="17">
        <v>28</v>
      </c>
      <c r="D29" s="8" t="s">
        <v>33</v>
      </c>
      <c r="E29" s="8" t="s">
        <v>34</v>
      </c>
      <c r="F29" s="9">
        <v>28</v>
      </c>
      <c r="G29" s="17">
        <v>2885.38</v>
      </c>
      <c r="H29" s="17" t="s">
        <v>59</v>
      </c>
    </row>
    <row r="30" spans="1:8" x14ac:dyDescent="0.3">
      <c r="A30" t="s">
        <v>33</v>
      </c>
      <c r="B30" t="s">
        <v>34</v>
      </c>
      <c r="C30" s="17">
        <v>29</v>
      </c>
      <c r="D30" s="8" t="s">
        <v>33</v>
      </c>
      <c r="E30" s="8" t="s">
        <v>34</v>
      </c>
      <c r="F30" s="9">
        <v>29</v>
      </c>
      <c r="G30" s="17">
        <v>26363.8</v>
      </c>
      <c r="H30" s="17" t="s">
        <v>59</v>
      </c>
    </row>
    <row r="31" spans="1:8" x14ac:dyDescent="0.3">
      <c r="A31" t="s">
        <v>33</v>
      </c>
      <c r="B31" t="s">
        <v>34</v>
      </c>
      <c r="C31" s="17">
        <v>30</v>
      </c>
      <c r="D31" s="8" t="s">
        <v>33</v>
      </c>
      <c r="E31" s="8" t="s">
        <v>34</v>
      </c>
      <c r="F31" s="9">
        <v>30</v>
      </c>
      <c r="G31" s="17">
        <v>2877.45</v>
      </c>
      <c r="H31" s="17" t="s">
        <v>59</v>
      </c>
    </row>
    <row r="32" spans="1:8" x14ac:dyDescent="0.3">
      <c r="A32" t="s">
        <v>33</v>
      </c>
      <c r="B32" t="s">
        <v>34</v>
      </c>
      <c r="C32" s="17">
        <v>31</v>
      </c>
      <c r="D32" s="8" t="s">
        <v>33</v>
      </c>
      <c r="E32" s="8" t="s">
        <v>34</v>
      </c>
      <c r="F32" s="9">
        <v>31</v>
      </c>
      <c r="G32" s="17">
        <v>59196.6</v>
      </c>
      <c r="H32" s="17" t="s">
        <v>59</v>
      </c>
    </row>
    <row r="33" spans="1:8" x14ac:dyDescent="0.3">
      <c r="A33" t="s">
        <v>33</v>
      </c>
      <c r="B33" t="s">
        <v>37</v>
      </c>
      <c r="C33" s="17">
        <v>1</v>
      </c>
      <c r="D33" s="15" t="s">
        <v>33</v>
      </c>
      <c r="E33" s="15" t="s">
        <v>37</v>
      </c>
      <c r="F33" s="9">
        <v>1</v>
      </c>
      <c r="G33" s="30">
        <v>2591.4899999999998</v>
      </c>
      <c r="H33" s="17" t="s">
        <v>60</v>
      </c>
    </row>
    <row r="34" spans="1:8" x14ac:dyDescent="0.3">
      <c r="A34" t="s">
        <v>33</v>
      </c>
      <c r="B34" t="s">
        <v>37</v>
      </c>
      <c r="C34" s="17">
        <v>2</v>
      </c>
      <c r="D34" s="15" t="s">
        <v>33</v>
      </c>
      <c r="E34" s="15" t="s">
        <v>37</v>
      </c>
      <c r="F34" s="9">
        <v>2</v>
      </c>
      <c r="G34" s="17">
        <v>1157.18</v>
      </c>
      <c r="H34" s="17" t="s">
        <v>60</v>
      </c>
    </row>
    <row r="35" spans="1:8" x14ac:dyDescent="0.3">
      <c r="A35" t="s">
        <v>33</v>
      </c>
      <c r="B35" t="s">
        <v>37</v>
      </c>
      <c r="C35" s="17">
        <v>4</v>
      </c>
      <c r="D35" s="15" t="s">
        <v>33</v>
      </c>
      <c r="E35" s="15" t="s">
        <v>37</v>
      </c>
      <c r="F35" s="9">
        <v>4</v>
      </c>
      <c r="G35" s="17">
        <v>18874.8</v>
      </c>
      <c r="H35" s="17" t="s">
        <v>59</v>
      </c>
    </row>
    <row r="36" spans="1:8" x14ac:dyDescent="0.3">
      <c r="A36" t="s">
        <v>33</v>
      </c>
      <c r="B36" t="s">
        <v>37</v>
      </c>
      <c r="C36" s="17">
        <v>5</v>
      </c>
      <c r="D36" s="15" t="s">
        <v>33</v>
      </c>
      <c r="E36" s="15" t="s">
        <v>37</v>
      </c>
      <c r="F36" s="9">
        <v>5</v>
      </c>
      <c r="G36" s="17">
        <v>17121.400000000001</v>
      </c>
      <c r="H36" s="17" t="s">
        <v>59</v>
      </c>
    </row>
    <row r="37" spans="1:8" x14ac:dyDescent="0.3">
      <c r="A37" t="s">
        <v>33</v>
      </c>
      <c r="B37" t="s">
        <v>37</v>
      </c>
      <c r="C37" s="17">
        <v>6</v>
      </c>
      <c r="D37" s="15" t="s">
        <v>33</v>
      </c>
      <c r="E37" s="15" t="s">
        <v>37</v>
      </c>
      <c r="F37" s="9">
        <v>6</v>
      </c>
      <c r="G37" s="17">
        <v>9037.34</v>
      </c>
      <c r="H37" s="17" t="s">
        <v>59</v>
      </c>
    </row>
    <row r="38" spans="1:8" x14ac:dyDescent="0.3">
      <c r="A38" t="s">
        <v>33</v>
      </c>
      <c r="B38" t="s">
        <v>37</v>
      </c>
      <c r="C38" s="17">
        <v>7</v>
      </c>
      <c r="D38" s="15" t="s">
        <v>33</v>
      </c>
      <c r="E38" s="15" t="s">
        <v>37</v>
      </c>
      <c r="F38" s="9">
        <v>7</v>
      </c>
      <c r="G38" s="30">
        <v>17847</v>
      </c>
      <c r="H38" s="17" t="s">
        <v>59</v>
      </c>
    </row>
    <row r="39" spans="1:8" x14ac:dyDescent="0.3">
      <c r="A39" t="s">
        <v>33</v>
      </c>
      <c r="B39" t="s">
        <v>37</v>
      </c>
      <c r="C39" s="17">
        <v>8</v>
      </c>
      <c r="D39" s="15" t="s">
        <v>33</v>
      </c>
      <c r="E39" s="15" t="s">
        <v>37</v>
      </c>
      <c r="F39" s="9">
        <v>8</v>
      </c>
      <c r="G39" s="17">
        <v>1261.81</v>
      </c>
      <c r="H39" s="17" t="s">
        <v>60</v>
      </c>
    </row>
    <row r="40" spans="1:8" x14ac:dyDescent="0.3">
      <c r="A40" t="s">
        <v>33</v>
      </c>
      <c r="B40" t="s">
        <v>37</v>
      </c>
      <c r="C40" s="17">
        <v>10</v>
      </c>
      <c r="D40" s="15" t="s">
        <v>33</v>
      </c>
      <c r="E40" s="15" t="s">
        <v>37</v>
      </c>
      <c r="F40" s="9">
        <v>10</v>
      </c>
      <c r="G40" s="17">
        <v>687.55</v>
      </c>
      <c r="H40" s="17" t="s">
        <v>60</v>
      </c>
    </row>
    <row r="41" spans="1:8" x14ac:dyDescent="0.3">
      <c r="A41" t="s">
        <v>33</v>
      </c>
      <c r="B41" t="s">
        <v>37</v>
      </c>
      <c r="C41" s="17">
        <v>11</v>
      </c>
      <c r="D41" s="15" t="s">
        <v>33</v>
      </c>
      <c r="E41" s="15" t="s">
        <v>37</v>
      </c>
      <c r="F41" s="9">
        <v>11</v>
      </c>
      <c r="G41" s="17">
        <v>2552.96</v>
      </c>
      <c r="H41" s="17" t="s">
        <v>60</v>
      </c>
    </row>
    <row r="42" spans="1:8" x14ac:dyDescent="0.3">
      <c r="A42" t="s">
        <v>33</v>
      </c>
      <c r="B42" t="s">
        <v>37</v>
      </c>
      <c r="C42" s="17">
        <v>12</v>
      </c>
      <c r="D42" s="15" t="s">
        <v>33</v>
      </c>
      <c r="E42" s="15" t="s">
        <v>37</v>
      </c>
      <c r="F42" s="9">
        <v>12</v>
      </c>
      <c r="G42" s="17">
        <v>36776.400000000001</v>
      </c>
      <c r="H42" s="17" t="s">
        <v>59</v>
      </c>
    </row>
    <row r="43" spans="1:8" x14ac:dyDescent="0.3">
      <c r="A43" t="s">
        <v>33</v>
      </c>
      <c r="B43" t="s">
        <v>37</v>
      </c>
      <c r="C43" s="17">
        <v>13</v>
      </c>
      <c r="D43" s="15" t="s">
        <v>33</v>
      </c>
      <c r="E43" s="15" t="s">
        <v>37</v>
      </c>
      <c r="F43" s="9">
        <v>13</v>
      </c>
      <c r="G43" s="17">
        <v>21917</v>
      </c>
      <c r="H43" s="17" t="s">
        <v>59</v>
      </c>
    </row>
    <row r="44" spans="1:8" x14ac:dyDescent="0.3">
      <c r="A44" t="s">
        <v>33</v>
      </c>
      <c r="B44" t="s">
        <v>37</v>
      </c>
      <c r="C44" s="17">
        <v>14</v>
      </c>
      <c r="D44" s="15" t="s">
        <v>33</v>
      </c>
      <c r="E44" s="15" t="s">
        <v>37</v>
      </c>
      <c r="F44" s="9">
        <v>14</v>
      </c>
      <c r="G44" s="17">
        <v>11784.5</v>
      </c>
      <c r="H44" s="17" t="s">
        <v>59</v>
      </c>
    </row>
    <row r="45" spans="1:8" x14ac:dyDescent="0.3">
      <c r="A45" t="s">
        <v>33</v>
      </c>
      <c r="B45" t="s">
        <v>37</v>
      </c>
      <c r="C45" s="17">
        <v>16</v>
      </c>
      <c r="D45" s="15" t="s">
        <v>33</v>
      </c>
      <c r="E45" s="15" t="s">
        <v>37</v>
      </c>
      <c r="F45" s="9">
        <v>16</v>
      </c>
      <c r="G45" s="17">
        <v>14555.6</v>
      </c>
      <c r="H45" s="17" t="s">
        <v>59</v>
      </c>
    </row>
    <row r="46" spans="1:8" x14ac:dyDescent="0.3">
      <c r="A46" t="s">
        <v>33</v>
      </c>
      <c r="B46" t="s">
        <v>37</v>
      </c>
      <c r="C46" s="17">
        <v>17</v>
      </c>
      <c r="D46" s="15" t="s">
        <v>33</v>
      </c>
      <c r="E46" s="15" t="s">
        <v>37</v>
      </c>
      <c r="F46" s="9">
        <v>17</v>
      </c>
      <c r="G46" s="17">
        <v>12971.4</v>
      </c>
      <c r="H46" s="17" t="s">
        <v>59</v>
      </c>
    </row>
    <row r="47" spans="1:8" x14ac:dyDescent="0.3">
      <c r="A47" t="s">
        <v>33</v>
      </c>
      <c r="B47" t="s">
        <v>37</v>
      </c>
      <c r="C47" s="17">
        <v>18</v>
      </c>
      <c r="D47" s="15" t="s">
        <v>33</v>
      </c>
      <c r="E47" s="15" t="s">
        <v>37</v>
      </c>
      <c r="F47" s="9">
        <v>18</v>
      </c>
      <c r="G47" s="17">
        <v>29550</v>
      </c>
      <c r="H47" s="17" t="s">
        <v>59</v>
      </c>
    </row>
    <row r="48" spans="1:8" x14ac:dyDescent="0.3">
      <c r="A48" t="s">
        <v>33</v>
      </c>
      <c r="B48" t="s">
        <v>37</v>
      </c>
      <c r="C48" s="17">
        <v>22</v>
      </c>
      <c r="D48" s="15" t="s">
        <v>33</v>
      </c>
      <c r="E48" s="15" t="s">
        <v>37</v>
      </c>
      <c r="F48" s="9">
        <v>22</v>
      </c>
      <c r="G48" s="17">
        <v>2270.12</v>
      </c>
      <c r="H48" s="17" t="s">
        <v>60</v>
      </c>
    </row>
    <row r="49" spans="1:8" x14ac:dyDescent="0.3">
      <c r="A49" t="s">
        <v>33</v>
      </c>
      <c r="B49" t="s">
        <v>37</v>
      </c>
      <c r="C49" s="17">
        <v>23</v>
      </c>
      <c r="D49" s="15" t="s">
        <v>33</v>
      </c>
      <c r="E49" s="15" t="s">
        <v>37</v>
      </c>
      <c r="F49" s="9">
        <v>23</v>
      </c>
      <c r="G49" s="17">
        <v>7299.85</v>
      </c>
      <c r="H49" s="17" t="s">
        <v>59</v>
      </c>
    </row>
    <row r="50" spans="1:8" x14ac:dyDescent="0.3">
      <c r="A50" t="s">
        <v>33</v>
      </c>
      <c r="B50" t="s">
        <v>37</v>
      </c>
      <c r="C50" s="17">
        <v>24</v>
      </c>
      <c r="D50" s="15" t="s">
        <v>33</v>
      </c>
      <c r="E50" s="15" t="s">
        <v>37</v>
      </c>
      <c r="F50" s="9">
        <v>24</v>
      </c>
      <c r="G50" s="17">
        <v>4299.59</v>
      </c>
      <c r="H50" s="17" t="s">
        <v>59</v>
      </c>
    </row>
    <row r="51" spans="1:8" x14ac:dyDescent="0.3">
      <c r="A51" t="s">
        <v>33</v>
      </c>
      <c r="B51" t="s">
        <v>37</v>
      </c>
      <c r="C51" s="17">
        <v>25</v>
      </c>
      <c r="D51" s="15" t="s">
        <v>33</v>
      </c>
      <c r="E51" s="15" t="s">
        <v>37</v>
      </c>
      <c r="F51" s="9">
        <v>25</v>
      </c>
      <c r="G51" s="17">
        <v>26575.3</v>
      </c>
      <c r="H51" s="17" t="s">
        <v>59</v>
      </c>
    </row>
    <row r="52" spans="1:8" x14ac:dyDescent="0.3">
      <c r="A52" t="s">
        <v>33</v>
      </c>
      <c r="B52" t="s">
        <v>38</v>
      </c>
      <c r="C52" s="17">
        <v>2</v>
      </c>
      <c r="D52" s="16" t="s">
        <v>33</v>
      </c>
      <c r="E52" s="16" t="s">
        <v>38</v>
      </c>
      <c r="F52" s="17">
        <v>2</v>
      </c>
      <c r="G52" s="17">
        <v>1160.6600000000001</v>
      </c>
      <c r="H52" s="17" t="s">
        <v>60</v>
      </c>
    </row>
    <row r="53" spans="1:8" x14ac:dyDescent="0.3">
      <c r="A53" t="s">
        <v>33</v>
      </c>
      <c r="B53" t="s">
        <v>38</v>
      </c>
      <c r="C53" s="17">
        <v>4</v>
      </c>
      <c r="D53" s="16" t="s">
        <v>33</v>
      </c>
      <c r="E53" s="16" t="s">
        <v>38</v>
      </c>
      <c r="F53" s="17">
        <v>4</v>
      </c>
      <c r="G53" s="17">
        <v>19779.3</v>
      </c>
      <c r="H53" s="17" t="s">
        <v>59</v>
      </c>
    </row>
    <row r="54" spans="1:8" x14ac:dyDescent="0.3">
      <c r="A54" t="s">
        <v>33</v>
      </c>
      <c r="B54" t="s">
        <v>38</v>
      </c>
      <c r="C54" s="17">
        <v>5</v>
      </c>
      <c r="D54" s="16" t="s">
        <v>33</v>
      </c>
      <c r="E54" s="16" t="s">
        <v>38</v>
      </c>
      <c r="F54" s="17">
        <v>5</v>
      </c>
      <c r="G54" s="17">
        <v>17121.400000000001</v>
      </c>
      <c r="H54" s="17" t="s">
        <v>59</v>
      </c>
    </row>
    <row r="55" spans="1:8" x14ac:dyDescent="0.3">
      <c r="A55" t="s">
        <v>33</v>
      </c>
      <c r="B55" t="s">
        <v>38</v>
      </c>
      <c r="C55" s="17">
        <v>6</v>
      </c>
      <c r="D55" s="16" t="s">
        <v>33</v>
      </c>
      <c r="E55" s="16" t="s">
        <v>38</v>
      </c>
      <c r="F55" s="17">
        <v>6</v>
      </c>
      <c r="G55" s="17">
        <v>7565.97</v>
      </c>
      <c r="H55" s="17" t="s">
        <v>59</v>
      </c>
    </row>
    <row r="56" spans="1:8" x14ac:dyDescent="0.3">
      <c r="A56" t="s">
        <v>33</v>
      </c>
      <c r="B56" t="s">
        <v>38</v>
      </c>
      <c r="C56" s="17" t="s">
        <v>39</v>
      </c>
      <c r="D56" s="16" t="s">
        <v>33</v>
      </c>
      <c r="E56" s="16" t="s">
        <v>38</v>
      </c>
      <c r="F56" s="17" t="s">
        <v>39</v>
      </c>
      <c r="G56" s="17">
        <v>2528.71</v>
      </c>
      <c r="H56" s="17" t="s">
        <v>60</v>
      </c>
    </row>
    <row r="57" spans="1:8" x14ac:dyDescent="0.3">
      <c r="A57" t="s">
        <v>33</v>
      </c>
      <c r="B57" t="s">
        <v>38</v>
      </c>
      <c r="C57" s="17" t="s">
        <v>40</v>
      </c>
      <c r="D57" s="16" t="s">
        <v>33</v>
      </c>
      <c r="E57" s="16" t="s">
        <v>38</v>
      </c>
      <c r="F57" s="17" t="s">
        <v>40</v>
      </c>
      <c r="G57" s="17">
        <v>15649.1</v>
      </c>
      <c r="H57" s="17" t="s">
        <v>59</v>
      </c>
    </row>
    <row r="58" spans="1:8" x14ac:dyDescent="0.3">
      <c r="A58" t="s">
        <v>33</v>
      </c>
      <c r="B58" t="s">
        <v>38</v>
      </c>
      <c r="C58" s="17" t="s">
        <v>41</v>
      </c>
      <c r="D58" s="16" t="s">
        <v>33</v>
      </c>
      <c r="E58" s="16" t="s">
        <v>38</v>
      </c>
      <c r="F58" s="17" t="s">
        <v>41</v>
      </c>
      <c r="G58" s="17">
        <v>41406.199999999997</v>
      </c>
      <c r="H58" s="17" t="s">
        <v>59</v>
      </c>
    </row>
    <row r="59" spans="1:8" x14ac:dyDescent="0.3">
      <c r="A59" t="s">
        <v>33</v>
      </c>
      <c r="B59" t="s">
        <v>38</v>
      </c>
      <c r="C59" s="17" t="s">
        <v>42</v>
      </c>
      <c r="D59" s="16" t="s">
        <v>33</v>
      </c>
      <c r="E59" s="16" t="s">
        <v>38</v>
      </c>
      <c r="F59" s="17" t="s">
        <v>42</v>
      </c>
      <c r="G59" s="17">
        <v>14495.6</v>
      </c>
      <c r="H59" s="17" t="s">
        <v>59</v>
      </c>
    </row>
    <row r="60" spans="1:8" x14ac:dyDescent="0.3">
      <c r="A60" t="s">
        <v>33</v>
      </c>
      <c r="B60" t="s">
        <v>38</v>
      </c>
      <c r="C60" s="17">
        <v>13</v>
      </c>
      <c r="D60" s="16" t="s">
        <v>33</v>
      </c>
      <c r="E60" s="16" t="s">
        <v>38</v>
      </c>
      <c r="F60" s="17">
        <v>13</v>
      </c>
      <c r="G60" s="17">
        <v>23486.2</v>
      </c>
      <c r="H60" s="17" t="s">
        <v>59</v>
      </c>
    </row>
    <row r="61" spans="1:8" x14ac:dyDescent="0.3">
      <c r="A61" t="s">
        <v>33</v>
      </c>
      <c r="B61" t="s">
        <v>38</v>
      </c>
      <c r="C61" s="17">
        <v>14</v>
      </c>
      <c r="D61" s="16" t="s">
        <v>33</v>
      </c>
      <c r="E61" s="16" t="s">
        <v>38</v>
      </c>
      <c r="F61" s="17">
        <v>14</v>
      </c>
      <c r="G61" s="17">
        <v>11923.9</v>
      </c>
      <c r="H61" s="17" t="s">
        <v>59</v>
      </c>
    </row>
    <row r="62" spans="1:8" x14ac:dyDescent="0.3">
      <c r="A62" t="s">
        <v>33</v>
      </c>
      <c r="B62" t="s">
        <v>38</v>
      </c>
      <c r="C62" s="17">
        <v>16</v>
      </c>
      <c r="D62" s="16" t="s">
        <v>33</v>
      </c>
      <c r="E62" s="16" t="s">
        <v>38</v>
      </c>
      <c r="F62" s="17">
        <v>16</v>
      </c>
      <c r="G62" s="17">
        <v>15434.2</v>
      </c>
      <c r="H62" s="17" t="s">
        <v>59</v>
      </c>
    </row>
    <row r="63" spans="1:8" x14ac:dyDescent="0.3">
      <c r="A63" t="s">
        <v>33</v>
      </c>
      <c r="B63" t="s">
        <v>38</v>
      </c>
      <c r="C63" s="17">
        <v>17</v>
      </c>
      <c r="D63" s="16" t="s">
        <v>33</v>
      </c>
      <c r="E63" s="16" t="s">
        <v>38</v>
      </c>
      <c r="F63" s="17">
        <v>17</v>
      </c>
      <c r="G63" s="17">
        <v>13923.6</v>
      </c>
      <c r="H63" s="17" t="s">
        <v>59</v>
      </c>
    </row>
    <row r="64" spans="1:8" x14ac:dyDescent="0.3">
      <c r="A64" t="s">
        <v>33</v>
      </c>
      <c r="B64" t="s">
        <v>38</v>
      </c>
      <c r="C64" s="17">
        <v>18</v>
      </c>
      <c r="D64" s="16" t="s">
        <v>33</v>
      </c>
      <c r="E64" s="16" t="s">
        <v>38</v>
      </c>
      <c r="F64" s="17">
        <v>18</v>
      </c>
      <c r="G64" s="17">
        <v>31385.9</v>
      </c>
      <c r="H64" s="17" t="s">
        <v>59</v>
      </c>
    </row>
    <row r="65" spans="1:8" x14ac:dyDescent="0.3">
      <c r="A65" t="s">
        <v>33</v>
      </c>
      <c r="B65" t="s">
        <v>38</v>
      </c>
      <c r="C65" s="17">
        <v>22</v>
      </c>
      <c r="D65" s="16" t="s">
        <v>33</v>
      </c>
      <c r="E65" s="16" t="s">
        <v>38</v>
      </c>
      <c r="F65" s="17">
        <v>22</v>
      </c>
      <c r="G65" s="17">
        <v>2204.3000000000002</v>
      </c>
      <c r="H65" s="17" t="s">
        <v>60</v>
      </c>
    </row>
    <row r="66" spans="1:8" x14ac:dyDescent="0.3">
      <c r="A66" t="s">
        <v>33</v>
      </c>
      <c r="B66" t="s">
        <v>38</v>
      </c>
      <c r="C66" s="17">
        <v>23</v>
      </c>
      <c r="D66" s="16" t="s">
        <v>33</v>
      </c>
      <c r="E66" s="16" t="s">
        <v>38</v>
      </c>
      <c r="F66" s="17">
        <v>23</v>
      </c>
      <c r="G66" s="17">
        <v>8193.06</v>
      </c>
      <c r="H66" s="17" t="s">
        <v>59</v>
      </c>
    </row>
    <row r="67" spans="1:8" x14ac:dyDescent="0.3">
      <c r="A67" t="s">
        <v>33</v>
      </c>
      <c r="B67" t="s">
        <v>38</v>
      </c>
      <c r="C67" s="17">
        <v>24</v>
      </c>
      <c r="D67" s="16" t="s">
        <v>33</v>
      </c>
      <c r="E67" s="16" t="s">
        <v>38</v>
      </c>
      <c r="F67" s="17">
        <v>24</v>
      </c>
      <c r="G67" s="17">
        <v>4235.88</v>
      </c>
      <c r="H67" s="17" t="s">
        <v>59</v>
      </c>
    </row>
    <row r="68" spans="1:8" x14ac:dyDescent="0.3">
      <c r="A68" t="s">
        <v>33</v>
      </c>
      <c r="B68" t="s">
        <v>38</v>
      </c>
      <c r="C68" s="17">
        <v>25</v>
      </c>
      <c r="D68" s="16" t="s">
        <v>33</v>
      </c>
      <c r="E68" s="16" t="s">
        <v>38</v>
      </c>
      <c r="F68" s="17">
        <v>25</v>
      </c>
      <c r="G68" s="17">
        <v>31040.400000000001</v>
      </c>
      <c r="H68" s="17" t="s">
        <v>59</v>
      </c>
    </row>
    <row r="69" spans="1:8" x14ac:dyDescent="0.3">
      <c r="A69" t="s">
        <v>33</v>
      </c>
      <c r="B69" t="s">
        <v>43</v>
      </c>
      <c r="C69" s="17">
        <v>3</v>
      </c>
      <c r="D69" s="15" t="s">
        <v>33</v>
      </c>
      <c r="E69" s="15" t="s">
        <v>43</v>
      </c>
      <c r="F69">
        <v>3</v>
      </c>
      <c r="G69" s="17">
        <v>9861.98</v>
      </c>
      <c r="H69" s="17" t="s">
        <v>59</v>
      </c>
    </row>
    <row r="70" spans="1:8" x14ac:dyDescent="0.3">
      <c r="A70" t="s">
        <v>33</v>
      </c>
      <c r="B70" t="s">
        <v>43</v>
      </c>
      <c r="C70" s="17">
        <v>4</v>
      </c>
      <c r="D70" s="15" t="s">
        <v>33</v>
      </c>
      <c r="E70" s="15" t="s">
        <v>43</v>
      </c>
      <c r="F70">
        <v>4</v>
      </c>
      <c r="G70" s="17">
        <v>1780.96</v>
      </c>
      <c r="H70" s="17" t="s">
        <v>60</v>
      </c>
    </row>
    <row r="71" spans="1:8" x14ac:dyDescent="0.3">
      <c r="A71" t="s">
        <v>33</v>
      </c>
      <c r="B71" t="s">
        <v>43</v>
      </c>
      <c r="C71" s="17">
        <v>5</v>
      </c>
      <c r="D71" s="15" t="s">
        <v>33</v>
      </c>
      <c r="E71" s="15" t="s">
        <v>43</v>
      </c>
      <c r="F71">
        <v>5</v>
      </c>
      <c r="G71" s="17">
        <v>13983.5</v>
      </c>
      <c r="H71" s="17" t="s">
        <v>59</v>
      </c>
    </row>
    <row r="72" spans="1:8" x14ac:dyDescent="0.3">
      <c r="A72" t="s">
        <v>33</v>
      </c>
      <c r="B72" t="s">
        <v>43</v>
      </c>
      <c r="C72" s="17">
        <v>6</v>
      </c>
      <c r="D72" s="15" t="s">
        <v>33</v>
      </c>
      <c r="E72" s="15" t="s">
        <v>43</v>
      </c>
      <c r="F72">
        <v>6</v>
      </c>
      <c r="G72" s="17">
        <v>13091.5</v>
      </c>
      <c r="H72" s="17" t="s">
        <v>59</v>
      </c>
    </row>
    <row r="73" spans="1:8" x14ac:dyDescent="0.3">
      <c r="A73" t="s">
        <v>33</v>
      </c>
      <c r="B73" t="s">
        <v>43</v>
      </c>
      <c r="C73" s="17">
        <v>7</v>
      </c>
      <c r="D73" s="15" t="s">
        <v>33</v>
      </c>
      <c r="E73" s="15" t="s">
        <v>43</v>
      </c>
      <c r="F73">
        <v>7</v>
      </c>
      <c r="G73" s="17">
        <v>2389.21</v>
      </c>
      <c r="H73" s="17" t="s">
        <v>60</v>
      </c>
    </row>
    <row r="74" spans="1:8" x14ac:dyDescent="0.3">
      <c r="A74" t="s">
        <v>33</v>
      </c>
      <c r="B74" t="s">
        <v>43</v>
      </c>
      <c r="C74" s="17">
        <v>8</v>
      </c>
      <c r="D74" s="15" t="s">
        <v>33</v>
      </c>
      <c r="E74" s="15" t="s">
        <v>43</v>
      </c>
      <c r="F74">
        <v>8</v>
      </c>
      <c r="G74" s="17">
        <v>3866.77</v>
      </c>
      <c r="H74" s="17" t="s">
        <v>59</v>
      </c>
    </row>
    <row r="75" spans="1:8" x14ac:dyDescent="0.3">
      <c r="A75" t="s">
        <v>33</v>
      </c>
      <c r="B75" t="s">
        <v>43</v>
      </c>
      <c r="C75" s="17">
        <v>9</v>
      </c>
      <c r="D75" s="15" t="s">
        <v>33</v>
      </c>
      <c r="E75" s="15" t="s">
        <v>43</v>
      </c>
      <c r="F75">
        <v>9</v>
      </c>
      <c r="G75" s="17">
        <v>22386.799999999999</v>
      </c>
      <c r="H75" s="17" t="s">
        <v>59</v>
      </c>
    </row>
    <row r="76" spans="1:8" x14ac:dyDescent="0.3">
      <c r="A76" t="s">
        <v>33</v>
      </c>
      <c r="B76" t="s">
        <v>43</v>
      </c>
      <c r="C76" s="17">
        <v>10</v>
      </c>
      <c r="D76" s="15" t="s">
        <v>33</v>
      </c>
      <c r="E76" s="15" t="s">
        <v>43</v>
      </c>
      <c r="F76">
        <v>10</v>
      </c>
      <c r="G76" s="17">
        <v>3402.39</v>
      </c>
      <c r="H76" s="17" t="s">
        <v>59</v>
      </c>
    </row>
    <row r="77" spans="1:8" x14ac:dyDescent="0.3">
      <c r="A77" t="s">
        <v>33</v>
      </c>
      <c r="B77" t="s">
        <v>43</v>
      </c>
      <c r="C77" s="17">
        <v>12</v>
      </c>
      <c r="D77" s="15" t="s">
        <v>33</v>
      </c>
      <c r="E77" s="15" t="s">
        <v>43</v>
      </c>
      <c r="F77">
        <v>12</v>
      </c>
      <c r="G77" s="17">
        <v>6786.48</v>
      </c>
      <c r="H77" s="17" t="s">
        <v>59</v>
      </c>
    </row>
    <row r="78" spans="1:8" x14ac:dyDescent="0.3">
      <c r="A78" t="s">
        <v>33</v>
      </c>
      <c r="B78" t="s">
        <v>43</v>
      </c>
      <c r="C78" s="17">
        <v>13</v>
      </c>
      <c r="D78" s="15" t="s">
        <v>33</v>
      </c>
      <c r="E78" s="15" t="s">
        <v>43</v>
      </c>
      <c r="F78">
        <v>13</v>
      </c>
      <c r="G78" s="17">
        <v>945.64</v>
      </c>
      <c r="H78" s="17" t="s">
        <v>60</v>
      </c>
    </row>
    <row r="79" spans="1:8" x14ac:dyDescent="0.3">
      <c r="A79" t="s">
        <v>33</v>
      </c>
      <c r="B79" t="s">
        <v>43</v>
      </c>
      <c r="C79" s="17">
        <v>14</v>
      </c>
      <c r="D79" s="15" t="s">
        <v>33</v>
      </c>
      <c r="E79" s="15" t="s">
        <v>43</v>
      </c>
      <c r="F79">
        <v>14</v>
      </c>
      <c r="G79" s="17">
        <v>3984.71</v>
      </c>
      <c r="H79" s="17" t="s">
        <v>59</v>
      </c>
    </row>
    <row r="80" spans="1:8" x14ac:dyDescent="0.3">
      <c r="A80" t="s">
        <v>33</v>
      </c>
      <c r="B80" t="s">
        <v>43</v>
      </c>
      <c r="C80" s="17">
        <v>15</v>
      </c>
      <c r="D80" s="15" t="s">
        <v>33</v>
      </c>
      <c r="E80" s="15" t="s">
        <v>43</v>
      </c>
      <c r="F80">
        <v>15</v>
      </c>
      <c r="G80" s="17">
        <v>16873.400000000001</v>
      </c>
      <c r="H80" s="17" t="s">
        <v>59</v>
      </c>
    </row>
    <row r="81" spans="1:8" x14ac:dyDescent="0.3">
      <c r="A81" t="s">
        <v>33</v>
      </c>
      <c r="B81" t="s">
        <v>43</v>
      </c>
      <c r="C81" s="17">
        <v>16</v>
      </c>
      <c r="D81" s="15" t="s">
        <v>33</v>
      </c>
      <c r="E81" s="15" t="s">
        <v>43</v>
      </c>
      <c r="F81">
        <v>16</v>
      </c>
      <c r="G81" s="17">
        <v>51244.2</v>
      </c>
      <c r="H81" s="17" t="s">
        <v>59</v>
      </c>
    </row>
    <row r="82" spans="1:8" x14ac:dyDescent="0.3">
      <c r="A82" t="s">
        <v>33</v>
      </c>
      <c r="B82" t="s">
        <v>43</v>
      </c>
      <c r="C82" s="17">
        <v>20</v>
      </c>
      <c r="D82" s="15" t="s">
        <v>33</v>
      </c>
      <c r="E82" s="15" t="s">
        <v>43</v>
      </c>
      <c r="F82">
        <v>20</v>
      </c>
      <c r="G82" s="17">
        <v>9929.1</v>
      </c>
      <c r="H82" s="17" t="s">
        <v>59</v>
      </c>
    </row>
    <row r="83" spans="1:8" x14ac:dyDescent="0.3">
      <c r="A83" t="s">
        <v>33</v>
      </c>
      <c r="B83" t="s">
        <v>43</v>
      </c>
      <c r="C83" s="17">
        <v>21</v>
      </c>
      <c r="D83" s="15" t="s">
        <v>33</v>
      </c>
      <c r="E83" s="15" t="s">
        <v>43</v>
      </c>
      <c r="F83">
        <v>21</v>
      </c>
      <c r="G83" s="17">
        <v>15665.3</v>
      </c>
      <c r="H83" s="17" t="s">
        <v>59</v>
      </c>
    </row>
    <row r="84" spans="1:8" x14ac:dyDescent="0.3">
      <c r="A84" t="s">
        <v>33</v>
      </c>
      <c r="B84" t="s">
        <v>43</v>
      </c>
      <c r="C84" s="17">
        <v>22</v>
      </c>
      <c r="D84" s="15" t="s">
        <v>33</v>
      </c>
      <c r="E84" s="15" t="s">
        <v>43</v>
      </c>
      <c r="F84">
        <v>22</v>
      </c>
      <c r="G84" s="17">
        <v>697.65</v>
      </c>
      <c r="H84" s="17" t="s">
        <v>60</v>
      </c>
    </row>
    <row r="85" spans="1:8" x14ac:dyDescent="0.3">
      <c r="A85" t="s">
        <v>33</v>
      </c>
      <c r="B85" t="s">
        <v>43</v>
      </c>
      <c r="C85" s="17">
        <v>23</v>
      </c>
      <c r="D85" s="15" t="s">
        <v>33</v>
      </c>
      <c r="E85" s="15" t="s">
        <v>43</v>
      </c>
      <c r="F85">
        <v>23</v>
      </c>
      <c r="G85" s="17">
        <v>1906.38</v>
      </c>
      <c r="H85" s="17" t="s">
        <v>60</v>
      </c>
    </row>
    <row r="86" spans="1:8" x14ac:dyDescent="0.3">
      <c r="A86" t="s">
        <v>33</v>
      </c>
      <c r="B86" t="s">
        <v>43</v>
      </c>
      <c r="C86" s="17">
        <v>24</v>
      </c>
      <c r="D86" s="15" t="s">
        <v>33</v>
      </c>
      <c r="E86" s="15" t="s">
        <v>43</v>
      </c>
      <c r="F86">
        <v>24</v>
      </c>
      <c r="G86" s="17">
        <v>3880.64</v>
      </c>
      <c r="H86" s="17" t="s">
        <v>59</v>
      </c>
    </row>
    <row r="87" spans="1:8" x14ac:dyDescent="0.3">
      <c r="A87" t="s">
        <v>33</v>
      </c>
      <c r="B87" t="s">
        <v>44</v>
      </c>
      <c r="C87" s="17">
        <v>1</v>
      </c>
      <c r="D87" s="16" t="s">
        <v>33</v>
      </c>
      <c r="E87" s="16" t="s">
        <v>44</v>
      </c>
      <c r="F87" s="17">
        <v>1</v>
      </c>
      <c r="G87" s="17">
        <v>492.51</v>
      </c>
      <c r="H87" s="17" t="s">
        <v>60</v>
      </c>
    </row>
    <row r="88" spans="1:8" x14ac:dyDescent="0.3">
      <c r="A88" t="s">
        <v>33</v>
      </c>
      <c r="B88" t="s">
        <v>44</v>
      </c>
      <c r="C88" s="17">
        <v>2</v>
      </c>
      <c r="D88" s="16" t="s">
        <v>33</v>
      </c>
      <c r="E88" s="16" t="s">
        <v>44</v>
      </c>
      <c r="F88" s="17">
        <v>2</v>
      </c>
      <c r="G88" s="31">
        <v>459.13</v>
      </c>
      <c r="H88" s="17" t="s">
        <v>60</v>
      </c>
    </row>
    <row r="89" spans="1:8" x14ac:dyDescent="0.3">
      <c r="A89" t="s">
        <v>33</v>
      </c>
      <c r="B89" t="s">
        <v>44</v>
      </c>
      <c r="C89" s="17">
        <v>3</v>
      </c>
      <c r="D89" s="16" t="s">
        <v>33</v>
      </c>
      <c r="E89" s="16" t="s">
        <v>44</v>
      </c>
      <c r="F89" s="17">
        <v>3</v>
      </c>
      <c r="G89" s="17">
        <v>642.91999999999996</v>
      </c>
      <c r="H89" s="17" t="s">
        <v>60</v>
      </c>
    </row>
    <row r="90" spans="1:8" x14ac:dyDescent="0.3">
      <c r="A90" t="s">
        <v>33</v>
      </c>
      <c r="B90" t="s">
        <v>44</v>
      </c>
      <c r="C90" s="17">
        <v>6</v>
      </c>
      <c r="D90" s="16" t="s">
        <v>33</v>
      </c>
      <c r="E90" s="16" t="s">
        <v>44</v>
      </c>
      <c r="F90" s="17">
        <v>6</v>
      </c>
      <c r="G90" s="17">
        <v>11635.2</v>
      </c>
      <c r="H90" s="17" t="s">
        <v>59</v>
      </c>
    </row>
    <row r="91" spans="1:8" x14ac:dyDescent="0.3">
      <c r="A91" t="s">
        <v>33</v>
      </c>
      <c r="B91" t="s">
        <v>44</v>
      </c>
      <c r="C91" s="17" t="s">
        <v>45</v>
      </c>
      <c r="D91" s="16" t="s">
        <v>33</v>
      </c>
      <c r="E91" s="16" t="s">
        <v>44</v>
      </c>
      <c r="F91" s="17" t="s">
        <v>45</v>
      </c>
      <c r="G91" s="17">
        <v>20308.7</v>
      </c>
      <c r="H91" s="17" t="s">
        <v>59</v>
      </c>
    </row>
    <row r="92" spans="1:8" x14ac:dyDescent="0.3">
      <c r="A92" t="s">
        <v>33</v>
      </c>
      <c r="B92" t="s">
        <v>44</v>
      </c>
      <c r="C92" s="17" t="s">
        <v>46</v>
      </c>
      <c r="D92" s="16" t="s">
        <v>33</v>
      </c>
      <c r="E92" s="16" t="s">
        <v>44</v>
      </c>
      <c r="F92" s="17" t="s">
        <v>46</v>
      </c>
      <c r="G92" s="17">
        <v>2767.97</v>
      </c>
      <c r="H92" s="17" t="s">
        <v>60</v>
      </c>
    </row>
    <row r="93" spans="1:8" x14ac:dyDescent="0.3">
      <c r="A93" t="s">
        <v>33</v>
      </c>
      <c r="B93" t="s">
        <v>44</v>
      </c>
      <c r="C93" s="17">
        <v>8</v>
      </c>
      <c r="D93" s="16" t="s">
        <v>33</v>
      </c>
      <c r="E93" s="16" t="s">
        <v>44</v>
      </c>
      <c r="F93" s="17">
        <v>8</v>
      </c>
      <c r="G93" s="17">
        <v>17368</v>
      </c>
      <c r="H93" s="17" t="s">
        <v>59</v>
      </c>
    </row>
    <row r="94" spans="1:8" x14ac:dyDescent="0.3">
      <c r="A94" t="s">
        <v>33</v>
      </c>
      <c r="B94" t="s">
        <v>44</v>
      </c>
      <c r="C94" s="17">
        <v>9</v>
      </c>
      <c r="D94" s="16" t="s">
        <v>33</v>
      </c>
      <c r="E94" s="16" t="s">
        <v>44</v>
      </c>
      <c r="F94" s="17">
        <v>9</v>
      </c>
      <c r="G94" s="17">
        <v>8220.86</v>
      </c>
      <c r="H94" s="17" t="s">
        <v>59</v>
      </c>
    </row>
    <row r="95" spans="1:8" x14ac:dyDescent="0.3">
      <c r="A95" t="s">
        <v>33</v>
      </c>
      <c r="B95" t="s">
        <v>44</v>
      </c>
      <c r="C95" s="17">
        <v>10</v>
      </c>
      <c r="D95" s="16" t="s">
        <v>33</v>
      </c>
      <c r="E95" s="16" t="s">
        <v>44</v>
      </c>
      <c r="F95" s="17">
        <v>10</v>
      </c>
      <c r="G95" s="17">
        <v>20722.099999999999</v>
      </c>
      <c r="H95" s="17" t="s">
        <v>59</v>
      </c>
    </row>
    <row r="96" spans="1:8" x14ac:dyDescent="0.3">
      <c r="A96" t="s">
        <v>33</v>
      </c>
      <c r="B96" t="s">
        <v>44</v>
      </c>
      <c r="C96" s="17">
        <v>11</v>
      </c>
      <c r="D96" s="16" t="s">
        <v>33</v>
      </c>
      <c r="E96" s="16" t="s">
        <v>44</v>
      </c>
      <c r="F96" s="17">
        <v>11</v>
      </c>
      <c r="G96" s="17">
        <v>7052.37</v>
      </c>
      <c r="H96" s="17" t="s">
        <v>59</v>
      </c>
    </row>
    <row r="97" spans="1:8" x14ac:dyDescent="0.3">
      <c r="A97" t="s">
        <v>33</v>
      </c>
      <c r="B97" t="s">
        <v>44</v>
      </c>
      <c r="C97" s="17">
        <v>12</v>
      </c>
      <c r="D97" s="16" t="s">
        <v>33</v>
      </c>
      <c r="E97" s="16" t="s">
        <v>44</v>
      </c>
      <c r="F97" s="17">
        <v>12</v>
      </c>
      <c r="G97" s="17">
        <v>1358.89</v>
      </c>
      <c r="H97" s="17" t="s">
        <v>60</v>
      </c>
    </row>
    <row r="98" spans="1:8" x14ac:dyDescent="0.3">
      <c r="A98" t="s">
        <v>33</v>
      </c>
      <c r="B98" t="s">
        <v>44</v>
      </c>
      <c r="C98" s="17">
        <v>13</v>
      </c>
      <c r="D98" s="16" t="s">
        <v>33</v>
      </c>
      <c r="E98" s="16" t="s">
        <v>44</v>
      </c>
      <c r="F98" s="17">
        <v>13</v>
      </c>
      <c r="G98" s="17">
        <v>7731.29</v>
      </c>
      <c r="H98" s="17" t="s">
        <v>59</v>
      </c>
    </row>
    <row r="99" spans="1:8" x14ac:dyDescent="0.3">
      <c r="A99" t="s">
        <v>33</v>
      </c>
      <c r="B99" t="s">
        <v>44</v>
      </c>
      <c r="C99" s="17">
        <v>14</v>
      </c>
      <c r="D99" s="16" t="s">
        <v>33</v>
      </c>
      <c r="E99" s="16" t="s">
        <v>44</v>
      </c>
      <c r="F99" s="17">
        <v>14</v>
      </c>
      <c r="G99" s="17">
        <v>16702.900000000001</v>
      </c>
      <c r="H99" s="17" t="s">
        <v>59</v>
      </c>
    </row>
    <row r="100" spans="1:8" x14ac:dyDescent="0.3">
      <c r="A100" t="s">
        <v>33</v>
      </c>
      <c r="B100" t="s">
        <v>44</v>
      </c>
      <c r="C100" s="17">
        <v>15</v>
      </c>
      <c r="D100" s="16" t="s">
        <v>33</v>
      </c>
      <c r="E100" s="16" t="s">
        <v>44</v>
      </c>
      <c r="F100" s="17">
        <v>15</v>
      </c>
      <c r="G100" s="17">
        <v>13067.7</v>
      </c>
      <c r="H100" s="17" t="s">
        <v>59</v>
      </c>
    </row>
    <row r="101" spans="1:8" x14ac:dyDescent="0.3">
      <c r="A101" t="s">
        <v>33</v>
      </c>
      <c r="B101" t="s">
        <v>44</v>
      </c>
      <c r="C101" s="17">
        <v>16</v>
      </c>
      <c r="D101" s="16" t="s">
        <v>33</v>
      </c>
      <c r="E101" s="16" t="s">
        <v>44</v>
      </c>
      <c r="F101" s="17">
        <v>16</v>
      </c>
      <c r="G101" s="17">
        <v>6204.59</v>
      </c>
      <c r="H101" s="17" t="s">
        <v>59</v>
      </c>
    </row>
    <row r="102" spans="1:8" x14ac:dyDescent="0.3">
      <c r="A102" t="s">
        <v>33</v>
      </c>
      <c r="B102" t="s">
        <v>44</v>
      </c>
      <c r="C102" s="17">
        <v>17</v>
      </c>
      <c r="D102" s="16" t="s">
        <v>33</v>
      </c>
      <c r="E102" s="16" t="s">
        <v>44</v>
      </c>
      <c r="F102" s="17">
        <v>17</v>
      </c>
      <c r="G102" s="17">
        <v>477.38</v>
      </c>
      <c r="H102" s="17" t="s">
        <v>60</v>
      </c>
    </row>
    <row r="103" spans="1:8" x14ac:dyDescent="0.3">
      <c r="A103" t="s">
        <v>33</v>
      </c>
      <c r="B103" t="s">
        <v>44</v>
      </c>
      <c r="C103" s="17">
        <v>18</v>
      </c>
      <c r="D103" s="16" t="s">
        <v>33</v>
      </c>
      <c r="E103" s="16" t="s">
        <v>44</v>
      </c>
      <c r="F103" s="17">
        <v>18</v>
      </c>
      <c r="G103" s="17">
        <v>527.02</v>
      </c>
      <c r="H103" s="17" t="s">
        <v>60</v>
      </c>
    </row>
    <row r="104" spans="1:8" x14ac:dyDescent="0.3">
      <c r="A104" t="s">
        <v>47</v>
      </c>
      <c r="B104" t="s">
        <v>48</v>
      </c>
      <c r="C104" s="17">
        <v>1</v>
      </c>
      <c r="D104" s="18" t="s">
        <v>47</v>
      </c>
      <c r="E104" s="18" t="s">
        <v>48</v>
      </c>
      <c r="F104">
        <v>1</v>
      </c>
      <c r="G104" s="17">
        <v>7500.02</v>
      </c>
      <c r="H104" s="17" t="s">
        <v>59</v>
      </c>
    </row>
    <row r="105" spans="1:8" x14ac:dyDescent="0.3">
      <c r="A105" t="s">
        <v>47</v>
      </c>
      <c r="B105" t="s">
        <v>48</v>
      </c>
      <c r="C105" s="17">
        <v>2</v>
      </c>
      <c r="D105" s="18" t="s">
        <v>47</v>
      </c>
      <c r="E105" s="18" t="s">
        <v>48</v>
      </c>
      <c r="F105">
        <v>2</v>
      </c>
      <c r="G105" s="17">
        <v>1276.54</v>
      </c>
      <c r="H105" s="17" t="s">
        <v>60</v>
      </c>
    </row>
    <row r="106" spans="1:8" x14ac:dyDescent="0.3">
      <c r="A106" t="s">
        <v>47</v>
      </c>
      <c r="B106" t="s">
        <v>48</v>
      </c>
      <c r="C106" s="17">
        <v>3</v>
      </c>
      <c r="D106" s="18" t="s">
        <v>47</v>
      </c>
      <c r="E106" s="18" t="s">
        <v>48</v>
      </c>
      <c r="F106">
        <v>3</v>
      </c>
      <c r="G106" s="17">
        <v>6689.73</v>
      </c>
      <c r="H106" s="17" t="s">
        <v>59</v>
      </c>
    </row>
    <row r="107" spans="1:8" x14ac:dyDescent="0.3">
      <c r="A107" t="s">
        <v>47</v>
      </c>
      <c r="B107" t="s">
        <v>48</v>
      </c>
      <c r="C107" s="17">
        <v>4</v>
      </c>
      <c r="D107" s="18" t="s">
        <v>47</v>
      </c>
      <c r="E107" s="18" t="s">
        <v>48</v>
      </c>
      <c r="F107">
        <v>4</v>
      </c>
      <c r="G107" s="17">
        <v>1282.3699999999999</v>
      </c>
      <c r="H107" s="17" t="s">
        <v>60</v>
      </c>
    </row>
    <row r="108" spans="1:8" x14ac:dyDescent="0.3">
      <c r="A108" t="s">
        <v>47</v>
      </c>
      <c r="B108" t="s">
        <v>48</v>
      </c>
      <c r="C108" s="17">
        <v>5</v>
      </c>
      <c r="D108" s="18" t="s">
        <v>47</v>
      </c>
      <c r="E108" s="18" t="s">
        <v>48</v>
      </c>
      <c r="F108">
        <v>5</v>
      </c>
      <c r="G108" s="17">
        <v>1371.65</v>
      </c>
      <c r="H108" s="17" t="s">
        <v>60</v>
      </c>
    </row>
    <row r="109" spans="1:8" x14ac:dyDescent="0.3">
      <c r="A109" t="s">
        <v>47</v>
      </c>
      <c r="B109" t="s">
        <v>48</v>
      </c>
      <c r="C109" s="17">
        <v>6</v>
      </c>
      <c r="D109" s="18" t="s">
        <v>47</v>
      </c>
      <c r="E109" s="18" t="s">
        <v>48</v>
      </c>
      <c r="F109">
        <v>6</v>
      </c>
      <c r="G109" s="17">
        <v>3090.48</v>
      </c>
      <c r="H109" s="17" t="s">
        <v>59</v>
      </c>
    </row>
    <row r="110" spans="1:8" x14ac:dyDescent="0.3">
      <c r="A110" t="s">
        <v>47</v>
      </c>
      <c r="B110" t="s">
        <v>48</v>
      </c>
      <c r="C110" s="17">
        <v>7</v>
      </c>
      <c r="D110" s="18" t="s">
        <v>47</v>
      </c>
      <c r="E110" s="18" t="s">
        <v>48</v>
      </c>
      <c r="F110">
        <v>7</v>
      </c>
      <c r="G110" s="17">
        <v>310.63</v>
      </c>
      <c r="H110" s="17" t="s">
        <v>60</v>
      </c>
    </row>
    <row r="111" spans="1:8" x14ac:dyDescent="0.3">
      <c r="A111" t="s">
        <v>47</v>
      </c>
      <c r="B111" t="s">
        <v>48</v>
      </c>
      <c r="C111" s="17">
        <v>8</v>
      </c>
      <c r="D111" s="18" t="s">
        <v>47</v>
      </c>
      <c r="E111" s="18" t="s">
        <v>48</v>
      </c>
      <c r="F111">
        <v>8</v>
      </c>
      <c r="G111" s="17">
        <v>1171.96</v>
      </c>
      <c r="H111" s="17" t="s">
        <v>60</v>
      </c>
    </row>
    <row r="112" spans="1:8" x14ac:dyDescent="0.3">
      <c r="A112" t="s">
        <v>47</v>
      </c>
      <c r="B112" t="s">
        <v>48</v>
      </c>
      <c r="C112" s="17">
        <v>9</v>
      </c>
      <c r="D112" s="18" t="s">
        <v>47</v>
      </c>
      <c r="E112" s="18" t="s">
        <v>48</v>
      </c>
      <c r="F112">
        <v>9</v>
      </c>
      <c r="G112" s="17">
        <v>729.16</v>
      </c>
      <c r="H112" s="17" t="s">
        <v>60</v>
      </c>
    </row>
    <row r="113" spans="1:8" x14ac:dyDescent="0.3">
      <c r="A113" t="s">
        <v>47</v>
      </c>
      <c r="B113" t="s">
        <v>48</v>
      </c>
      <c r="C113" s="17">
        <v>11</v>
      </c>
      <c r="D113" s="18" t="s">
        <v>47</v>
      </c>
      <c r="E113" s="18" t="s">
        <v>48</v>
      </c>
      <c r="F113">
        <v>11</v>
      </c>
      <c r="G113" s="17">
        <v>386.88</v>
      </c>
      <c r="H113" s="17" t="s">
        <v>60</v>
      </c>
    </row>
    <row r="114" spans="1:8" x14ac:dyDescent="0.3">
      <c r="A114" t="s">
        <v>47</v>
      </c>
      <c r="B114" t="s">
        <v>48</v>
      </c>
      <c r="C114" s="17">
        <v>12</v>
      </c>
      <c r="D114" s="18" t="s">
        <v>47</v>
      </c>
      <c r="E114" s="18" t="s">
        <v>48</v>
      </c>
      <c r="F114">
        <v>12</v>
      </c>
      <c r="G114" s="17">
        <v>1385.49</v>
      </c>
      <c r="H114" s="17" t="s">
        <v>60</v>
      </c>
    </row>
    <row r="115" spans="1:8" x14ac:dyDescent="0.3">
      <c r="A115" t="s">
        <v>47</v>
      </c>
      <c r="B115" t="s">
        <v>48</v>
      </c>
      <c r="C115" s="17">
        <v>13</v>
      </c>
      <c r="D115" s="18" t="s">
        <v>47</v>
      </c>
      <c r="E115" s="18" t="s">
        <v>48</v>
      </c>
      <c r="F115">
        <v>13</v>
      </c>
      <c r="G115" s="17">
        <v>7678.22</v>
      </c>
      <c r="H115" s="17" t="s">
        <v>59</v>
      </c>
    </row>
    <row r="116" spans="1:8" x14ac:dyDescent="0.3">
      <c r="A116" t="s">
        <v>47</v>
      </c>
      <c r="B116" t="s">
        <v>48</v>
      </c>
      <c r="C116" s="17">
        <v>14</v>
      </c>
      <c r="D116" s="18" t="s">
        <v>47</v>
      </c>
      <c r="E116" s="18" t="s">
        <v>48</v>
      </c>
      <c r="F116">
        <v>14</v>
      </c>
      <c r="G116" s="17">
        <v>872.75</v>
      </c>
      <c r="H116" s="17" t="s">
        <v>60</v>
      </c>
    </row>
    <row r="117" spans="1:8" x14ac:dyDescent="0.3">
      <c r="A117" t="s">
        <v>47</v>
      </c>
      <c r="B117" t="s">
        <v>49</v>
      </c>
      <c r="C117" s="17">
        <v>2</v>
      </c>
      <c r="D117" s="19" t="s">
        <v>47</v>
      </c>
      <c r="E117" s="19" t="s">
        <v>49</v>
      </c>
      <c r="F117" s="17">
        <v>2</v>
      </c>
      <c r="G117" s="17">
        <v>5731.98</v>
      </c>
      <c r="H117" s="17" t="s">
        <v>59</v>
      </c>
    </row>
    <row r="118" spans="1:8" x14ac:dyDescent="0.3">
      <c r="A118" t="s">
        <v>47</v>
      </c>
      <c r="B118" t="s">
        <v>49</v>
      </c>
      <c r="C118" s="17">
        <v>6</v>
      </c>
      <c r="D118" s="19" t="s">
        <v>47</v>
      </c>
      <c r="E118" s="19" t="s">
        <v>49</v>
      </c>
      <c r="F118" s="17">
        <v>6</v>
      </c>
      <c r="G118" s="17">
        <v>37628.199999999997</v>
      </c>
      <c r="H118" s="17" t="s">
        <v>59</v>
      </c>
    </row>
    <row r="119" spans="1:8" x14ac:dyDescent="0.3">
      <c r="A119" t="s">
        <v>47</v>
      </c>
      <c r="B119" t="s">
        <v>49</v>
      </c>
      <c r="C119" s="17">
        <v>7</v>
      </c>
      <c r="D119" s="19" t="s">
        <v>47</v>
      </c>
      <c r="E119" s="19" t="s">
        <v>49</v>
      </c>
      <c r="F119" s="17">
        <v>7</v>
      </c>
      <c r="G119" s="17">
        <v>2012.6</v>
      </c>
      <c r="H119" s="17" t="s">
        <v>60</v>
      </c>
    </row>
    <row r="120" spans="1:8" x14ac:dyDescent="0.3">
      <c r="A120" t="s">
        <v>47</v>
      </c>
      <c r="B120" t="s">
        <v>49</v>
      </c>
      <c r="C120" s="17">
        <v>9</v>
      </c>
      <c r="D120" s="19" t="s">
        <v>47</v>
      </c>
      <c r="E120" s="19" t="s">
        <v>49</v>
      </c>
      <c r="F120" s="17">
        <v>9</v>
      </c>
      <c r="G120" s="17">
        <v>30771.200000000001</v>
      </c>
      <c r="H120" s="17" t="s">
        <v>59</v>
      </c>
    </row>
    <row r="121" spans="1:8" x14ac:dyDescent="0.3">
      <c r="A121" t="s">
        <v>47</v>
      </c>
      <c r="B121" t="s">
        <v>49</v>
      </c>
      <c r="C121" s="17">
        <v>11</v>
      </c>
      <c r="D121" s="19" t="s">
        <v>47</v>
      </c>
      <c r="E121" s="19" t="s">
        <v>49</v>
      </c>
      <c r="F121" s="17">
        <v>11</v>
      </c>
      <c r="G121" s="17">
        <v>4820.8100000000004</v>
      </c>
      <c r="H121" s="17" t="s">
        <v>59</v>
      </c>
    </row>
    <row r="122" spans="1:8" x14ac:dyDescent="0.3">
      <c r="A122" t="s">
        <v>47</v>
      </c>
      <c r="B122" t="s">
        <v>49</v>
      </c>
      <c r="C122" s="17">
        <v>12</v>
      </c>
      <c r="D122" s="19" t="s">
        <v>47</v>
      </c>
      <c r="E122" s="19" t="s">
        <v>49</v>
      </c>
      <c r="F122" s="17">
        <v>12</v>
      </c>
      <c r="G122" s="17">
        <v>4756.09</v>
      </c>
      <c r="H122" s="17" t="s">
        <v>59</v>
      </c>
    </row>
    <row r="123" spans="1:8" x14ac:dyDescent="0.3">
      <c r="A123" t="s">
        <v>47</v>
      </c>
      <c r="B123" t="s">
        <v>49</v>
      </c>
      <c r="C123" s="17">
        <v>13</v>
      </c>
      <c r="D123" s="19" t="s">
        <v>47</v>
      </c>
      <c r="E123" s="19" t="s">
        <v>49</v>
      </c>
      <c r="F123" s="17">
        <v>13</v>
      </c>
      <c r="G123" s="17">
        <v>57975.1</v>
      </c>
      <c r="H123" s="17" t="s">
        <v>59</v>
      </c>
    </row>
    <row r="124" spans="1:8" x14ac:dyDescent="0.3">
      <c r="A124" t="s">
        <v>47</v>
      </c>
      <c r="B124" t="s">
        <v>49</v>
      </c>
      <c r="C124" s="17">
        <v>14</v>
      </c>
      <c r="D124" s="19" t="s">
        <v>47</v>
      </c>
      <c r="E124" s="19" t="s">
        <v>49</v>
      </c>
      <c r="F124" s="17">
        <v>14</v>
      </c>
      <c r="G124" s="17">
        <v>15049.7</v>
      </c>
      <c r="H124" s="17" t="s">
        <v>59</v>
      </c>
    </row>
    <row r="125" spans="1:8" x14ac:dyDescent="0.3">
      <c r="A125" t="s">
        <v>47</v>
      </c>
      <c r="B125" t="s">
        <v>49</v>
      </c>
      <c r="C125" s="17">
        <v>15</v>
      </c>
      <c r="D125" s="19" t="s">
        <v>47</v>
      </c>
      <c r="E125" s="19" t="s">
        <v>49</v>
      </c>
      <c r="F125" s="17">
        <v>15</v>
      </c>
      <c r="G125" s="17">
        <v>25460.3</v>
      </c>
      <c r="H125" s="17" t="s">
        <v>59</v>
      </c>
    </row>
    <row r="126" spans="1:8" x14ac:dyDescent="0.3">
      <c r="A126" t="s">
        <v>47</v>
      </c>
      <c r="B126" t="s">
        <v>49</v>
      </c>
      <c r="C126" s="17">
        <v>16</v>
      </c>
      <c r="D126" s="19" t="s">
        <v>47</v>
      </c>
      <c r="E126" s="19" t="s">
        <v>49</v>
      </c>
      <c r="F126" s="17">
        <v>16</v>
      </c>
      <c r="G126" s="17">
        <v>37102.699999999997</v>
      </c>
      <c r="H126" s="17" t="s">
        <v>59</v>
      </c>
    </row>
    <row r="127" spans="1:8" x14ac:dyDescent="0.3">
      <c r="A127" t="s">
        <v>47</v>
      </c>
      <c r="B127" t="s">
        <v>49</v>
      </c>
      <c r="C127" s="17">
        <v>17</v>
      </c>
      <c r="D127" s="19" t="s">
        <v>47</v>
      </c>
      <c r="E127" s="19" t="s">
        <v>49</v>
      </c>
      <c r="F127" s="17">
        <v>17</v>
      </c>
      <c r="G127" s="17">
        <v>65535</v>
      </c>
      <c r="H127" s="17" t="s">
        <v>59</v>
      </c>
    </row>
    <row r="128" spans="1:8" x14ac:dyDescent="0.3">
      <c r="A128" t="s">
        <v>47</v>
      </c>
      <c r="B128" t="s">
        <v>49</v>
      </c>
      <c r="C128" s="17">
        <v>18</v>
      </c>
      <c r="D128" s="19" t="s">
        <v>47</v>
      </c>
      <c r="E128" s="19" t="s">
        <v>49</v>
      </c>
      <c r="F128" s="17">
        <v>18</v>
      </c>
      <c r="G128" s="17">
        <v>17523.2</v>
      </c>
      <c r="H128" s="17" t="s">
        <v>59</v>
      </c>
    </row>
    <row r="129" spans="1:8" x14ac:dyDescent="0.3">
      <c r="A129" t="s">
        <v>47</v>
      </c>
      <c r="B129" t="s">
        <v>49</v>
      </c>
      <c r="C129" s="17">
        <v>19</v>
      </c>
      <c r="D129" s="19" t="s">
        <v>47</v>
      </c>
      <c r="E129" s="19" t="s">
        <v>49</v>
      </c>
      <c r="F129" s="17">
        <v>19</v>
      </c>
      <c r="G129" s="17">
        <v>33169.699999999997</v>
      </c>
      <c r="H129" s="17" t="s">
        <v>59</v>
      </c>
    </row>
    <row r="130" spans="1:8" x14ac:dyDescent="0.3">
      <c r="A130" t="s">
        <v>47</v>
      </c>
      <c r="B130" t="s">
        <v>49</v>
      </c>
      <c r="C130" s="17">
        <v>20</v>
      </c>
      <c r="D130" s="19" t="s">
        <v>47</v>
      </c>
      <c r="E130" s="19" t="s">
        <v>49</v>
      </c>
      <c r="F130" s="17">
        <v>20</v>
      </c>
      <c r="G130" s="17">
        <v>25728.7</v>
      </c>
      <c r="H130" s="17" t="s">
        <v>59</v>
      </c>
    </row>
    <row r="131" spans="1:8" x14ac:dyDescent="0.3">
      <c r="A131" t="s">
        <v>47</v>
      </c>
      <c r="B131" t="s">
        <v>49</v>
      </c>
      <c r="C131" s="17">
        <v>21</v>
      </c>
      <c r="D131" s="19" t="s">
        <v>47</v>
      </c>
      <c r="E131" s="19" t="s">
        <v>49</v>
      </c>
      <c r="F131" s="17">
        <v>21</v>
      </c>
      <c r="G131" s="17">
        <v>13602</v>
      </c>
      <c r="H131" s="17" t="s">
        <v>59</v>
      </c>
    </row>
    <row r="132" spans="1:8" x14ac:dyDescent="0.3">
      <c r="A132" t="s">
        <v>47</v>
      </c>
      <c r="B132" t="s">
        <v>49</v>
      </c>
      <c r="C132" s="17">
        <v>22</v>
      </c>
      <c r="D132" s="19" t="s">
        <v>47</v>
      </c>
      <c r="E132" s="19" t="s">
        <v>49</v>
      </c>
      <c r="F132" s="17">
        <v>22</v>
      </c>
      <c r="G132" s="17">
        <v>243.12</v>
      </c>
      <c r="H132" s="17" t="s">
        <v>60</v>
      </c>
    </row>
    <row r="133" spans="1:8" x14ac:dyDescent="0.3">
      <c r="A133" t="s">
        <v>47</v>
      </c>
      <c r="B133" t="s">
        <v>49</v>
      </c>
      <c r="C133" s="17">
        <v>23</v>
      </c>
      <c r="D133" s="19" t="s">
        <v>47</v>
      </c>
      <c r="E133" s="19" t="s">
        <v>49</v>
      </c>
      <c r="F133" s="17">
        <v>23</v>
      </c>
      <c r="G133" s="17">
        <v>9431.2999999999993</v>
      </c>
      <c r="H133" s="17" t="s">
        <v>59</v>
      </c>
    </row>
    <row r="134" spans="1:8" x14ac:dyDescent="0.3">
      <c r="A134" t="s">
        <v>47</v>
      </c>
      <c r="B134" t="s">
        <v>49</v>
      </c>
      <c r="C134" s="17">
        <v>24</v>
      </c>
      <c r="D134" s="19" t="s">
        <v>47</v>
      </c>
      <c r="E134" s="19" t="s">
        <v>49</v>
      </c>
      <c r="F134" s="17">
        <v>24</v>
      </c>
      <c r="G134" s="17">
        <v>25989.1</v>
      </c>
      <c r="H134" s="17" t="s">
        <v>59</v>
      </c>
    </row>
    <row r="135" spans="1:8" x14ac:dyDescent="0.3">
      <c r="A135" t="s">
        <v>47</v>
      </c>
      <c r="B135" t="s">
        <v>49</v>
      </c>
      <c r="C135" s="17">
        <v>25</v>
      </c>
      <c r="D135" s="19" t="s">
        <v>47</v>
      </c>
      <c r="E135" s="19" t="s">
        <v>49</v>
      </c>
      <c r="F135" s="17">
        <v>25</v>
      </c>
      <c r="G135" s="17">
        <v>910.57</v>
      </c>
      <c r="H135" s="17" t="s">
        <v>60</v>
      </c>
    </row>
    <row r="136" spans="1:8" x14ac:dyDescent="0.3">
      <c r="A136" t="s">
        <v>47</v>
      </c>
      <c r="B136" t="s">
        <v>49</v>
      </c>
      <c r="C136" s="17">
        <v>26</v>
      </c>
      <c r="D136" s="19" t="s">
        <v>47</v>
      </c>
      <c r="E136" s="19" t="s">
        <v>49</v>
      </c>
      <c r="F136" s="17">
        <v>26</v>
      </c>
      <c r="G136" s="17">
        <v>747.56</v>
      </c>
      <c r="H136" s="17" t="s">
        <v>60</v>
      </c>
    </row>
    <row r="137" spans="1:8" x14ac:dyDescent="0.3">
      <c r="A137" t="s">
        <v>47</v>
      </c>
      <c r="B137" t="s">
        <v>49</v>
      </c>
      <c r="C137" s="17">
        <v>27</v>
      </c>
      <c r="D137" s="19" t="s">
        <v>47</v>
      </c>
      <c r="E137" s="19" t="s">
        <v>49</v>
      </c>
      <c r="F137" s="17">
        <v>27</v>
      </c>
      <c r="G137" s="17">
        <v>10198.299999999999</v>
      </c>
      <c r="H137" s="17" t="s">
        <v>59</v>
      </c>
    </row>
    <row r="138" spans="1:8" x14ac:dyDescent="0.3">
      <c r="A138" t="s">
        <v>47</v>
      </c>
      <c r="B138" t="s">
        <v>49</v>
      </c>
      <c r="C138" s="17">
        <v>28</v>
      </c>
      <c r="D138" s="19" t="s">
        <v>47</v>
      </c>
      <c r="E138" s="19" t="s">
        <v>49</v>
      </c>
      <c r="F138" s="17">
        <v>28</v>
      </c>
      <c r="G138" s="17">
        <v>5040.68</v>
      </c>
      <c r="H138" s="17" t="s">
        <v>59</v>
      </c>
    </row>
    <row r="139" spans="1:8" x14ac:dyDescent="0.3">
      <c r="A139" t="s">
        <v>47</v>
      </c>
      <c r="B139" t="s">
        <v>49</v>
      </c>
      <c r="C139" s="17">
        <v>29</v>
      </c>
      <c r="D139" s="19" t="s">
        <v>47</v>
      </c>
      <c r="E139" s="19" t="s">
        <v>49</v>
      </c>
      <c r="F139" s="17">
        <v>29</v>
      </c>
      <c r="G139" s="17">
        <v>3342.2</v>
      </c>
      <c r="H139" s="17" t="s">
        <v>59</v>
      </c>
    </row>
    <row r="140" spans="1:8" x14ac:dyDescent="0.3">
      <c r="A140" t="s">
        <v>47</v>
      </c>
      <c r="B140" t="s">
        <v>49</v>
      </c>
      <c r="C140" s="17">
        <v>30</v>
      </c>
      <c r="D140" s="19" t="s">
        <v>47</v>
      </c>
      <c r="E140" s="19" t="s">
        <v>49</v>
      </c>
      <c r="F140" s="17">
        <v>30</v>
      </c>
      <c r="G140" s="17">
        <v>3707.84</v>
      </c>
      <c r="H140" s="17" t="s">
        <v>59</v>
      </c>
    </row>
    <row r="141" spans="1:8" x14ac:dyDescent="0.3">
      <c r="A141" t="s">
        <v>47</v>
      </c>
      <c r="B141" t="s">
        <v>50</v>
      </c>
      <c r="C141" s="17">
        <v>1</v>
      </c>
      <c r="D141" s="18" t="s">
        <v>47</v>
      </c>
      <c r="E141" s="18" t="s">
        <v>50</v>
      </c>
      <c r="F141" s="17">
        <v>1</v>
      </c>
      <c r="G141" s="17">
        <v>30701</v>
      </c>
      <c r="H141" s="17" t="s">
        <v>59</v>
      </c>
    </row>
    <row r="142" spans="1:8" x14ac:dyDescent="0.3">
      <c r="A142" t="s">
        <v>47</v>
      </c>
      <c r="B142" t="s">
        <v>50</v>
      </c>
      <c r="C142" s="17">
        <v>2</v>
      </c>
      <c r="D142" s="18" t="s">
        <v>47</v>
      </c>
      <c r="E142" s="18" t="s">
        <v>50</v>
      </c>
      <c r="F142" s="17">
        <v>2</v>
      </c>
      <c r="G142" s="17">
        <v>28580.6</v>
      </c>
      <c r="H142" s="17" t="s">
        <v>59</v>
      </c>
    </row>
    <row r="143" spans="1:8" x14ac:dyDescent="0.3">
      <c r="A143" t="s">
        <v>47</v>
      </c>
      <c r="B143" t="s">
        <v>50</v>
      </c>
      <c r="C143" s="17" t="s">
        <v>51</v>
      </c>
      <c r="D143" s="18" t="s">
        <v>47</v>
      </c>
      <c r="E143" s="18" t="s">
        <v>50</v>
      </c>
      <c r="F143" s="17" t="s">
        <v>51</v>
      </c>
      <c r="G143" s="17">
        <v>65510.1</v>
      </c>
      <c r="H143" s="17" t="s">
        <v>59</v>
      </c>
    </row>
    <row r="144" spans="1:8" x14ac:dyDescent="0.3">
      <c r="A144" t="s">
        <v>47</v>
      </c>
      <c r="B144" t="s">
        <v>50</v>
      </c>
      <c r="C144" s="17" t="s">
        <v>52</v>
      </c>
      <c r="D144" s="18" t="s">
        <v>47</v>
      </c>
      <c r="E144" s="18" t="s">
        <v>50</v>
      </c>
      <c r="F144" s="17" t="s">
        <v>52</v>
      </c>
      <c r="G144" s="17">
        <v>4147.12</v>
      </c>
      <c r="H144" s="17" t="s">
        <v>59</v>
      </c>
    </row>
    <row r="145" spans="1:8" x14ac:dyDescent="0.3">
      <c r="A145" t="s">
        <v>47</v>
      </c>
      <c r="B145" t="s">
        <v>50</v>
      </c>
      <c r="C145" s="17">
        <v>4</v>
      </c>
      <c r="D145" s="18" t="s">
        <v>47</v>
      </c>
      <c r="E145" s="18" t="s">
        <v>50</v>
      </c>
      <c r="F145" s="17">
        <v>4</v>
      </c>
      <c r="G145" s="17">
        <v>6961</v>
      </c>
      <c r="H145" s="17" t="s">
        <v>59</v>
      </c>
    </row>
    <row r="146" spans="1:8" x14ac:dyDescent="0.3">
      <c r="A146" t="s">
        <v>47</v>
      </c>
      <c r="B146" t="s">
        <v>50</v>
      </c>
      <c r="C146" s="17">
        <v>5</v>
      </c>
      <c r="D146" s="18" t="s">
        <v>47</v>
      </c>
      <c r="E146" s="18" t="s">
        <v>50</v>
      </c>
      <c r="F146" s="17">
        <v>5</v>
      </c>
      <c r="G146" s="17">
        <v>1625.09</v>
      </c>
      <c r="H146" s="17" t="s">
        <v>60</v>
      </c>
    </row>
    <row r="147" spans="1:8" x14ac:dyDescent="0.3">
      <c r="A147" t="s">
        <v>47</v>
      </c>
      <c r="B147" t="s">
        <v>50</v>
      </c>
      <c r="C147" s="17">
        <v>6</v>
      </c>
      <c r="D147" s="18" t="s">
        <v>47</v>
      </c>
      <c r="E147" s="18" t="s">
        <v>50</v>
      </c>
      <c r="F147" s="17">
        <v>6</v>
      </c>
      <c r="G147" s="17">
        <v>22059.4</v>
      </c>
      <c r="H147" s="17" t="s">
        <v>59</v>
      </c>
    </row>
    <row r="148" spans="1:8" x14ac:dyDescent="0.3">
      <c r="A148" t="s">
        <v>47</v>
      </c>
      <c r="B148" t="s">
        <v>50</v>
      </c>
      <c r="C148" s="17">
        <v>7</v>
      </c>
      <c r="D148" s="18" t="s">
        <v>47</v>
      </c>
      <c r="E148" s="18" t="s">
        <v>50</v>
      </c>
      <c r="F148" s="17">
        <v>7</v>
      </c>
      <c r="G148" s="17">
        <v>23515.9</v>
      </c>
      <c r="H148" s="17" t="s">
        <v>59</v>
      </c>
    </row>
    <row r="149" spans="1:8" x14ac:dyDescent="0.3">
      <c r="A149" t="s">
        <v>47</v>
      </c>
      <c r="B149" t="s">
        <v>50</v>
      </c>
      <c r="C149" s="17">
        <v>8</v>
      </c>
      <c r="D149" s="18" t="s">
        <v>47</v>
      </c>
      <c r="E149" s="18" t="s">
        <v>50</v>
      </c>
      <c r="F149" s="17">
        <v>8</v>
      </c>
      <c r="G149" s="17">
        <v>2572.2800000000002</v>
      </c>
      <c r="H149" s="17" t="s">
        <v>60</v>
      </c>
    </row>
    <row r="150" spans="1:8" x14ac:dyDescent="0.3">
      <c r="A150" t="s">
        <v>47</v>
      </c>
      <c r="B150" t="s">
        <v>50</v>
      </c>
      <c r="C150" s="17">
        <v>9</v>
      </c>
      <c r="D150" s="18" t="s">
        <v>47</v>
      </c>
      <c r="E150" s="18" t="s">
        <v>50</v>
      </c>
      <c r="F150" s="17">
        <v>9</v>
      </c>
      <c r="G150" s="17">
        <v>6876.66</v>
      </c>
      <c r="H150" s="17" t="s">
        <v>59</v>
      </c>
    </row>
    <row r="151" spans="1:8" x14ac:dyDescent="0.3">
      <c r="A151" t="s">
        <v>47</v>
      </c>
      <c r="B151" t="s">
        <v>50</v>
      </c>
      <c r="C151" s="17">
        <v>10</v>
      </c>
      <c r="D151" s="18" t="s">
        <v>47</v>
      </c>
      <c r="E151" s="18" t="s">
        <v>50</v>
      </c>
      <c r="F151" s="17">
        <v>10</v>
      </c>
      <c r="G151" s="17">
        <v>5408.69</v>
      </c>
      <c r="H151" s="17" t="s">
        <v>59</v>
      </c>
    </row>
    <row r="152" spans="1:8" x14ac:dyDescent="0.3">
      <c r="A152" t="s">
        <v>47</v>
      </c>
      <c r="B152" t="s">
        <v>50</v>
      </c>
      <c r="C152" s="17">
        <v>11</v>
      </c>
      <c r="D152" s="18" t="s">
        <v>47</v>
      </c>
      <c r="E152" s="18" t="s">
        <v>50</v>
      </c>
      <c r="F152" s="17">
        <v>11</v>
      </c>
      <c r="G152" s="17">
        <v>45571.5</v>
      </c>
      <c r="H152" s="17" t="s">
        <v>59</v>
      </c>
    </row>
    <row r="153" spans="1:8" x14ac:dyDescent="0.3">
      <c r="A153" t="s">
        <v>47</v>
      </c>
      <c r="B153" t="s">
        <v>50</v>
      </c>
      <c r="C153" s="17">
        <v>12</v>
      </c>
      <c r="D153" s="18" t="s">
        <v>47</v>
      </c>
      <c r="E153" s="18" t="s">
        <v>50</v>
      </c>
      <c r="F153" s="17">
        <v>12</v>
      </c>
      <c r="G153" s="17">
        <v>16979.5</v>
      </c>
      <c r="H153" s="17" t="s">
        <v>59</v>
      </c>
    </row>
    <row r="154" spans="1:8" x14ac:dyDescent="0.3">
      <c r="A154" t="s">
        <v>47</v>
      </c>
      <c r="B154" t="s">
        <v>50</v>
      </c>
      <c r="C154" s="17">
        <v>13</v>
      </c>
      <c r="D154" s="18" t="s">
        <v>47</v>
      </c>
      <c r="E154" s="18" t="s">
        <v>50</v>
      </c>
      <c r="F154" s="17">
        <v>13</v>
      </c>
      <c r="G154" s="17">
        <v>33182.9</v>
      </c>
      <c r="H154" s="17" t="s">
        <v>59</v>
      </c>
    </row>
    <row r="155" spans="1:8" x14ac:dyDescent="0.3">
      <c r="A155" t="s">
        <v>47</v>
      </c>
      <c r="B155" t="s">
        <v>50</v>
      </c>
      <c r="C155" s="17">
        <v>14</v>
      </c>
      <c r="D155" s="18" t="s">
        <v>47</v>
      </c>
      <c r="E155" s="18" t="s">
        <v>50</v>
      </c>
      <c r="F155" s="17">
        <v>14</v>
      </c>
      <c r="G155" s="17">
        <v>60158.7</v>
      </c>
      <c r="H155" s="17" t="s">
        <v>59</v>
      </c>
    </row>
    <row r="156" spans="1:8" x14ac:dyDescent="0.3">
      <c r="A156" t="s">
        <v>47</v>
      </c>
      <c r="B156" t="s">
        <v>50</v>
      </c>
      <c r="C156" s="17">
        <v>15</v>
      </c>
      <c r="D156" s="18" t="s">
        <v>47</v>
      </c>
      <c r="E156" s="18" t="s">
        <v>50</v>
      </c>
      <c r="F156" s="17">
        <v>15</v>
      </c>
      <c r="G156" s="17">
        <v>14492.1</v>
      </c>
      <c r="H156" s="17" t="s">
        <v>59</v>
      </c>
    </row>
    <row r="157" spans="1:8" x14ac:dyDescent="0.3">
      <c r="A157" t="s">
        <v>47</v>
      </c>
      <c r="B157" t="s">
        <v>50</v>
      </c>
      <c r="C157" s="17">
        <v>16</v>
      </c>
      <c r="D157" s="18" t="s">
        <v>47</v>
      </c>
      <c r="E157" s="18" t="s">
        <v>50</v>
      </c>
      <c r="F157" s="17">
        <v>16</v>
      </c>
      <c r="G157" s="17">
        <v>65464.6</v>
      </c>
      <c r="H157" s="17" t="s">
        <v>59</v>
      </c>
    </row>
    <row r="158" spans="1:8" x14ac:dyDescent="0.3">
      <c r="A158" t="s">
        <v>47</v>
      </c>
      <c r="B158" t="s">
        <v>50</v>
      </c>
      <c r="C158" s="17">
        <v>17</v>
      </c>
      <c r="D158" s="18" t="s">
        <v>47</v>
      </c>
      <c r="E158" s="18" t="s">
        <v>50</v>
      </c>
      <c r="F158" s="17">
        <v>17</v>
      </c>
      <c r="G158" s="17">
        <v>6579.14</v>
      </c>
      <c r="H158" s="17" t="s">
        <v>59</v>
      </c>
    </row>
    <row r="159" spans="1:8" x14ac:dyDescent="0.3">
      <c r="A159" t="s">
        <v>47</v>
      </c>
      <c r="B159" t="s">
        <v>50</v>
      </c>
      <c r="C159" s="17">
        <v>18</v>
      </c>
      <c r="D159" s="18" t="s">
        <v>47</v>
      </c>
      <c r="E159" s="18" t="s">
        <v>50</v>
      </c>
      <c r="F159" s="17">
        <v>18</v>
      </c>
      <c r="G159" s="17">
        <v>14506.8</v>
      </c>
      <c r="H159" s="17" t="s">
        <v>59</v>
      </c>
    </row>
    <row r="160" spans="1:8" x14ac:dyDescent="0.3">
      <c r="A160" t="s">
        <v>47</v>
      </c>
      <c r="B160" t="s">
        <v>50</v>
      </c>
      <c r="C160" s="17">
        <v>19</v>
      </c>
      <c r="D160" s="18" t="s">
        <v>47</v>
      </c>
      <c r="E160" s="18" t="s">
        <v>50</v>
      </c>
      <c r="F160" s="17">
        <v>19</v>
      </c>
      <c r="G160" s="17">
        <v>52612.800000000003</v>
      </c>
      <c r="H160" s="17" t="s">
        <v>59</v>
      </c>
    </row>
    <row r="161" spans="1:8" x14ac:dyDescent="0.3">
      <c r="A161" t="s">
        <v>47</v>
      </c>
      <c r="B161" t="s">
        <v>50</v>
      </c>
      <c r="C161" s="17">
        <v>20</v>
      </c>
      <c r="D161" s="18" t="s">
        <v>47</v>
      </c>
      <c r="E161" s="18" t="s">
        <v>50</v>
      </c>
      <c r="F161" s="17">
        <v>20</v>
      </c>
      <c r="G161" s="17">
        <v>49359.4</v>
      </c>
      <c r="H161" s="17" t="s">
        <v>59</v>
      </c>
    </row>
    <row r="162" spans="1:8" x14ac:dyDescent="0.3">
      <c r="A162" t="s">
        <v>47</v>
      </c>
      <c r="B162" t="s">
        <v>50</v>
      </c>
      <c r="C162" s="17">
        <v>21</v>
      </c>
      <c r="D162" s="18" t="s">
        <v>47</v>
      </c>
      <c r="E162" s="18" t="s">
        <v>50</v>
      </c>
      <c r="F162" s="17">
        <v>21</v>
      </c>
      <c r="G162" s="17">
        <v>12364.8</v>
      </c>
      <c r="H162" s="17" t="s">
        <v>59</v>
      </c>
    </row>
    <row r="163" spans="1:8" x14ac:dyDescent="0.3">
      <c r="A163" t="s">
        <v>47</v>
      </c>
      <c r="B163" t="s">
        <v>50</v>
      </c>
      <c r="C163" s="17">
        <v>22</v>
      </c>
      <c r="D163" s="18" t="s">
        <v>47</v>
      </c>
      <c r="E163" s="18" t="s">
        <v>50</v>
      </c>
      <c r="F163" s="17">
        <v>22</v>
      </c>
      <c r="G163" s="17">
        <v>3307.67</v>
      </c>
      <c r="H163" s="17" t="s">
        <v>59</v>
      </c>
    </row>
    <row r="164" spans="1:8" x14ac:dyDescent="0.3">
      <c r="A164" t="s">
        <v>47</v>
      </c>
      <c r="B164" t="s">
        <v>50</v>
      </c>
      <c r="C164" s="17">
        <v>23</v>
      </c>
      <c r="D164" s="18" t="s">
        <v>47</v>
      </c>
      <c r="E164" s="18" t="s">
        <v>50</v>
      </c>
      <c r="F164" s="17">
        <v>23</v>
      </c>
      <c r="G164" s="17">
        <v>36694.199999999997</v>
      </c>
      <c r="H164" s="17" t="s">
        <v>59</v>
      </c>
    </row>
    <row r="165" spans="1:8" x14ac:dyDescent="0.3">
      <c r="A165" t="s">
        <v>47</v>
      </c>
      <c r="B165" t="s">
        <v>50</v>
      </c>
      <c r="C165" s="17">
        <v>24</v>
      </c>
      <c r="D165" s="18" t="s">
        <v>47</v>
      </c>
      <c r="E165" s="18" t="s">
        <v>50</v>
      </c>
      <c r="F165" s="17">
        <v>24</v>
      </c>
      <c r="G165" s="17">
        <v>17289.099999999999</v>
      </c>
      <c r="H165" s="17" t="s">
        <v>59</v>
      </c>
    </row>
    <row r="166" spans="1:8" x14ac:dyDescent="0.3">
      <c r="A166" t="s">
        <v>47</v>
      </c>
      <c r="B166" t="s">
        <v>50</v>
      </c>
      <c r="C166" s="17">
        <v>25</v>
      </c>
      <c r="D166" s="18" t="s">
        <v>47</v>
      </c>
      <c r="E166" s="18" t="s">
        <v>50</v>
      </c>
      <c r="F166" s="17">
        <v>25</v>
      </c>
      <c r="G166" s="17">
        <v>30258.2</v>
      </c>
      <c r="H166" s="17" t="s">
        <v>59</v>
      </c>
    </row>
    <row r="167" spans="1:8" x14ac:dyDescent="0.3">
      <c r="A167" t="s">
        <v>47</v>
      </c>
      <c r="B167" t="s">
        <v>53</v>
      </c>
      <c r="C167" s="17">
        <v>1</v>
      </c>
      <c r="D167" s="19" t="s">
        <v>47</v>
      </c>
      <c r="E167" s="19" t="s">
        <v>53</v>
      </c>
      <c r="F167">
        <v>1</v>
      </c>
      <c r="G167" s="17">
        <v>39595.9</v>
      </c>
      <c r="H167" s="17" t="s">
        <v>59</v>
      </c>
    </row>
    <row r="168" spans="1:8" x14ac:dyDescent="0.3">
      <c r="A168" t="s">
        <v>47</v>
      </c>
      <c r="B168" t="s">
        <v>53</v>
      </c>
      <c r="C168" s="17">
        <v>2</v>
      </c>
      <c r="D168" s="19" t="s">
        <v>47</v>
      </c>
      <c r="E168" s="19" t="s">
        <v>53</v>
      </c>
      <c r="F168">
        <v>2</v>
      </c>
      <c r="G168" s="17">
        <v>1784.1</v>
      </c>
      <c r="H168" s="17" t="s">
        <v>60</v>
      </c>
    </row>
    <row r="169" spans="1:8" x14ac:dyDescent="0.3">
      <c r="A169" t="s">
        <v>47</v>
      </c>
      <c r="B169" t="s">
        <v>53</v>
      </c>
      <c r="C169" s="17">
        <v>3</v>
      </c>
      <c r="D169" s="19" t="s">
        <v>47</v>
      </c>
      <c r="E169" s="19" t="s">
        <v>53</v>
      </c>
      <c r="F169">
        <v>3</v>
      </c>
      <c r="G169" s="17">
        <v>65535</v>
      </c>
      <c r="H169" s="17" t="s">
        <v>59</v>
      </c>
    </row>
    <row r="170" spans="1:8" x14ac:dyDescent="0.3">
      <c r="A170" t="s">
        <v>47</v>
      </c>
      <c r="B170" t="s">
        <v>53</v>
      </c>
      <c r="C170" s="17">
        <v>4</v>
      </c>
      <c r="D170" s="19" t="s">
        <v>47</v>
      </c>
      <c r="E170" s="19" t="s">
        <v>53</v>
      </c>
      <c r="F170">
        <v>4</v>
      </c>
      <c r="G170" s="17">
        <v>14989.8</v>
      </c>
      <c r="H170" s="17" t="s">
        <v>59</v>
      </c>
    </row>
    <row r="171" spans="1:8" x14ac:dyDescent="0.3">
      <c r="A171" t="s">
        <v>47</v>
      </c>
      <c r="B171" t="s">
        <v>53</v>
      </c>
      <c r="C171" s="17">
        <v>5</v>
      </c>
      <c r="D171" s="19" t="s">
        <v>47</v>
      </c>
      <c r="E171" s="19" t="s">
        <v>53</v>
      </c>
      <c r="F171">
        <v>5</v>
      </c>
      <c r="G171" s="17">
        <v>2175</v>
      </c>
      <c r="H171" s="17" t="s">
        <v>60</v>
      </c>
    </row>
    <row r="172" spans="1:8" x14ac:dyDescent="0.3">
      <c r="A172" t="s">
        <v>47</v>
      </c>
      <c r="B172" t="s">
        <v>53</v>
      </c>
      <c r="C172" s="17">
        <v>6</v>
      </c>
      <c r="D172" s="19" t="s">
        <v>47</v>
      </c>
      <c r="E172" s="19" t="s">
        <v>53</v>
      </c>
      <c r="F172">
        <v>6</v>
      </c>
      <c r="G172" s="17">
        <v>1706.44</v>
      </c>
      <c r="H172" s="17" t="s">
        <v>60</v>
      </c>
    </row>
    <row r="173" spans="1:8" x14ac:dyDescent="0.3">
      <c r="A173" t="s">
        <v>47</v>
      </c>
      <c r="B173" t="s">
        <v>53</v>
      </c>
      <c r="C173" s="17">
        <v>7</v>
      </c>
      <c r="D173" s="19" t="s">
        <v>47</v>
      </c>
      <c r="E173" s="19" t="s">
        <v>53</v>
      </c>
      <c r="F173">
        <v>7</v>
      </c>
      <c r="G173" s="17">
        <v>10109.4</v>
      </c>
      <c r="H173" s="17" t="s">
        <v>59</v>
      </c>
    </row>
    <row r="174" spans="1:8" x14ac:dyDescent="0.3">
      <c r="A174" t="s">
        <v>47</v>
      </c>
      <c r="B174" t="s">
        <v>53</v>
      </c>
      <c r="C174" s="17">
        <v>8</v>
      </c>
      <c r="D174" s="19" t="s">
        <v>47</v>
      </c>
      <c r="E174" s="19" t="s">
        <v>53</v>
      </c>
      <c r="F174">
        <v>8</v>
      </c>
      <c r="G174" s="17">
        <v>1849.48</v>
      </c>
      <c r="H174" s="17" t="s">
        <v>60</v>
      </c>
    </row>
    <row r="175" spans="1:8" x14ac:dyDescent="0.3">
      <c r="A175" t="s">
        <v>47</v>
      </c>
      <c r="B175" t="s">
        <v>53</v>
      </c>
      <c r="C175" s="17">
        <v>9</v>
      </c>
      <c r="D175" s="19" t="s">
        <v>47</v>
      </c>
      <c r="E175" s="19" t="s">
        <v>53</v>
      </c>
      <c r="F175">
        <v>9</v>
      </c>
      <c r="G175" s="17">
        <v>2188.09</v>
      </c>
      <c r="H175" s="17" t="s">
        <v>60</v>
      </c>
    </row>
    <row r="176" spans="1:8" x14ac:dyDescent="0.3">
      <c r="A176" t="s">
        <v>47</v>
      </c>
      <c r="B176" t="s">
        <v>53</v>
      </c>
      <c r="C176" s="17">
        <v>10</v>
      </c>
      <c r="D176" s="19" t="s">
        <v>47</v>
      </c>
      <c r="E176" s="19" t="s">
        <v>53</v>
      </c>
      <c r="F176">
        <v>10</v>
      </c>
      <c r="G176" s="17">
        <v>14466.5</v>
      </c>
      <c r="H176" s="17" t="s">
        <v>59</v>
      </c>
    </row>
    <row r="177" spans="1:8" x14ac:dyDescent="0.3">
      <c r="A177" t="s">
        <v>47</v>
      </c>
      <c r="B177" t="s">
        <v>53</v>
      </c>
      <c r="C177" s="17">
        <v>11</v>
      </c>
      <c r="D177" s="19" t="s">
        <v>47</v>
      </c>
      <c r="E177" s="19" t="s">
        <v>53</v>
      </c>
      <c r="F177">
        <v>11</v>
      </c>
      <c r="G177" s="17">
        <v>4150.6899999999996</v>
      </c>
      <c r="H177" s="17" t="s">
        <v>59</v>
      </c>
    </row>
    <row r="178" spans="1:8" x14ac:dyDescent="0.3">
      <c r="A178" t="s">
        <v>47</v>
      </c>
      <c r="B178" t="s">
        <v>53</v>
      </c>
      <c r="C178" s="17">
        <v>12</v>
      </c>
      <c r="D178" s="19" t="s">
        <v>47</v>
      </c>
      <c r="E178" s="19" t="s">
        <v>53</v>
      </c>
      <c r="F178">
        <v>12</v>
      </c>
      <c r="G178" s="17">
        <v>1661.13</v>
      </c>
      <c r="H178" s="17" t="s">
        <v>60</v>
      </c>
    </row>
    <row r="179" spans="1:8" x14ac:dyDescent="0.3">
      <c r="A179" t="s">
        <v>47</v>
      </c>
      <c r="B179" t="s">
        <v>53</v>
      </c>
      <c r="C179" s="17">
        <v>13</v>
      </c>
      <c r="D179" s="19" t="s">
        <v>47</v>
      </c>
      <c r="E179" s="19" t="s">
        <v>53</v>
      </c>
      <c r="F179">
        <v>13</v>
      </c>
      <c r="G179" s="17">
        <v>23026.5</v>
      </c>
      <c r="H179" s="17" t="s">
        <v>59</v>
      </c>
    </row>
    <row r="180" spans="1:8" x14ac:dyDescent="0.3">
      <c r="A180" t="s">
        <v>47</v>
      </c>
      <c r="B180" t="s">
        <v>53</v>
      </c>
      <c r="C180" s="17">
        <v>14</v>
      </c>
      <c r="D180" s="19" t="s">
        <v>47</v>
      </c>
      <c r="E180" s="19" t="s">
        <v>53</v>
      </c>
      <c r="F180">
        <v>14</v>
      </c>
      <c r="G180" s="17">
        <v>1454.2</v>
      </c>
      <c r="H180" s="17" t="s">
        <v>60</v>
      </c>
    </row>
    <row r="181" spans="1:8" x14ac:dyDescent="0.3">
      <c r="A181" t="s">
        <v>47</v>
      </c>
      <c r="B181" t="s">
        <v>53</v>
      </c>
      <c r="C181" s="17">
        <v>15</v>
      </c>
      <c r="D181" s="19" t="s">
        <v>47</v>
      </c>
      <c r="E181" s="19" t="s">
        <v>53</v>
      </c>
      <c r="F181">
        <v>15</v>
      </c>
      <c r="G181" s="17">
        <v>8519.9</v>
      </c>
      <c r="H181" s="17" t="s">
        <v>59</v>
      </c>
    </row>
    <row r="182" spans="1:8" x14ac:dyDescent="0.3">
      <c r="A182" t="s">
        <v>47</v>
      </c>
      <c r="B182" t="s">
        <v>53</v>
      </c>
      <c r="C182" s="17">
        <v>16</v>
      </c>
      <c r="D182" s="19" t="s">
        <v>47</v>
      </c>
      <c r="E182" s="19" t="s">
        <v>53</v>
      </c>
      <c r="F182">
        <v>16</v>
      </c>
      <c r="G182" s="17">
        <v>2491.37</v>
      </c>
      <c r="H182" s="17" t="s">
        <v>60</v>
      </c>
    </row>
    <row r="183" spans="1:8" x14ac:dyDescent="0.3">
      <c r="A183" t="s">
        <v>47</v>
      </c>
      <c r="B183" t="s">
        <v>53</v>
      </c>
      <c r="C183" s="17">
        <v>17</v>
      </c>
      <c r="D183" s="19" t="s">
        <v>47</v>
      </c>
      <c r="E183" s="19" t="s">
        <v>53</v>
      </c>
      <c r="F183">
        <v>17</v>
      </c>
      <c r="G183" s="17">
        <v>34644.400000000001</v>
      </c>
      <c r="H183" s="17" t="s">
        <v>59</v>
      </c>
    </row>
    <row r="184" spans="1:8" x14ac:dyDescent="0.3">
      <c r="A184" t="s">
        <v>47</v>
      </c>
      <c r="B184" t="s">
        <v>53</v>
      </c>
      <c r="C184" s="17">
        <v>18</v>
      </c>
      <c r="D184" s="19" t="s">
        <v>47</v>
      </c>
      <c r="E184" s="19" t="s">
        <v>53</v>
      </c>
      <c r="F184">
        <v>18</v>
      </c>
      <c r="G184" s="17">
        <v>4972.59</v>
      </c>
      <c r="H184" s="17" t="s">
        <v>59</v>
      </c>
    </row>
    <row r="185" spans="1:8" x14ac:dyDescent="0.3">
      <c r="A185" t="s">
        <v>47</v>
      </c>
      <c r="B185" t="s">
        <v>53</v>
      </c>
      <c r="C185" s="17">
        <v>19</v>
      </c>
      <c r="D185" s="19" t="s">
        <v>47</v>
      </c>
      <c r="E185" s="19" t="s">
        <v>53</v>
      </c>
      <c r="F185">
        <v>19</v>
      </c>
      <c r="G185" s="17">
        <v>14639.6</v>
      </c>
      <c r="H185" s="17" t="s">
        <v>59</v>
      </c>
    </row>
    <row r="186" spans="1:8" x14ac:dyDescent="0.3">
      <c r="A186" t="s">
        <v>47</v>
      </c>
      <c r="B186" t="s">
        <v>53</v>
      </c>
      <c r="C186" s="17">
        <v>20</v>
      </c>
      <c r="D186" s="19" t="s">
        <v>47</v>
      </c>
      <c r="E186" s="19" t="s">
        <v>53</v>
      </c>
      <c r="F186">
        <v>20</v>
      </c>
      <c r="G186" s="17">
        <v>2829.56</v>
      </c>
      <c r="H186" s="17" t="s">
        <v>59</v>
      </c>
    </row>
    <row r="187" spans="1:8" x14ac:dyDescent="0.3">
      <c r="A187" t="s">
        <v>47</v>
      </c>
      <c r="B187" t="s">
        <v>53</v>
      </c>
      <c r="C187" s="17">
        <v>21</v>
      </c>
      <c r="D187" s="19" t="s">
        <v>47</v>
      </c>
      <c r="E187" s="19" t="s">
        <v>53</v>
      </c>
      <c r="F187">
        <v>21</v>
      </c>
      <c r="G187" s="17">
        <v>659.03</v>
      </c>
      <c r="H187" s="17" t="s">
        <v>60</v>
      </c>
    </row>
    <row r="188" spans="1:8" x14ac:dyDescent="0.3">
      <c r="A188" t="s">
        <v>47</v>
      </c>
      <c r="B188" t="s">
        <v>53</v>
      </c>
      <c r="C188" s="17">
        <v>22</v>
      </c>
      <c r="D188" s="19" t="s">
        <v>47</v>
      </c>
      <c r="E188" s="19" t="s">
        <v>53</v>
      </c>
      <c r="F188">
        <v>22</v>
      </c>
      <c r="G188" s="17">
        <v>23110.799999999999</v>
      </c>
      <c r="H188" s="17" t="s">
        <v>59</v>
      </c>
    </row>
    <row r="189" spans="1:8" x14ac:dyDescent="0.3">
      <c r="A189" t="s">
        <v>47</v>
      </c>
      <c r="B189" t="s">
        <v>53</v>
      </c>
      <c r="C189" s="17">
        <v>23</v>
      </c>
      <c r="D189" s="19" t="s">
        <v>47</v>
      </c>
      <c r="E189" s="19" t="s">
        <v>53</v>
      </c>
      <c r="F189">
        <v>23</v>
      </c>
      <c r="G189" s="17">
        <v>12448.2</v>
      </c>
      <c r="H189" s="17" t="s">
        <v>59</v>
      </c>
    </row>
    <row r="190" spans="1:8" x14ac:dyDescent="0.3">
      <c r="A190" t="s">
        <v>47</v>
      </c>
      <c r="B190" t="s">
        <v>53</v>
      </c>
      <c r="C190" s="17">
        <v>24</v>
      </c>
      <c r="D190" s="19" t="s">
        <v>47</v>
      </c>
      <c r="E190" s="19" t="s">
        <v>53</v>
      </c>
      <c r="F190">
        <v>24</v>
      </c>
      <c r="G190" s="17">
        <v>18603.2</v>
      </c>
      <c r="H190" s="17" t="s">
        <v>59</v>
      </c>
    </row>
    <row r="191" spans="1:8" x14ac:dyDescent="0.3">
      <c r="A191" t="s">
        <v>47</v>
      </c>
      <c r="B191" t="s">
        <v>53</v>
      </c>
      <c r="C191" s="17">
        <v>25</v>
      </c>
      <c r="D191" s="19" t="s">
        <v>47</v>
      </c>
      <c r="E191" s="19" t="s">
        <v>53</v>
      </c>
      <c r="F191">
        <v>25</v>
      </c>
      <c r="G191" s="17">
        <v>27489.9</v>
      </c>
      <c r="H191" s="17" t="s">
        <v>59</v>
      </c>
    </row>
    <row r="192" spans="1:8" x14ac:dyDescent="0.3">
      <c r="A192" t="s">
        <v>47</v>
      </c>
      <c r="B192" t="s">
        <v>53</v>
      </c>
      <c r="C192" s="17">
        <v>26</v>
      </c>
      <c r="D192" s="19" t="s">
        <v>47</v>
      </c>
      <c r="E192" s="19" t="s">
        <v>53</v>
      </c>
      <c r="F192">
        <v>26</v>
      </c>
      <c r="G192" s="17">
        <v>19496.599999999999</v>
      </c>
      <c r="H192" s="17" t="s">
        <v>59</v>
      </c>
    </row>
    <row r="193" spans="1:8" x14ac:dyDescent="0.3">
      <c r="A193" t="s">
        <v>47</v>
      </c>
      <c r="B193" t="s">
        <v>53</v>
      </c>
      <c r="C193" s="17">
        <v>27</v>
      </c>
      <c r="D193" s="19" t="s">
        <v>47</v>
      </c>
      <c r="E193" s="19" t="s">
        <v>53</v>
      </c>
      <c r="F193">
        <v>27</v>
      </c>
      <c r="G193" s="17">
        <v>756.6</v>
      </c>
      <c r="H193" s="17" t="s">
        <v>60</v>
      </c>
    </row>
    <row r="194" spans="1:8" x14ac:dyDescent="0.3">
      <c r="A194" t="s">
        <v>47</v>
      </c>
      <c r="B194" t="s">
        <v>53</v>
      </c>
      <c r="C194" s="17">
        <v>28</v>
      </c>
      <c r="D194" s="19" t="s">
        <v>47</v>
      </c>
      <c r="E194" s="19" t="s">
        <v>53</v>
      </c>
      <c r="F194">
        <v>28</v>
      </c>
      <c r="G194" s="17">
        <v>1762.88</v>
      </c>
      <c r="H194" s="17" t="s">
        <v>60</v>
      </c>
    </row>
    <row r="195" spans="1:8" x14ac:dyDescent="0.3">
      <c r="A195" t="s">
        <v>47</v>
      </c>
      <c r="B195" t="s">
        <v>54</v>
      </c>
      <c r="C195" s="17">
        <v>1</v>
      </c>
      <c r="D195" s="18" t="s">
        <v>47</v>
      </c>
      <c r="E195" s="18" t="s">
        <v>54</v>
      </c>
      <c r="F195">
        <v>1</v>
      </c>
      <c r="G195" s="17">
        <v>24765.9</v>
      </c>
      <c r="H195" s="17" t="s">
        <v>59</v>
      </c>
    </row>
    <row r="196" spans="1:8" x14ac:dyDescent="0.3">
      <c r="A196" t="s">
        <v>47</v>
      </c>
      <c r="B196" t="s">
        <v>54</v>
      </c>
      <c r="C196" s="17">
        <v>2</v>
      </c>
      <c r="D196" s="18" t="s">
        <v>47</v>
      </c>
      <c r="E196" s="18" t="s">
        <v>54</v>
      </c>
      <c r="F196">
        <v>2</v>
      </c>
      <c r="G196" s="17">
        <v>8161.06</v>
      </c>
      <c r="H196" s="17" t="s">
        <v>59</v>
      </c>
    </row>
    <row r="197" spans="1:8" x14ac:dyDescent="0.3">
      <c r="A197" t="s">
        <v>47</v>
      </c>
      <c r="B197" t="s">
        <v>54</v>
      </c>
      <c r="C197" s="17">
        <v>3</v>
      </c>
      <c r="D197" s="18" t="s">
        <v>47</v>
      </c>
      <c r="E197" s="18" t="s">
        <v>54</v>
      </c>
      <c r="F197">
        <v>3</v>
      </c>
      <c r="G197" s="17">
        <v>2848.24</v>
      </c>
      <c r="H197" s="17" t="s">
        <v>59</v>
      </c>
    </row>
    <row r="198" spans="1:8" x14ac:dyDescent="0.3">
      <c r="A198" t="s">
        <v>47</v>
      </c>
      <c r="B198" t="s">
        <v>54</v>
      </c>
      <c r="C198" s="17">
        <v>4</v>
      </c>
      <c r="D198" s="18" t="s">
        <v>47</v>
      </c>
      <c r="E198" s="18" t="s">
        <v>54</v>
      </c>
      <c r="F198">
        <v>4</v>
      </c>
      <c r="G198" s="17">
        <v>5010.68</v>
      </c>
      <c r="H198" s="17" t="s">
        <v>59</v>
      </c>
    </row>
    <row r="199" spans="1:8" x14ac:dyDescent="0.3">
      <c r="A199" t="s">
        <v>47</v>
      </c>
      <c r="B199" t="s">
        <v>54</v>
      </c>
      <c r="C199" s="17">
        <v>5</v>
      </c>
      <c r="D199" s="18" t="s">
        <v>47</v>
      </c>
      <c r="E199" s="18" t="s">
        <v>54</v>
      </c>
      <c r="F199">
        <v>5</v>
      </c>
      <c r="G199" s="17">
        <v>15635.5</v>
      </c>
      <c r="H199" s="17" t="s">
        <v>59</v>
      </c>
    </row>
    <row r="200" spans="1:8" x14ac:dyDescent="0.3">
      <c r="A200" t="s">
        <v>47</v>
      </c>
      <c r="B200" t="s">
        <v>54</v>
      </c>
      <c r="C200" s="17">
        <v>6</v>
      </c>
      <c r="D200" s="18" t="s">
        <v>47</v>
      </c>
      <c r="E200" s="18" t="s">
        <v>54</v>
      </c>
      <c r="F200">
        <v>6</v>
      </c>
      <c r="G200" s="17">
        <v>65535</v>
      </c>
      <c r="H200" s="17" t="s">
        <v>59</v>
      </c>
    </row>
    <row r="201" spans="1:8" x14ac:dyDescent="0.3">
      <c r="A201" t="s">
        <v>47</v>
      </c>
      <c r="B201" t="s">
        <v>54</v>
      </c>
      <c r="C201" s="17">
        <v>7</v>
      </c>
      <c r="D201" s="18" t="s">
        <v>47</v>
      </c>
      <c r="E201" s="18" t="s">
        <v>54</v>
      </c>
      <c r="F201">
        <v>7</v>
      </c>
      <c r="G201" s="17">
        <v>43388.1</v>
      </c>
      <c r="H201" s="17" t="s">
        <v>59</v>
      </c>
    </row>
    <row r="202" spans="1:8" x14ac:dyDescent="0.3">
      <c r="A202" t="s">
        <v>47</v>
      </c>
      <c r="B202" t="s">
        <v>54</v>
      </c>
      <c r="C202" s="17">
        <v>8</v>
      </c>
      <c r="D202" s="18" t="s">
        <v>47</v>
      </c>
      <c r="E202" s="18" t="s">
        <v>54</v>
      </c>
      <c r="F202">
        <v>8</v>
      </c>
      <c r="G202" s="17">
        <v>3234.62</v>
      </c>
      <c r="H202" s="17" t="s">
        <v>59</v>
      </c>
    </row>
    <row r="203" spans="1:8" x14ac:dyDescent="0.3">
      <c r="A203" t="s">
        <v>47</v>
      </c>
      <c r="B203" t="s">
        <v>54</v>
      </c>
      <c r="C203" s="17">
        <v>9</v>
      </c>
      <c r="D203" s="18" t="s">
        <v>47</v>
      </c>
      <c r="E203" s="18" t="s">
        <v>54</v>
      </c>
      <c r="F203">
        <v>9</v>
      </c>
      <c r="G203" s="17">
        <v>1544.1</v>
      </c>
      <c r="H203" s="17" t="s">
        <v>60</v>
      </c>
    </row>
    <row r="204" spans="1:8" x14ac:dyDescent="0.3">
      <c r="A204" t="s">
        <v>47</v>
      </c>
      <c r="B204" t="s">
        <v>54</v>
      </c>
      <c r="C204" s="17">
        <v>10</v>
      </c>
      <c r="D204" s="18" t="s">
        <v>47</v>
      </c>
      <c r="E204" s="18" t="s">
        <v>54</v>
      </c>
      <c r="F204">
        <v>10</v>
      </c>
      <c r="G204" s="17">
        <v>1468.51</v>
      </c>
      <c r="H204" s="17" t="s">
        <v>60</v>
      </c>
    </row>
    <row r="205" spans="1:8" x14ac:dyDescent="0.3">
      <c r="A205" t="s">
        <v>47</v>
      </c>
      <c r="B205" t="s">
        <v>54</v>
      </c>
      <c r="C205" s="17">
        <v>11</v>
      </c>
      <c r="D205" s="18" t="s">
        <v>47</v>
      </c>
      <c r="E205" s="18" t="s">
        <v>54</v>
      </c>
      <c r="F205">
        <v>11</v>
      </c>
      <c r="G205" s="17">
        <v>2219.25</v>
      </c>
      <c r="H205" s="17" t="s">
        <v>60</v>
      </c>
    </row>
    <row r="206" spans="1:8" x14ac:dyDescent="0.3">
      <c r="A206" t="s">
        <v>47</v>
      </c>
      <c r="B206" t="s">
        <v>54</v>
      </c>
      <c r="C206" s="17">
        <v>12</v>
      </c>
      <c r="D206" s="18" t="s">
        <v>47</v>
      </c>
      <c r="E206" s="18" t="s">
        <v>54</v>
      </c>
      <c r="F206">
        <v>12</v>
      </c>
      <c r="G206" s="17">
        <v>19501.2</v>
      </c>
      <c r="H206" s="17" t="s">
        <v>59</v>
      </c>
    </row>
    <row r="207" spans="1:8" x14ac:dyDescent="0.3">
      <c r="A207" t="s">
        <v>47</v>
      </c>
      <c r="B207" t="s">
        <v>54</v>
      </c>
      <c r="C207" s="17">
        <v>13</v>
      </c>
      <c r="D207" s="18" t="s">
        <v>47</v>
      </c>
      <c r="E207" s="18" t="s">
        <v>54</v>
      </c>
      <c r="F207">
        <v>13</v>
      </c>
      <c r="G207" s="17">
        <v>20111.8</v>
      </c>
      <c r="H207" s="17" t="s">
        <v>59</v>
      </c>
    </row>
    <row r="208" spans="1:8" x14ac:dyDescent="0.3">
      <c r="A208" t="s">
        <v>47</v>
      </c>
      <c r="B208" t="s">
        <v>54</v>
      </c>
      <c r="C208" s="17">
        <v>14</v>
      </c>
      <c r="D208" s="18" t="s">
        <v>47</v>
      </c>
      <c r="E208" s="18" t="s">
        <v>54</v>
      </c>
      <c r="F208">
        <v>14</v>
      </c>
      <c r="G208" s="17">
        <v>3259.42</v>
      </c>
      <c r="H208" s="17" t="s">
        <v>59</v>
      </c>
    </row>
    <row r="209" spans="1:8" x14ac:dyDescent="0.3">
      <c r="A209" t="s">
        <v>47</v>
      </c>
      <c r="B209" t="s">
        <v>54</v>
      </c>
      <c r="C209" s="17">
        <v>15</v>
      </c>
      <c r="D209" s="18" t="s">
        <v>47</v>
      </c>
      <c r="E209" s="18" t="s">
        <v>54</v>
      </c>
      <c r="F209">
        <v>15</v>
      </c>
      <c r="G209" s="17">
        <v>2882.14</v>
      </c>
      <c r="H209" s="17" t="s">
        <v>59</v>
      </c>
    </row>
    <row r="210" spans="1:8" x14ac:dyDescent="0.3">
      <c r="A210" t="s">
        <v>47</v>
      </c>
      <c r="B210" t="s">
        <v>54</v>
      </c>
      <c r="C210" s="17">
        <v>16</v>
      </c>
      <c r="D210" s="18" t="s">
        <v>47</v>
      </c>
      <c r="E210" s="18" t="s">
        <v>54</v>
      </c>
      <c r="F210">
        <v>16</v>
      </c>
      <c r="G210" s="17">
        <v>1993.39</v>
      </c>
      <c r="H210" s="17" t="s">
        <v>60</v>
      </c>
    </row>
    <row r="211" spans="1:8" x14ac:dyDescent="0.3">
      <c r="A211" t="s">
        <v>47</v>
      </c>
      <c r="B211" t="s">
        <v>54</v>
      </c>
      <c r="C211" s="17">
        <v>17</v>
      </c>
      <c r="D211" s="18" t="s">
        <v>47</v>
      </c>
      <c r="E211" s="18" t="s">
        <v>54</v>
      </c>
      <c r="F211">
        <v>17</v>
      </c>
      <c r="G211" s="17">
        <v>65421.8</v>
      </c>
      <c r="H211" s="17" t="s">
        <v>59</v>
      </c>
    </row>
    <row r="212" spans="1:8" x14ac:dyDescent="0.3">
      <c r="A212" t="s">
        <v>47</v>
      </c>
      <c r="B212" t="s">
        <v>54</v>
      </c>
      <c r="C212" s="17">
        <v>18</v>
      </c>
      <c r="D212" s="18" t="s">
        <v>47</v>
      </c>
      <c r="E212" s="18" t="s">
        <v>54</v>
      </c>
      <c r="F212">
        <v>18</v>
      </c>
      <c r="G212" s="17">
        <v>8235.66</v>
      </c>
      <c r="H212" s="17" t="s">
        <v>59</v>
      </c>
    </row>
    <row r="213" spans="1:8" x14ac:dyDescent="0.3">
      <c r="A213" t="s">
        <v>47</v>
      </c>
      <c r="B213" t="s">
        <v>54</v>
      </c>
      <c r="C213" s="17">
        <v>19</v>
      </c>
      <c r="D213" s="18" t="s">
        <v>47</v>
      </c>
      <c r="E213" s="18" t="s">
        <v>54</v>
      </c>
      <c r="F213">
        <v>19</v>
      </c>
      <c r="G213" s="17">
        <v>17543.8</v>
      </c>
      <c r="H213" s="17" t="s">
        <v>59</v>
      </c>
    </row>
    <row r="214" spans="1:8" x14ac:dyDescent="0.3">
      <c r="A214" t="s">
        <v>47</v>
      </c>
      <c r="B214" t="s">
        <v>54</v>
      </c>
      <c r="C214" s="17">
        <v>20</v>
      </c>
      <c r="D214" s="18" t="s">
        <v>47</v>
      </c>
      <c r="E214" s="18" t="s">
        <v>54</v>
      </c>
      <c r="F214">
        <v>20</v>
      </c>
      <c r="G214" s="17">
        <v>7469.68</v>
      </c>
      <c r="H214" s="17" t="s">
        <v>59</v>
      </c>
    </row>
    <row r="215" spans="1:8" x14ac:dyDescent="0.3">
      <c r="A215" t="s">
        <v>47</v>
      </c>
      <c r="B215" t="s">
        <v>54</v>
      </c>
      <c r="C215" s="17">
        <v>21</v>
      </c>
      <c r="D215" s="18" t="s">
        <v>47</v>
      </c>
      <c r="E215" s="18" t="s">
        <v>54</v>
      </c>
      <c r="F215">
        <v>21</v>
      </c>
      <c r="G215" s="17">
        <v>3165.77</v>
      </c>
      <c r="H215" s="17" t="s">
        <v>59</v>
      </c>
    </row>
    <row r="216" spans="1:8" x14ac:dyDescent="0.3">
      <c r="A216" t="s">
        <v>47</v>
      </c>
      <c r="B216" t="s">
        <v>54</v>
      </c>
      <c r="C216" s="17">
        <v>22</v>
      </c>
      <c r="D216" s="18" t="s">
        <v>47</v>
      </c>
      <c r="E216" s="18" t="s">
        <v>54</v>
      </c>
      <c r="F216">
        <v>22</v>
      </c>
      <c r="G216" s="17">
        <v>1886.33</v>
      </c>
      <c r="H216" s="17" t="s">
        <v>60</v>
      </c>
    </row>
    <row r="217" spans="1:8" x14ac:dyDescent="0.3">
      <c r="A217" t="s">
        <v>47</v>
      </c>
      <c r="B217" t="s">
        <v>54</v>
      </c>
      <c r="C217" s="17">
        <v>23</v>
      </c>
      <c r="D217" s="18" t="s">
        <v>47</v>
      </c>
      <c r="E217" s="18" t="s">
        <v>54</v>
      </c>
      <c r="F217">
        <v>23</v>
      </c>
      <c r="G217" s="17">
        <v>1472.49</v>
      </c>
      <c r="H217" s="17" t="s">
        <v>60</v>
      </c>
    </row>
    <row r="218" spans="1:8" x14ac:dyDescent="0.3">
      <c r="A218" t="s">
        <v>47</v>
      </c>
      <c r="B218" t="s">
        <v>54</v>
      </c>
      <c r="C218" s="17">
        <v>24</v>
      </c>
      <c r="D218" s="18" t="s">
        <v>47</v>
      </c>
      <c r="E218" s="18" t="s">
        <v>54</v>
      </c>
      <c r="F218">
        <v>24</v>
      </c>
      <c r="G218" s="17">
        <v>21735</v>
      </c>
      <c r="H218" s="17" t="s">
        <v>59</v>
      </c>
    </row>
    <row r="219" spans="1:8" x14ac:dyDescent="0.3">
      <c r="A219" t="s">
        <v>47</v>
      </c>
      <c r="B219" t="s">
        <v>54</v>
      </c>
      <c r="C219" s="17">
        <v>25</v>
      </c>
      <c r="D219" s="18" t="s">
        <v>47</v>
      </c>
      <c r="E219" s="18" t="s">
        <v>54</v>
      </c>
      <c r="F219">
        <v>25</v>
      </c>
      <c r="G219" s="17">
        <v>39652.9</v>
      </c>
      <c r="H219" s="17" t="s">
        <v>59</v>
      </c>
    </row>
    <row r="220" spans="1:8" x14ac:dyDescent="0.3">
      <c r="A220" t="s">
        <v>47</v>
      </c>
      <c r="B220" t="s">
        <v>54</v>
      </c>
      <c r="C220" s="17">
        <v>26</v>
      </c>
      <c r="D220" s="18" t="s">
        <v>47</v>
      </c>
      <c r="E220" s="18" t="s">
        <v>54</v>
      </c>
      <c r="F220">
        <v>26</v>
      </c>
      <c r="G220" s="17">
        <v>916.78</v>
      </c>
      <c r="H220" s="17" t="s">
        <v>60</v>
      </c>
    </row>
    <row r="221" spans="1:8" x14ac:dyDescent="0.3">
      <c r="A221" t="s">
        <v>47</v>
      </c>
      <c r="B221" t="s">
        <v>54</v>
      </c>
      <c r="C221" s="17">
        <v>27</v>
      </c>
      <c r="D221" s="18" t="s">
        <v>47</v>
      </c>
      <c r="E221" s="18" t="s">
        <v>54</v>
      </c>
      <c r="F221">
        <v>27</v>
      </c>
      <c r="G221" s="17">
        <v>24351.599999999999</v>
      </c>
      <c r="H221" s="17" t="s">
        <v>59</v>
      </c>
    </row>
    <row r="222" spans="1:8" x14ac:dyDescent="0.3">
      <c r="A222" t="s">
        <v>47</v>
      </c>
      <c r="B222" t="s">
        <v>54</v>
      </c>
      <c r="C222" s="17">
        <v>28</v>
      </c>
      <c r="D222" s="18" t="s">
        <v>47</v>
      </c>
      <c r="E222" s="18" t="s">
        <v>54</v>
      </c>
      <c r="F222">
        <v>28</v>
      </c>
      <c r="G222" s="17">
        <v>15399.5</v>
      </c>
      <c r="H222" s="17" t="s">
        <v>59</v>
      </c>
    </row>
    <row r="223" spans="1:8" x14ac:dyDescent="0.3">
      <c r="A223" t="s">
        <v>47</v>
      </c>
      <c r="B223" t="s">
        <v>54</v>
      </c>
      <c r="C223" s="17">
        <v>29</v>
      </c>
      <c r="D223" s="18" t="s">
        <v>47</v>
      </c>
      <c r="E223" s="18" t="s">
        <v>54</v>
      </c>
      <c r="F223">
        <v>29</v>
      </c>
      <c r="G223" s="17">
        <v>60842</v>
      </c>
      <c r="H223" s="17" t="s">
        <v>59</v>
      </c>
    </row>
    <row r="224" spans="1:8" x14ac:dyDescent="0.3">
      <c r="A224" t="s">
        <v>47</v>
      </c>
      <c r="B224" t="s">
        <v>55</v>
      </c>
      <c r="C224" s="17">
        <v>1</v>
      </c>
      <c r="D224" s="19" t="s">
        <v>47</v>
      </c>
      <c r="E224" s="19" t="s">
        <v>55</v>
      </c>
      <c r="F224">
        <v>1</v>
      </c>
      <c r="G224" s="17">
        <v>3091.17</v>
      </c>
      <c r="H224" s="17" t="s">
        <v>59</v>
      </c>
    </row>
    <row r="225" spans="1:8" x14ac:dyDescent="0.3">
      <c r="A225" t="s">
        <v>47</v>
      </c>
      <c r="B225" t="s">
        <v>55</v>
      </c>
      <c r="C225" s="17">
        <v>8</v>
      </c>
      <c r="D225" s="19" t="s">
        <v>47</v>
      </c>
      <c r="E225" s="19" t="s">
        <v>55</v>
      </c>
      <c r="F225">
        <v>8</v>
      </c>
      <c r="G225" s="17">
        <v>2339.9</v>
      </c>
      <c r="H225" s="17" t="s">
        <v>60</v>
      </c>
    </row>
    <row r="226" spans="1:8" x14ac:dyDescent="0.3">
      <c r="A226" t="s">
        <v>47</v>
      </c>
      <c r="B226" t="s">
        <v>55</v>
      </c>
      <c r="C226" s="17">
        <v>9</v>
      </c>
      <c r="D226" s="19" t="s">
        <v>47</v>
      </c>
      <c r="E226" s="19" t="s">
        <v>55</v>
      </c>
      <c r="F226">
        <v>9</v>
      </c>
      <c r="G226" s="17">
        <v>4665.32</v>
      </c>
      <c r="H226" s="17" t="s">
        <v>59</v>
      </c>
    </row>
    <row r="227" spans="1:8" x14ac:dyDescent="0.3">
      <c r="A227" t="s">
        <v>47</v>
      </c>
      <c r="B227" t="s">
        <v>55</v>
      </c>
      <c r="C227" s="17">
        <v>10</v>
      </c>
      <c r="D227" s="19" t="s">
        <v>47</v>
      </c>
      <c r="E227" s="19" t="s">
        <v>55</v>
      </c>
      <c r="F227">
        <v>10</v>
      </c>
      <c r="G227" s="17">
        <v>795.48</v>
      </c>
      <c r="H227" s="17" t="s">
        <v>60</v>
      </c>
    </row>
    <row r="228" spans="1:8" x14ac:dyDescent="0.3">
      <c r="A228" t="s">
        <v>47</v>
      </c>
      <c r="B228" t="s">
        <v>55</v>
      </c>
      <c r="C228" s="17">
        <v>11</v>
      </c>
      <c r="D228" s="19" t="s">
        <v>47</v>
      </c>
      <c r="E228" s="19" t="s">
        <v>55</v>
      </c>
      <c r="F228">
        <v>11</v>
      </c>
      <c r="G228" s="17">
        <v>3637</v>
      </c>
      <c r="H228" s="17" t="s">
        <v>59</v>
      </c>
    </row>
    <row r="229" spans="1:8" x14ac:dyDescent="0.3">
      <c r="A229" t="s">
        <v>47</v>
      </c>
      <c r="B229" t="s">
        <v>55</v>
      </c>
      <c r="C229" s="17">
        <v>12</v>
      </c>
      <c r="D229" s="19" t="s">
        <v>47</v>
      </c>
      <c r="E229" s="19" t="s">
        <v>55</v>
      </c>
      <c r="F229">
        <v>12</v>
      </c>
      <c r="G229" s="17">
        <v>1323.23</v>
      </c>
      <c r="H229" s="17" t="s">
        <v>60</v>
      </c>
    </row>
    <row r="230" spans="1:8" x14ac:dyDescent="0.3">
      <c r="A230" t="s">
        <v>47</v>
      </c>
      <c r="B230" t="s">
        <v>55</v>
      </c>
      <c r="C230" s="17">
        <v>13</v>
      </c>
      <c r="D230" s="19" t="s">
        <v>47</v>
      </c>
      <c r="E230" s="19" t="s">
        <v>55</v>
      </c>
      <c r="F230">
        <v>13</v>
      </c>
      <c r="G230" s="17">
        <v>10952.3</v>
      </c>
      <c r="H230" s="17" t="s">
        <v>59</v>
      </c>
    </row>
    <row r="231" spans="1:8" x14ac:dyDescent="0.3">
      <c r="A231" t="s">
        <v>47</v>
      </c>
      <c r="B231" t="s">
        <v>55</v>
      </c>
      <c r="C231" s="17">
        <v>14</v>
      </c>
      <c r="D231" s="19" t="s">
        <v>47</v>
      </c>
      <c r="E231" s="19" t="s">
        <v>55</v>
      </c>
      <c r="F231">
        <v>14</v>
      </c>
      <c r="G231" s="17">
        <v>1977.08</v>
      </c>
      <c r="H231" s="17" t="s">
        <v>60</v>
      </c>
    </row>
    <row r="232" spans="1:8" x14ac:dyDescent="0.3">
      <c r="A232" t="s">
        <v>47</v>
      </c>
      <c r="B232" t="s">
        <v>55</v>
      </c>
      <c r="C232" s="17">
        <v>15</v>
      </c>
      <c r="D232" s="19" t="s">
        <v>47</v>
      </c>
      <c r="E232" s="19" t="s">
        <v>55</v>
      </c>
      <c r="F232">
        <v>15</v>
      </c>
      <c r="G232" s="17">
        <v>14678</v>
      </c>
      <c r="H232" s="17" t="s">
        <v>59</v>
      </c>
    </row>
    <row r="233" spans="1:8" x14ac:dyDescent="0.3">
      <c r="A233" t="s">
        <v>47</v>
      </c>
      <c r="B233" t="s">
        <v>55</v>
      </c>
      <c r="C233" s="17" t="s">
        <v>56</v>
      </c>
      <c r="D233" s="19" t="s">
        <v>47</v>
      </c>
      <c r="E233" s="19" t="s">
        <v>55</v>
      </c>
      <c r="F233" t="s">
        <v>56</v>
      </c>
      <c r="G233" s="17">
        <v>689.95</v>
      </c>
      <c r="H233" s="17" t="s">
        <v>60</v>
      </c>
    </row>
    <row r="234" spans="1:8" x14ac:dyDescent="0.3">
      <c r="A234" t="s">
        <v>47</v>
      </c>
      <c r="B234" t="s">
        <v>55</v>
      </c>
      <c r="C234" s="17" t="s">
        <v>57</v>
      </c>
      <c r="D234" s="19" t="s">
        <v>47</v>
      </c>
      <c r="E234" s="19" t="s">
        <v>55</v>
      </c>
      <c r="F234" t="s">
        <v>57</v>
      </c>
      <c r="G234" s="32">
        <v>810.74</v>
      </c>
      <c r="H234" s="17" t="s">
        <v>60</v>
      </c>
    </row>
    <row r="235" spans="1:8" x14ac:dyDescent="0.3">
      <c r="A235" t="s">
        <v>47</v>
      </c>
      <c r="B235" t="s">
        <v>55</v>
      </c>
      <c r="C235" s="17">
        <v>17</v>
      </c>
      <c r="D235" s="19" t="s">
        <v>47</v>
      </c>
      <c r="E235" s="19" t="s">
        <v>55</v>
      </c>
      <c r="F235">
        <v>17</v>
      </c>
      <c r="G235" s="17">
        <v>3817.4</v>
      </c>
      <c r="H235" s="17" t="s">
        <v>59</v>
      </c>
    </row>
    <row r="236" spans="1:8" x14ac:dyDescent="0.3">
      <c r="A236" t="s">
        <v>47</v>
      </c>
      <c r="B236" t="s">
        <v>55</v>
      </c>
      <c r="C236" s="17">
        <v>19</v>
      </c>
      <c r="D236" s="19" t="s">
        <v>47</v>
      </c>
      <c r="E236" s="19" t="s">
        <v>55</v>
      </c>
      <c r="F236">
        <v>19</v>
      </c>
      <c r="G236" s="17">
        <v>11316.5</v>
      </c>
      <c r="H236" s="17" t="s">
        <v>59</v>
      </c>
    </row>
    <row r="237" spans="1:8" x14ac:dyDescent="0.3">
      <c r="A237" t="s">
        <v>47</v>
      </c>
      <c r="B237" t="s">
        <v>55</v>
      </c>
      <c r="C237" s="17">
        <v>20</v>
      </c>
      <c r="D237" s="19" t="s">
        <v>47</v>
      </c>
      <c r="E237" s="19" t="s">
        <v>55</v>
      </c>
      <c r="F237">
        <v>20</v>
      </c>
      <c r="G237" s="33">
        <v>10381.799999999999</v>
      </c>
      <c r="H237" s="17" t="s">
        <v>59</v>
      </c>
    </row>
    <row r="238" spans="1:8" x14ac:dyDescent="0.3">
      <c r="A238" t="s">
        <v>47</v>
      </c>
      <c r="B238" t="s">
        <v>55</v>
      </c>
      <c r="C238" s="17">
        <v>21</v>
      </c>
      <c r="D238" s="19" t="s">
        <v>47</v>
      </c>
      <c r="E238" s="19" t="s">
        <v>55</v>
      </c>
      <c r="F238">
        <v>21</v>
      </c>
      <c r="G238" s="33">
        <v>1144.29</v>
      </c>
      <c r="H238" s="17" t="s">
        <v>60</v>
      </c>
    </row>
    <row r="239" spans="1:8" x14ac:dyDescent="0.3">
      <c r="A239" t="s">
        <v>47</v>
      </c>
      <c r="B239" t="s">
        <v>55</v>
      </c>
      <c r="C239" s="17">
        <v>22</v>
      </c>
      <c r="D239" s="19" t="s">
        <v>47</v>
      </c>
      <c r="E239" s="19" t="s">
        <v>55</v>
      </c>
      <c r="F239">
        <v>22</v>
      </c>
      <c r="G239" s="33">
        <v>2517.7800000000002</v>
      </c>
      <c r="H239" s="17" t="s">
        <v>60</v>
      </c>
    </row>
    <row r="240" spans="1:8" x14ac:dyDescent="0.3">
      <c r="A240" t="s">
        <v>47</v>
      </c>
      <c r="B240" t="s">
        <v>55</v>
      </c>
      <c r="C240" s="17">
        <v>23</v>
      </c>
      <c r="D240" s="19" t="s">
        <v>47</v>
      </c>
      <c r="E240" s="19" t="s">
        <v>55</v>
      </c>
      <c r="F240">
        <v>23</v>
      </c>
      <c r="G240" s="33">
        <v>4444.8</v>
      </c>
      <c r="H240" s="17" t="s">
        <v>59</v>
      </c>
    </row>
    <row r="241" spans="1:8" x14ac:dyDescent="0.3">
      <c r="A241" t="s">
        <v>47</v>
      </c>
      <c r="B241" t="s">
        <v>55</v>
      </c>
      <c r="C241" s="17">
        <v>24</v>
      </c>
      <c r="D241" s="19" t="s">
        <v>47</v>
      </c>
      <c r="E241" s="19" t="s">
        <v>55</v>
      </c>
      <c r="F241">
        <v>24</v>
      </c>
      <c r="G241" s="33">
        <v>1629.65</v>
      </c>
      <c r="H241" s="17" t="s">
        <v>60</v>
      </c>
    </row>
    <row r="242" spans="1:8" x14ac:dyDescent="0.3">
      <c r="A242" t="s">
        <v>47</v>
      </c>
      <c r="B242" t="s">
        <v>55</v>
      </c>
      <c r="C242" s="17">
        <v>25</v>
      </c>
      <c r="D242" s="19" t="s">
        <v>47</v>
      </c>
      <c r="E242" s="19" t="s">
        <v>55</v>
      </c>
      <c r="F242">
        <v>25</v>
      </c>
      <c r="G242" s="33">
        <v>1077.6400000000001</v>
      </c>
      <c r="H242" s="17" t="s">
        <v>60</v>
      </c>
    </row>
    <row r="243" spans="1:8" x14ac:dyDescent="0.3">
      <c r="A243" t="s">
        <v>47</v>
      </c>
      <c r="B243" t="s">
        <v>55</v>
      </c>
      <c r="C243" s="17">
        <v>26</v>
      </c>
      <c r="D243" s="19" t="s">
        <v>47</v>
      </c>
      <c r="E243" s="19" t="s">
        <v>55</v>
      </c>
      <c r="F243">
        <v>26</v>
      </c>
      <c r="G243" s="33">
        <v>3604.77</v>
      </c>
      <c r="H243" s="17" t="s">
        <v>59</v>
      </c>
    </row>
    <row r="244" spans="1:8" x14ac:dyDescent="0.3">
      <c r="A244" t="s">
        <v>47</v>
      </c>
      <c r="B244" t="s">
        <v>55</v>
      </c>
      <c r="C244" s="17">
        <v>27</v>
      </c>
      <c r="D244" s="19" t="s">
        <v>47</v>
      </c>
      <c r="E244" s="19" t="s">
        <v>55</v>
      </c>
      <c r="F244">
        <v>27</v>
      </c>
      <c r="G244" s="33">
        <v>2765.15</v>
      </c>
      <c r="H244" s="17" t="s">
        <v>60</v>
      </c>
    </row>
    <row r="245" spans="1:8" x14ac:dyDescent="0.3">
      <c r="A245" t="s">
        <v>47</v>
      </c>
      <c r="B245" t="s">
        <v>55</v>
      </c>
      <c r="C245" s="17">
        <v>28</v>
      </c>
      <c r="D245" s="19" t="s">
        <v>47</v>
      </c>
      <c r="E245" s="19" t="s">
        <v>55</v>
      </c>
      <c r="F245">
        <v>28</v>
      </c>
      <c r="G245" s="33">
        <v>22453.4</v>
      </c>
      <c r="H245" s="17" t="s">
        <v>59</v>
      </c>
    </row>
    <row r="246" spans="1:8" x14ac:dyDescent="0.3">
      <c r="A246" t="s">
        <v>47</v>
      </c>
      <c r="B246" t="s">
        <v>55</v>
      </c>
      <c r="C246" s="17">
        <v>29</v>
      </c>
      <c r="D246" s="19" t="s">
        <v>47</v>
      </c>
      <c r="E246" s="19" t="s">
        <v>55</v>
      </c>
      <c r="F246">
        <v>29</v>
      </c>
      <c r="G246" s="33">
        <v>26207.599999999999</v>
      </c>
      <c r="H246" s="17" t="s">
        <v>59</v>
      </c>
    </row>
    <row r="247" spans="1:8" x14ac:dyDescent="0.3">
      <c r="A247" t="s">
        <v>47</v>
      </c>
      <c r="B247" t="s">
        <v>55</v>
      </c>
      <c r="C247" s="17">
        <v>30</v>
      </c>
      <c r="D247" s="19" t="s">
        <v>47</v>
      </c>
      <c r="E247" s="19" t="s">
        <v>55</v>
      </c>
      <c r="F247">
        <v>30</v>
      </c>
      <c r="G247" s="33">
        <v>6338.24</v>
      </c>
      <c r="H247" s="17" t="s">
        <v>59</v>
      </c>
    </row>
    <row r="248" spans="1:8" x14ac:dyDescent="0.3">
      <c r="A248" t="s">
        <v>47</v>
      </c>
      <c r="B248" t="s">
        <v>55</v>
      </c>
      <c r="C248" s="17">
        <v>31</v>
      </c>
      <c r="D248" s="19" t="s">
        <v>47</v>
      </c>
      <c r="E248" s="19" t="s">
        <v>55</v>
      </c>
      <c r="F248">
        <v>31</v>
      </c>
      <c r="G248" s="33">
        <v>1554.79</v>
      </c>
      <c r="H248" s="17" t="s">
        <v>60</v>
      </c>
    </row>
    <row r="249" spans="1:8" x14ac:dyDescent="0.3">
      <c r="A249" t="s">
        <v>47</v>
      </c>
      <c r="B249" t="s">
        <v>55</v>
      </c>
      <c r="C249" s="17">
        <v>32</v>
      </c>
      <c r="D249" s="19" t="s">
        <v>47</v>
      </c>
      <c r="E249" s="19" t="s">
        <v>55</v>
      </c>
      <c r="F249">
        <v>32</v>
      </c>
      <c r="G249" s="33">
        <v>3717.84</v>
      </c>
      <c r="H249" s="17" t="s">
        <v>59</v>
      </c>
    </row>
    <row r="250" spans="1:8" x14ac:dyDescent="0.3">
      <c r="D250" s="13"/>
      <c r="E250" s="13"/>
      <c r="F250" s="13"/>
    </row>
    <row r="251" spans="1:8" x14ac:dyDescent="0.3">
      <c r="D251" s="13"/>
      <c r="E251" s="13"/>
      <c r="F251" s="13"/>
    </row>
    <row r="252" spans="1:8" x14ac:dyDescent="0.3">
      <c r="D252" s="13"/>
      <c r="E252" s="13"/>
      <c r="F252" s="13"/>
    </row>
    <row r="253" spans="1:8" x14ac:dyDescent="0.3">
      <c r="D253" s="13"/>
      <c r="E253" s="13"/>
      <c r="F253" s="13"/>
    </row>
    <row r="254" spans="1:8" x14ac:dyDescent="0.3">
      <c r="D254" s="13"/>
      <c r="E254" s="13"/>
      <c r="F254" s="13"/>
    </row>
    <row r="255" spans="1:8" x14ac:dyDescent="0.3">
      <c r="D255" s="13"/>
      <c r="E255" s="13"/>
      <c r="F255" s="13"/>
    </row>
    <row r="256" spans="1:8" x14ac:dyDescent="0.3">
      <c r="D256" s="13"/>
      <c r="E256" s="13"/>
      <c r="F256" s="13"/>
    </row>
    <row r="257" spans="4:6" x14ac:dyDescent="0.3">
      <c r="D257" s="13"/>
      <c r="E257" s="13"/>
      <c r="F257" s="13"/>
    </row>
    <row r="258" spans="4:6" x14ac:dyDescent="0.3">
      <c r="D258" s="13"/>
      <c r="E258" s="13"/>
      <c r="F258" s="13"/>
    </row>
    <row r="259" spans="4:6" x14ac:dyDescent="0.3">
      <c r="D259" s="13"/>
      <c r="E259" s="13"/>
      <c r="F259" s="13"/>
    </row>
    <row r="260" spans="4:6" x14ac:dyDescent="0.3">
      <c r="D260" s="13"/>
      <c r="E260" s="13"/>
      <c r="F260" s="13"/>
    </row>
    <row r="261" spans="4:6" x14ac:dyDescent="0.3">
      <c r="D261" s="13"/>
      <c r="E261" s="13"/>
      <c r="F261" s="13"/>
    </row>
    <row r="262" spans="4:6" x14ac:dyDescent="0.3">
      <c r="D262" s="13"/>
      <c r="E262" s="13"/>
      <c r="F262" s="13"/>
    </row>
    <row r="263" spans="4:6" x14ac:dyDescent="0.3">
      <c r="F263" s="9"/>
    </row>
    <row r="264" spans="4:6" x14ac:dyDescent="0.3">
      <c r="F264" s="9"/>
    </row>
    <row r="265" spans="4:6" x14ac:dyDescent="0.3">
      <c r="F265" s="9"/>
    </row>
  </sheetData>
  <conditionalFormatting sqref="G1:G1048576">
    <cfRule type="cellIs" dxfId="3" priority="2" operator="greaterThanOrEqual">
      <formula>2785</formula>
    </cfRule>
  </conditionalFormatting>
  <conditionalFormatting sqref="H1:H1048576">
    <cfRule type="containsText" dxfId="2" priority="1" operator="containsText" text="MEDIAL">
      <formula>NOT(ISERROR(SEARCH("MEDIAL",H1)))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5"/>
  <sheetViews>
    <sheetView tabSelected="1" zoomScale="40" zoomScaleNormal="40" workbookViewId="0">
      <selection activeCell="G1" sqref="G1:G1048576"/>
    </sheetView>
  </sheetViews>
  <sheetFormatPr defaultColWidth="11.19921875" defaultRowHeight="15.6" x14ac:dyDescent="0.3"/>
  <cols>
    <col min="1" max="1" width="10.19921875" bestFit="1" customWidth="1"/>
    <col min="2" max="2" width="8.5" bestFit="1" customWidth="1"/>
    <col min="3" max="3" width="5.69921875" style="17" bestFit="1" customWidth="1"/>
    <col min="4" max="4" width="30.19921875" bestFit="1" customWidth="1"/>
    <col min="5" max="5" width="32.69921875" bestFit="1" customWidth="1"/>
    <col min="6" max="6" width="20.69921875" bestFit="1" customWidth="1"/>
    <col min="7" max="7" width="32.69921875" bestFit="1" customWidth="1"/>
    <col min="8" max="8" width="17.5" style="17" bestFit="1" customWidth="1"/>
    <col min="18" max="18" width="18" style="17" bestFit="1" customWidth="1"/>
  </cols>
  <sheetData>
    <row r="1" spans="1:33" x14ac:dyDescent="0.3">
      <c r="A1" s="1" t="s">
        <v>0</v>
      </c>
      <c r="B1" s="2" t="s">
        <v>144</v>
      </c>
      <c r="C1" s="3" t="s">
        <v>143</v>
      </c>
      <c r="D1" s="6" t="s">
        <v>6</v>
      </c>
      <c r="E1" s="22" t="s">
        <v>10</v>
      </c>
      <c r="F1" t="s">
        <v>142</v>
      </c>
      <c r="G1" s="20" t="s">
        <v>22</v>
      </c>
      <c r="H1" s="29" t="s">
        <v>61</v>
      </c>
      <c r="R1" s="29"/>
    </row>
    <row r="2" spans="1:33" x14ac:dyDescent="0.3">
      <c r="A2" t="s">
        <v>33</v>
      </c>
      <c r="B2" t="s">
        <v>34</v>
      </c>
      <c r="C2" s="17">
        <v>1</v>
      </c>
      <c r="D2">
        <v>1.82</v>
      </c>
      <c r="E2">
        <v>0.18</v>
      </c>
      <c r="F2">
        <v>0.45710667476355321</v>
      </c>
      <c r="G2">
        <v>61.53846153846154</v>
      </c>
      <c r="H2" s="17" t="s">
        <v>59</v>
      </c>
    </row>
    <row r="3" spans="1:33" x14ac:dyDescent="0.3">
      <c r="A3" t="s">
        <v>33</v>
      </c>
      <c r="B3" t="s">
        <v>34</v>
      </c>
      <c r="C3" s="17">
        <v>2</v>
      </c>
      <c r="D3">
        <v>1.79</v>
      </c>
      <c r="E3">
        <v>0.17</v>
      </c>
      <c r="F3">
        <v>2.935995302407516E-2</v>
      </c>
      <c r="G3">
        <v>66.666666666666657</v>
      </c>
      <c r="H3" s="17" t="s">
        <v>59</v>
      </c>
    </row>
    <row r="4" spans="1:33" x14ac:dyDescent="0.3">
      <c r="A4" t="s">
        <v>33</v>
      </c>
      <c r="B4" t="s">
        <v>34</v>
      </c>
      <c r="C4" s="17">
        <v>3</v>
      </c>
      <c r="D4">
        <v>1.8</v>
      </c>
      <c r="E4">
        <v>0.2</v>
      </c>
      <c r="F4">
        <v>0.42202006939885589</v>
      </c>
      <c r="G4">
        <v>96.296296296296291</v>
      </c>
      <c r="H4" s="17" t="s">
        <v>60</v>
      </c>
      <c r="AG4">
        <v>300</v>
      </c>
    </row>
    <row r="5" spans="1:33" x14ac:dyDescent="0.3">
      <c r="A5" t="s">
        <v>33</v>
      </c>
      <c r="B5" t="s">
        <v>34</v>
      </c>
      <c r="C5" s="17">
        <v>4</v>
      </c>
      <c r="D5">
        <v>1.22</v>
      </c>
      <c r="E5">
        <v>0.13</v>
      </c>
      <c r="F5">
        <v>2.6285828057730956</v>
      </c>
      <c r="G5">
        <v>48.125</v>
      </c>
      <c r="H5" s="17" t="s">
        <v>60</v>
      </c>
      <c r="N5">
        <f>AVERAGE(F2:F96)</f>
        <v>2.0891318861942434</v>
      </c>
    </row>
    <row r="6" spans="1:33" x14ac:dyDescent="0.3">
      <c r="A6" t="s">
        <v>33</v>
      </c>
      <c r="B6" t="s">
        <v>34</v>
      </c>
      <c r="C6" s="17">
        <v>5</v>
      </c>
      <c r="D6">
        <v>1.59</v>
      </c>
      <c r="E6">
        <v>0.15</v>
      </c>
      <c r="F6">
        <v>0.22179242719647332</v>
      </c>
      <c r="G6">
        <v>5</v>
      </c>
      <c r="H6" s="17" t="s">
        <v>59</v>
      </c>
      <c r="N6">
        <f>AVERAGE(F96:F241)</f>
        <v>4.4569654742664868</v>
      </c>
    </row>
    <row r="7" spans="1:33" x14ac:dyDescent="0.3">
      <c r="A7" t="s">
        <v>33</v>
      </c>
      <c r="B7" t="s">
        <v>34</v>
      </c>
      <c r="C7" s="17">
        <v>6</v>
      </c>
      <c r="D7">
        <v>2.59</v>
      </c>
      <c r="E7">
        <v>0.3</v>
      </c>
      <c r="F7">
        <v>1.8950632203494386</v>
      </c>
      <c r="G7">
        <v>5.4644808743169397</v>
      </c>
      <c r="H7" s="17" t="s">
        <v>60</v>
      </c>
    </row>
    <row r="8" spans="1:33" x14ac:dyDescent="0.3">
      <c r="A8" t="s">
        <v>33</v>
      </c>
      <c r="B8" t="s">
        <v>34</v>
      </c>
      <c r="C8" s="17">
        <v>7</v>
      </c>
      <c r="D8">
        <v>3.06</v>
      </c>
      <c r="E8">
        <v>0.54</v>
      </c>
      <c r="F8">
        <v>3.3963292746349962</v>
      </c>
      <c r="G8">
        <v>14.720812182741117</v>
      </c>
      <c r="H8" s="17" t="s">
        <v>60</v>
      </c>
    </row>
    <row r="9" spans="1:33" x14ac:dyDescent="0.3">
      <c r="A9" t="s">
        <v>33</v>
      </c>
      <c r="B9" t="s">
        <v>34</v>
      </c>
      <c r="C9" s="17">
        <v>8</v>
      </c>
      <c r="D9">
        <v>2.78</v>
      </c>
      <c r="E9">
        <v>0.34</v>
      </c>
      <c r="F9">
        <v>5.9553673010143022</v>
      </c>
      <c r="G9">
        <v>4.3478260869565215</v>
      </c>
      <c r="H9" s="17" t="s">
        <v>59</v>
      </c>
    </row>
    <row r="10" spans="1:33" x14ac:dyDescent="0.3">
      <c r="A10" t="s">
        <v>33</v>
      </c>
      <c r="B10" t="s">
        <v>34</v>
      </c>
      <c r="C10" s="17">
        <v>9</v>
      </c>
      <c r="D10">
        <v>1.87</v>
      </c>
      <c r="E10">
        <v>0.24</v>
      </c>
      <c r="F10">
        <v>3.3614374965852534</v>
      </c>
      <c r="G10">
        <v>32.19178082191781</v>
      </c>
      <c r="H10" s="17" t="s">
        <v>60</v>
      </c>
    </row>
    <row r="11" spans="1:33" x14ac:dyDescent="0.3">
      <c r="A11" t="s">
        <v>33</v>
      </c>
      <c r="B11" t="s">
        <v>34</v>
      </c>
      <c r="C11" s="17">
        <v>10</v>
      </c>
      <c r="D11">
        <v>2.02</v>
      </c>
      <c r="E11">
        <v>0.25</v>
      </c>
      <c r="F11">
        <v>2.4264537285241428</v>
      </c>
      <c r="G11">
        <v>12.834224598930483</v>
      </c>
      <c r="H11" s="17" t="s">
        <v>60</v>
      </c>
    </row>
    <row r="12" spans="1:33" x14ac:dyDescent="0.3">
      <c r="A12" t="s">
        <v>33</v>
      </c>
      <c r="B12" t="s">
        <v>34</v>
      </c>
      <c r="C12" s="17">
        <v>11</v>
      </c>
      <c r="D12">
        <v>1.77</v>
      </c>
      <c r="E12">
        <v>0.2</v>
      </c>
      <c r="F12">
        <v>0.4813918995470497</v>
      </c>
      <c r="G12">
        <v>38.095238095238095</v>
      </c>
      <c r="H12" s="17" t="s">
        <v>59</v>
      </c>
    </row>
    <row r="13" spans="1:33" x14ac:dyDescent="0.3">
      <c r="A13" t="s">
        <v>33</v>
      </c>
      <c r="B13" t="s">
        <v>34</v>
      </c>
      <c r="C13" s="17">
        <v>12</v>
      </c>
      <c r="D13">
        <v>1.66</v>
      </c>
      <c r="E13">
        <v>0.2</v>
      </c>
      <c r="F13">
        <v>1.1942622053935479</v>
      </c>
      <c r="G13">
        <v>30.337078651685395</v>
      </c>
      <c r="H13" s="17" t="s">
        <v>59</v>
      </c>
    </row>
    <row r="14" spans="1:33" x14ac:dyDescent="0.3">
      <c r="A14" t="s">
        <v>33</v>
      </c>
      <c r="B14" t="s">
        <v>34</v>
      </c>
      <c r="C14" s="17" t="s">
        <v>35</v>
      </c>
      <c r="D14">
        <v>0.66</v>
      </c>
      <c r="E14">
        <v>0.04</v>
      </c>
      <c r="F14">
        <v>1.95930519287628E-2</v>
      </c>
      <c r="G14">
        <v>0</v>
      </c>
      <c r="H14" s="17" t="s">
        <v>59</v>
      </c>
    </row>
    <row r="15" spans="1:33" x14ac:dyDescent="0.3">
      <c r="A15" t="s">
        <v>33</v>
      </c>
      <c r="B15" t="s">
        <v>34</v>
      </c>
      <c r="C15" s="17" t="s">
        <v>36</v>
      </c>
      <c r="D15">
        <v>0.71</v>
      </c>
      <c r="E15">
        <v>0.05</v>
      </c>
      <c r="F15">
        <v>6.920742628124979E-2</v>
      </c>
      <c r="G15">
        <v>0</v>
      </c>
      <c r="H15" s="17" t="s">
        <v>60</v>
      </c>
    </row>
    <row r="16" spans="1:33" x14ac:dyDescent="0.3">
      <c r="A16" t="s">
        <v>33</v>
      </c>
      <c r="B16" t="s">
        <v>34</v>
      </c>
      <c r="C16" s="17">
        <v>14</v>
      </c>
      <c r="D16">
        <v>1.5</v>
      </c>
      <c r="E16">
        <v>0.16</v>
      </c>
      <c r="F16">
        <v>1.6381766381766381</v>
      </c>
      <c r="G16">
        <v>17.391304347826086</v>
      </c>
      <c r="H16" s="17" t="s">
        <v>59</v>
      </c>
    </row>
    <row r="17" spans="1:8" x14ac:dyDescent="0.3">
      <c r="A17" t="s">
        <v>33</v>
      </c>
      <c r="B17" t="s">
        <v>34</v>
      </c>
      <c r="C17" s="17">
        <v>15</v>
      </c>
      <c r="D17">
        <v>1.35</v>
      </c>
      <c r="E17">
        <v>0.13</v>
      </c>
      <c r="F17">
        <v>2.9707382284497697E-2</v>
      </c>
      <c r="G17">
        <v>16.666666666666664</v>
      </c>
      <c r="H17" s="17" t="s">
        <v>59</v>
      </c>
    </row>
    <row r="18" spans="1:8" x14ac:dyDescent="0.3">
      <c r="A18" t="s">
        <v>33</v>
      </c>
      <c r="B18" t="s">
        <v>34</v>
      </c>
      <c r="C18" s="17">
        <v>16</v>
      </c>
      <c r="D18">
        <v>1.61</v>
      </c>
      <c r="E18">
        <v>0.2</v>
      </c>
      <c r="F18">
        <v>1.8388161119405426</v>
      </c>
      <c r="G18">
        <v>22.727272727272727</v>
      </c>
      <c r="H18" s="17" t="s">
        <v>60</v>
      </c>
    </row>
    <row r="19" spans="1:8" x14ac:dyDescent="0.3">
      <c r="A19" t="s">
        <v>33</v>
      </c>
      <c r="B19" t="s">
        <v>34</v>
      </c>
      <c r="C19" s="17">
        <v>17</v>
      </c>
      <c r="D19">
        <v>1.77</v>
      </c>
      <c r="E19">
        <v>0.2</v>
      </c>
      <c r="F19">
        <v>0.54302325812629137</v>
      </c>
      <c r="G19">
        <v>45.833333333333329</v>
      </c>
      <c r="H19" s="17" t="s">
        <v>59</v>
      </c>
    </row>
    <row r="20" spans="1:8" x14ac:dyDescent="0.3">
      <c r="A20" t="s">
        <v>33</v>
      </c>
      <c r="B20" t="s">
        <v>34</v>
      </c>
      <c r="C20" s="17">
        <v>18</v>
      </c>
      <c r="D20">
        <v>4.22</v>
      </c>
      <c r="E20">
        <v>0.49</v>
      </c>
      <c r="F20">
        <v>4.0618785950501404E-2</v>
      </c>
      <c r="G20">
        <v>100</v>
      </c>
      <c r="H20" s="17" t="s">
        <v>59</v>
      </c>
    </row>
    <row r="21" spans="1:8" x14ac:dyDescent="0.3">
      <c r="A21" t="s">
        <v>33</v>
      </c>
      <c r="B21" t="s">
        <v>34</v>
      </c>
      <c r="C21" s="17">
        <v>20</v>
      </c>
      <c r="D21">
        <v>3.65</v>
      </c>
      <c r="E21">
        <v>0.56999999999999995</v>
      </c>
      <c r="F21">
        <v>3.3607582591477092</v>
      </c>
      <c r="G21">
        <v>4.5454545454545459</v>
      </c>
      <c r="H21" s="17" t="s">
        <v>60</v>
      </c>
    </row>
    <row r="22" spans="1:8" x14ac:dyDescent="0.3">
      <c r="A22" t="s">
        <v>33</v>
      </c>
      <c r="B22" t="s">
        <v>34</v>
      </c>
      <c r="C22" s="17">
        <v>21</v>
      </c>
      <c r="D22">
        <v>1.97</v>
      </c>
      <c r="E22">
        <v>0.21</v>
      </c>
      <c r="F22">
        <v>0.67075032679234892</v>
      </c>
      <c r="G22">
        <v>5.8823529411764701</v>
      </c>
      <c r="H22" s="17" t="s">
        <v>59</v>
      </c>
    </row>
    <row r="23" spans="1:8" x14ac:dyDescent="0.3">
      <c r="A23" t="s">
        <v>33</v>
      </c>
      <c r="B23" t="s">
        <v>34</v>
      </c>
      <c r="C23" s="17">
        <v>22</v>
      </c>
      <c r="D23">
        <v>1.48</v>
      </c>
      <c r="E23">
        <v>0.15</v>
      </c>
      <c r="F23">
        <v>2.6103564318373662</v>
      </c>
      <c r="G23">
        <v>19.597989949748744</v>
      </c>
      <c r="H23" s="17" t="s">
        <v>60</v>
      </c>
    </row>
    <row r="24" spans="1:8" x14ac:dyDescent="0.3">
      <c r="A24" t="s">
        <v>33</v>
      </c>
      <c r="B24" t="s">
        <v>34</v>
      </c>
      <c r="C24" s="17">
        <v>23</v>
      </c>
      <c r="D24">
        <v>1.76</v>
      </c>
      <c r="E24">
        <v>0.15</v>
      </c>
      <c r="F24">
        <v>8.3983623193477283E-2</v>
      </c>
      <c r="G24">
        <v>83.333333333333343</v>
      </c>
      <c r="H24" s="17" t="s">
        <v>60</v>
      </c>
    </row>
    <row r="25" spans="1:8" x14ac:dyDescent="0.3">
      <c r="A25" t="s">
        <v>33</v>
      </c>
      <c r="B25" t="s">
        <v>34</v>
      </c>
      <c r="C25" s="17">
        <v>24</v>
      </c>
      <c r="D25">
        <v>3.15</v>
      </c>
      <c r="E25">
        <v>0.42</v>
      </c>
      <c r="F25">
        <v>1.4689274686984115</v>
      </c>
      <c r="G25">
        <v>18.27956989247312</v>
      </c>
      <c r="H25" s="17" t="s">
        <v>60</v>
      </c>
    </row>
    <row r="26" spans="1:8" x14ac:dyDescent="0.3">
      <c r="A26" t="s">
        <v>33</v>
      </c>
      <c r="B26" t="s">
        <v>34</v>
      </c>
      <c r="C26" s="17">
        <v>25</v>
      </c>
      <c r="D26">
        <v>2.3199999999999998</v>
      </c>
      <c r="E26">
        <v>0.23</v>
      </c>
      <c r="F26">
        <v>0.37395565585577267</v>
      </c>
      <c r="G26">
        <v>51.724137931034484</v>
      </c>
      <c r="H26" s="17" t="s">
        <v>59</v>
      </c>
    </row>
    <row r="27" spans="1:8" x14ac:dyDescent="0.3">
      <c r="A27" t="s">
        <v>33</v>
      </c>
      <c r="B27" t="s">
        <v>34</v>
      </c>
      <c r="C27" s="17">
        <v>26</v>
      </c>
      <c r="D27">
        <v>2.68</v>
      </c>
      <c r="E27">
        <v>0.39</v>
      </c>
      <c r="F27">
        <v>1.9627589195430075</v>
      </c>
      <c r="G27">
        <v>24.836601307189543</v>
      </c>
      <c r="H27" s="17" t="s">
        <v>59</v>
      </c>
    </row>
    <row r="28" spans="1:8" x14ac:dyDescent="0.3">
      <c r="A28" t="s">
        <v>33</v>
      </c>
      <c r="B28" t="s">
        <v>34</v>
      </c>
      <c r="C28" s="17">
        <v>27</v>
      </c>
      <c r="D28">
        <v>2.0499999999999998</v>
      </c>
      <c r="E28">
        <v>0.24</v>
      </c>
      <c r="F28">
        <v>0.17652647642480601</v>
      </c>
      <c r="G28">
        <v>63.636363636363633</v>
      </c>
      <c r="H28" s="17" t="s">
        <v>60</v>
      </c>
    </row>
    <row r="29" spans="1:8" x14ac:dyDescent="0.3">
      <c r="A29" t="s">
        <v>33</v>
      </c>
      <c r="B29" t="s">
        <v>34</v>
      </c>
      <c r="C29" s="17">
        <v>28</v>
      </c>
      <c r="D29">
        <v>1.62</v>
      </c>
      <c r="E29">
        <v>0.16</v>
      </c>
      <c r="F29">
        <v>9.5401030591992578E-2</v>
      </c>
      <c r="G29">
        <v>0</v>
      </c>
      <c r="H29" s="17" t="s">
        <v>59</v>
      </c>
    </row>
    <row r="30" spans="1:8" x14ac:dyDescent="0.3">
      <c r="A30" t="s">
        <v>33</v>
      </c>
      <c r="B30" t="s">
        <v>34</v>
      </c>
      <c r="C30" s="17">
        <v>29</v>
      </c>
      <c r="D30">
        <v>1.74</v>
      </c>
      <c r="E30">
        <v>0.2</v>
      </c>
      <c r="F30">
        <v>3.3928947296030474</v>
      </c>
      <c r="G30">
        <v>8.9552238805970141</v>
      </c>
      <c r="H30" s="17" t="s">
        <v>59</v>
      </c>
    </row>
    <row r="31" spans="1:8" x14ac:dyDescent="0.3">
      <c r="A31" t="s">
        <v>33</v>
      </c>
      <c r="B31" t="s">
        <v>34</v>
      </c>
      <c r="C31" s="17">
        <v>30</v>
      </c>
      <c r="D31">
        <v>1.55</v>
      </c>
      <c r="E31">
        <v>0.14000000000000001</v>
      </c>
      <c r="F31">
        <v>1.1901736539003411</v>
      </c>
      <c r="G31">
        <v>26.126126126126124</v>
      </c>
      <c r="H31" s="17" t="s">
        <v>59</v>
      </c>
    </row>
    <row r="32" spans="1:8" x14ac:dyDescent="0.3">
      <c r="A32" t="s">
        <v>33</v>
      </c>
      <c r="B32" t="s">
        <v>34</v>
      </c>
      <c r="C32" s="17">
        <v>31</v>
      </c>
      <c r="D32">
        <v>2.44</v>
      </c>
      <c r="E32">
        <v>0.28000000000000003</v>
      </c>
      <c r="F32">
        <v>4.2612407860620367</v>
      </c>
      <c r="G32">
        <v>6.2937062937062942</v>
      </c>
      <c r="H32" s="17" t="s">
        <v>59</v>
      </c>
    </row>
    <row r="33" spans="1:18" x14ac:dyDescent="0.3">
      <c r="A33" t="s">
        <v>33</v>
      </c>
      <c r="B33" t="s">
        <v>37</v>
      </c>
      <c r="C33" s="17">
        <v>1</v>
      </c>
      <c r="D33">
        <v>5.77</v>
      </c>
      <c r="E33">
        <v>0.79</v>
      </c>
      <c r="F33">
        <v>5.3940046343220471</v>
      </c>
      <c r="G33">
        <v>6.3106796116504853</v>
      </c>
      <c r="H33" s="17" t="s">
        <v>60</v>
      </c>
      <c r="R33" s="30"/>
    </row>
    <row r="34" spans="1:18" x14ac:dyDescent="0.3">
      <c r="A34" t="s">
        <v>33</v>
      </c>
      <c r="B34" t="s">
        <v>37</v>
      </c>
      <c r="C34" s="17">
        <v>2</v>
      </c>
      <c r="D34">
        <v>2.04</v>
      </c>
      <c r="E34">
        <v>0.21</v>
      </c>
      <c r="F34">
        <v>0.28579875825367107</v>
      </c>
      <c r="G34">
        <v>10.344827586206897</v>
      </c>
      <c r="H34" s="17" t="s">
        <v>60</v>
      </c>
    </row>
    <row r="35" spans="1:18" x14ac:dyDescent="0.3">
      <c r="A35" t="s">
        <v>33</v>
      </c>
      <c r="B35" t="s">
        <v>37</v>
      </c>
      <c r="C35" s="17">
        <v>4</v>
      </c>
      <c r="D35">
        <v>2.91</v>
      </c>
      <c r="E35">
        <v>0.33</v>
      </c>
      <c r="F35">
        <v>0.93069939322049355</v>
      </c>
      <c r="G35">
        <v>27.450980392156865</v>
      </c>
      <c r="H35" s="17" t="s">
        <v>59</v>
      </c>
    </row>
    <row r="36" spans="1:18" x14ac:dyDescent="0.3">
      <c r="A36" t="s">
        <v>33</v>
      </c>
      <c r="B36" t="s">
        <v>37</v>
      </c>
      <c r="C36" s="17">
        <v>5</v>
      </c>
      <c r="D36">
        <v>2.27</v>
      </c>
      <c r="E36">
        <v>0.27</v>
      </c>
      <c r="F36">
        <v>1.7937398479307218</v>
      </c>
      <c r="G36">
        <v>4.4444444444444446</v>
      </c>
      <c r="H36" s="17" t="s">
        <v>59</v>
      </c>
    </row>
    <row r="37" spans="1:18" x14ac:dyDescent="0.3">
      <c r="A37" t="s">
        <v>33</v>
      </c>
      <c r="B37" t="s">
        <v>37</v>
      </c>
      <c r="C37" s="17">
        <v>6</v>
      </c>
      <c r="D37">
        <v>1.95</v>
      </c>
      <c r="E37">
        <v>0.21</v>
      </c>
      <c r="F37">
        <v>0.70973250241809172</v>
      </c>
      <c r="G37">
        <v>31.578947368421051</v>
      </c>
      <c r="H37" s="17" t="s">
        <v>59</v>
      </c>
    </row>
    <row r="38" spans="1:18" x14ac:dyDescent="0.3">
      <c r="A38" t="s">
        <v>33</v>
      </c>
      <c r="B38" t="s">
        <v>37</v>
      </c>
      <c r="C38" s="17">
        <v>7</v>
      </c>
      <c r="D38">
        <v>4.47</v>
      </c>
      <c r="E38">
        <v>0.75</v>
      </c>
      <c r="F38">
        <v>4.0650310806578442</v>
      </c>
      <c r="G38">
        <v>3.4883720930232558</v>
      </c>
      <c r="H38" s="17" t="s">
        <v>59</v>
      </c>
      <c r="R38" s="30"/>
    </row>
    <row r="39" spans="1:18" x14ac:dyDescent="0.3">
      <c r="A39" t="s">
        <v>33</v>
      </c>
      <c r="B39" t="s">
        <v>37</v>
      </c>
      <c r="C39" s="17">
        <v>8</v>
      </c>
      <c r="D39">
        <v>0.95</v>
      </c>
      <c r="E39">
        <v>0.05</v>
      </c>
      <c r="F39">
        <v>2.447920530554901E-2</v>
      </c>
      <c r="G39">
        <v>0</v>
      </c>
      <c r="H39" s="17" t="s">
        <v>60</v>
      </c>
    </row>
    <row r="40" spans="1:18" x14ac:dyDescent="0.3">
      <c r="A40" t="s">
        <v>33</v>
      </c>
      <c r="B40" t="s">
        <v>37</v>
      </c>
      <c r="C40" s="17">
        <v>10</v>
      </c>
      <c r="D40">
        <v>2.33</v>
      </c>
      <c r="E40">
        <v>0.21</v>
      </c>
      <c r="F40">
        <v>5.8465170794734511E-2</v>
      </c>
      <c r="G40">
        <v>25</v>
      </c>
      <c r="H40" s="17" t="s">
        <v>60</v>
      </c>
    </row>
    <row r="41" spans="1:18" x14ac:dyDescent="0.3">
      <c r="A41" t="s">
        <v>33</v>
      </c>
      <c r="B41" t="s">
        <v>37</v>
      </c>
      <c r="C41" s="17">
        <v>11</v>
      </c>
      <c r="D41">
        <v>2.67</v>
      </c>
      <c r="E41">
        <v>0.37</v>
      </c>
      <c r="F41">
        <v>1.3465465889089445</v>
      </c>
      <c r="G41">
        <v>100</v>
      </c>
      <c r="H41" s="17" t="s">
        <v>60</v>
      </c>
    </row>
    <row r="42" spans="1:18" x14ac:dyDescent="0.3">
      <c r="A42" t="s">
        <v>33</v>
      </c>
      <c r="B42" t="s">
        <v>37</v>
      </c>
      <c r="C42" s="17">
        <v>12</v>
      </c>
      <c r="D42">
        <v>3.22</v>
      </c>
      <c r="E42">
        <v>0.46</v>
      </c>
      <c r="F42">
        <v>4.2582781734570263</v>
      </c>
      <c r="G42">
        <v>15.725806451612904</v>
      </c>
      <c r="H42" s="17" t="s">
        <v>59</v>
      </c>
    </row>
    <row r="43" spans="1:18" x14ac:dyDescent="0.3">
      <c r="A43" t="s">
        <v>33</v>
      </c>
      <c r="B43" t="s">
        <v>37</v>
      </c>
      <c r="C43" s="17">
        <v>13</v>
      </c>
      <c r="D43">
        <v>2.35</v>
      </c>
      <c r="E43">
        <v>0.27</v>
      </c>
      <c r="F43">
        <v>0.47610240596519693</v>
      </c>
      <c r="G43">
        <v>69.230769230769226</v>
      </c>
      <c r="H43" s="17" t="s">
        <v>59</v>
      </c>
    </row>
    <row r="44" spans="1:18" x14ac:dyDescent="0.3">
      <c r="A44" t="s">
        <v>33</v>
      </c>
      <c r="B44" t="s">
        <v>37</v>
      </c>
      <c r="C44" s="17">
        <v>14</v>
      </c>
      <c r="D44">
        <v>5.86</v>
      </c>
      <c r="E44">
        <v>0.97</v>
      </c>
      <c r="F44">
        <v>0.6508992675539873</v>
      </c>
      <c r="G44">
        <v>57.999999999999993</v>
      </c>
      <c r="H44" s="17" t="s">
        <v>59</v>
      </c>
    </row>
    <row r="45" spans="1:18" x14ac:dyDescent="0.3">
      <c r="A45" t="s">
        <v>33</v>
      </c>
      <c r="B45" t="s">
        <v>37</v>
      </c>
      <c r="C45" s="17">
        <v>16</v>
      </c>
      <c r="D45">
        <v>3.63</v>
      </c>
      <c r="E45">
        <v>0.46</v>
      </c>
      <c r="F45">
        <v>0.43611113992354728</v>
      </c>
      <c r="G45">
        <v>19.35483870967742</v>
      </c>
      <c r="H45" s="17" t="s">
        <v>59</v>
      </c>
    </row>
    <row r="46" spans="1:18" x14ac:dyDescent="0.3">
      <c r="A46" t="s">
        <v>33</v>
      </c>
      <c r="B46" t="s">
        <v>37</v>
      </c>
      <c r="C46" s="17">
        <v>17</v>
      </c>
      <c r="D46">
        <v>2.35</v>
      </c>
      <c r="E46">
        <v>0.25</v>
      </c>
      <c r="F46">
        <v>0.19771735252152781</v>
      </c>
      <c r="G46">
        <v>33.333333333333329</v>
      </c>
      <c r="H46" s="17" t="s">
        <v>59</v>
      </c>
    </row>
    <row r="47" spans="1:18" x14ac:dyDescent="0.3">
      <c r="A47" t="s">
        <v>33</v>
      </c>
      <c r="B47" t="s">
        <v>37</v>
      </c>
      <c r="C47" s="17">
        <v>18</v>
      </c>
      <c r="D47">
        <v>4.55</v>
      </c>
      <c r="E47">
        <v>0.55000000000000004</v>
      </c>
      <c r="F47">
        <v>1.8135731111590947</v>
      </c>
      <c r="G47">
        <v>6.9767441860465116</v>
      </c>
      <c r="H47" s="17" t="s">
        <v>59</v>
      </c>
    </row>
    <row r="48" spans="1:18" x14ac:dyDescent="0.3">
      <c r="A48" t="s">
        <v>33</v>
      </c>
      <c r="B48" t="s">
        <v>37</v>
      </c>
      <c r="C48" s="17">
        <v>22</v>
      </c>
      <c r="D48">
        <v>1.7</v>
      </c>
      <c r="E48">
        <v>0.18</v>
      </c>
      <c r="F48">
        <v>0.29883304819193601</v>
      </c>
      <c r="G48">
        <v>31.25</v>
      </c>
      <c r="H48" s="17" t="s">
        <v>60</v>
      </c>
    </row>
    <row r="49" spans="1:8" x14ac:dyDescent="0.3">
      <c r="A49" t="s">
        <v>33</v>
      </c>
      <c r="B49" t="s">
        <v>37</v>
      </c>
      <c r="C49" s="17">
        <v>23</v>
      </c>
      <c r="D49">
        <v>3.21</v>
      </c>
      <c r="E49">
        <v>0.45</v>
      </c>
      <c r="F49">
        <v>0.91964006309752655</v>
      </c>
      <c r="G49">
        <v>22.222222222222221</v>
      </c>
      <c r="H49" s="17" t="s">
        <v>59</v>
      </c>
    </row>
    <row r="50" spans="1:8" x14ac:dyDescent="0.3">
      <c r="A50" t="s">
        <v>33</v>
      </c>
      <c r="B50" t="s">
        <v>37</v>
      </c>
      <c r="C50" s="17">
        <v>24</v>
      </c>
      <c r="D50">
        <v>1.77</v>
      </c>
      <c r="E50">
        <v>0.17</v>
      </c>
      <c r="F50">
        <v>0.31955061093031273</v>
      </c>
      <c r="G50">
        <v>15.789473684210526</v>
      </c>
      <c r="H50" s="17" t="s">
        <v>59</v>
      </c>
    </row>
    <row r="51" spans="1:8" x14ac:dyDescent="0.3">
      <c r="A51" t="s">
        <v>33</v>
      </c>
      <c r="B51" t="s">
        <v>37</v>
      </c>
      <c r="C51" s="17">
        <v>25</v>
      </c>
      <c r="D51">
        <v>4.68</v>
      </c>
      <c r="E51">
        <v>0.65</v>
      </c>
      <c r="F51">
        <v>0.11943211734376147</v>
      </c>
      <c r="G51">
        <v>71.428571428571431</v>
      </c>
      <c r="H51" s="17" t="s">
        <v>59</v>
      </c>
    </row>
    <row r="52" spans="1:8" x14ac:dyDescent="0.3">
      <c r="A52" t="s">
        <v>33</v>
      </c>
      <c r="B52" t="s">
        <v>38</v>
      </c>
      <c r="C52" s="17">
        <v>2</v>
      </c>
      <c r="D52">
        <v>2.2400000000000002</v>
      </c>
      <c r="E52">
        <v>0.22</v>
      </c>
      <c r="F52">
        <v>0.11034537888071345</v>
      </c>
      <c r="G52">
        <v>18.181818181818183</v>
      </c>
      <c r="H52" s="17" t="s">
        <v>60</v>
      </c>
    </row>
    <row r="53" spans="1:8" x14ac:dyDescent="0.3">
      <c r="A53" t="s">
        <v>33</v>
      </c>
      <c r="B53" t="s">
        <v>38</v>
      </c>
      <c r="C53" s="17">
        <v>4</v>
      </c>
      <c r="D53">
        <v>2.98</v>
      </c>
      <c r="E53">
        <v>0.38</v>
      </c>
      <c r="F53">
        <v>1.3366057372499776</v>
      </c>
      <c r="G53">
        <v>11.594202898550725</v>
      </c>
      <c r="H53" s="17" t="s">
        <v>59</v>
      </c>
    </row>
    <row r="54" spans="1:8" x14ac:dyDescent="0.3">
      <c r="A54" t="s">
        <v>33</v>
      </c>
      <c r="B54" t="s">
        <v>38</v>
      </c>
      <c r="C54" s="17">
        <v>5</v>
      </c>
      <c r="D54">
        <v>2.41</v>
      </c>
      <c r="E54">
        <v>0.28000000000000003</v>
      </c>
      <c r="F54">
        <v>0.55805239713400234</v>
      </c>
      <c r="G54">
        <v>3.5714285714285712</v>
      </c>
      <c r="H54" s="17" t="s">
        <v>59</v>
      </c>
    </row>
    <row r="55" spans="1:8" x14ac:dyDescent="0.3">
      <c r="A55" t="s">
        <v>33</v>
      </c>
      <c r="B55" t="s">
        <v>38</v>
      </c>
      <c r="C55" s="17">
        <v>6</v>
      </c>
      <c r="D55">
        <v>2.02</v>
      </c>
      <c r="E55">
        <v>0.25</v>
      </c>
      <c r="F55">
        <v>0.70110791355176383</v>
      </c>
      <c r="G55">
        <v>23.255813953488371</v>
      </c>
      <c r="H55" s="17" t="s">
        <v>59</v>
      </c>
    </row>
    <row r="56" spans="1:8" x14ac:dyDescent="0.3">
      <c r="A56" t="s">
        <v>33</v>
      </c>
      <c r="B56" t="s">
        <v>38</v>
      </c>
      <c r="C56" s="17" t="s">
        <v>39</v>
      </c>
      <c r="D56">
        <v>2.33</v>
      </c>
      <c r="E56">
        <v>0.32</v>
      </c>
      <c r="F56">
        <v>0.41103923808294601</v>
      </c>
      <c r="G56">
        <v>30.76923076923077</v>
      </c>
      <c r="H56" s="17" t="s">
        <v>60</v>
      </c>
    </row>
    <row r="57" spans="1:8" x14ac:dyDescent="0.3">
      <c r="A57" t="s">
        <v>33</v>
      </c>
      <c r="B57" t="s">
        <v>38</v>
      </c>
      <c r="C57" s="17" t="s">
        <v>40</v>
      </c>
      <c r="D57">
        <v>1.51</v>
      </c>
      <c r="E57">
        <v>0.14000000000000001</v>
      </c>
      <c r="F57">
        <v>0.20896821941663041</v>
      </c>
      <c r="G57">
        <v>33.333333333333329</v>
      </c>
      <c r="H57" s="17" t="s">
        <v>59</v>
      </c>
    </row>
    <row r="58" spans="1:8" x14ac:dyDescent="0.3">
      <c r="A58" t="s">
        <v>33</v>
      </c>
      <c r="B58" t="s">
        <v>38</v>
      </c>
      <c r="C58" s="17" t="s">
        <v>41</v>
      </c>
      <c r="D58">
        <v>3.68</v>
      </c>
      <c r="E58">
        <v>0.45</v>
      </c>
      <c r="F58">
        <v>0.30139659647893424</v>
      </c>
      <c r="G58">
        <v>37.5</v>
      </c>
      <c r="H58" s="17" t="s">
        <v>59</v>
      </c>
    </row>
    <row r="59" spans="1:8" x14ac:dyDescent="0.3">
      <c r="A59" t="s">
        <v>33</v>
      </c>
      <c r="B59" t="s">
        <v>38</v>
      </c>
      <c r="C59" s="17" t="s">
        <v>42</v>
      </c>
      <c r="D59">
        <v>3.22</v>
      </c>
      <c r="E59">
        <v>0.4</v>
      </c>
      <c r="F59">
        <v>0.48936526600992636</v>
      </c>
      <c r="G59">
        <v>36.666666666666664</v>
      </c>
      <c r="H59" s="17" t="s">
        <v>59</v>
      </c>
    </row>
    <row r="60" spans="1:8" x14ac:dyDescent="0.3">
      <c r="A60" t="s">
        <v>33</v>
      </c>
      <c r="B60" t="s">
        <v>38</v>
      </c>
      <c r="C60" s="17">
        <v>13</v>
      </c>
      <c r="D60">
        <v>1.62</v>
      </c>
      <c r="E60">
        <v>0.15</v>
      </c>
      <c r="F60">
        <v>0.26214430294893615</v>
      </c>
      <c r="G60">
        <v>0</v>
      </c>
      <c r="H60" s="17" t="s">
        <v>59</v>
      </c>
    </row>
    <row r="61" spans="1:8" x14ac:dyDescent="0.3">
      <c r="A61" t="s">
        <v>33</v>
      </c>
      <c r="B61" t="s">
        <v>38</v>
      </c>
      <c r="C61" s="17">
        <v>14</v>
      </c>
      <c r="D61">
        <v>5.72</v>
      </c>
      <c r="E61">
        <v>0.95</v>
      </c>
      <c r="F61">
        <v>0.61534995631447464</v>
      </c>
      <c r="G61">
        <v>12.76595744680851</v>
      </c>
      <c r="H61" s="17" t="s">
        <v>59</v>
      </c>
    </row>
    <row r="62" spans="1:8" x14ac:dyDescent="0.3">
      <c r="A62" t="s">
        <v>33</v>
      </c>
      <c r="B62" t="s">
        <v>38</v>
      </c>
      <c r="C62" s="17">
        <v>16</v>
      </c>
      <c r="D62">
        <v>3.38</v>
      </c>
      <c r="E62">
        <v>0.38</v>
      </c>
      <c r="F62">
        <v>0.30608866163520748</v>
      </c>
      <c r="G62">
        <v>4.5454545454545459</v>
      </c>
      <c r="H62" s="17" t="s">
        <v>59</v>
      </c>
    </row>
    <row r="63" spans="1:8" x14ac:dyDescent="0.3">
      <c r="A63" t="s">
        <v>33</v>
      </c>
      <c r="B63" t="s">
        <v>38</v>
      </c>
      <c r="C63" s="17">
        <v>17</v>
      </c>
      <c r="D63">
        <v>2.27</v>
      </c>
      <c r="E63">
        <v>0.26</v>
      </c>
      <c r="F63">
        <v>9.9164047083089554E-2</v>
      </c>
      <c r="G63">
        <v>16.666666666666664</v>
      </c>
      <c r="H63" s="17" t="s">
        <v>59</v>
      </c>
    </row>
    <row r="64" spans="1:8" x14ac:dyDescent="0.3">
      <c r="A64" t="s">
        <v>33</v>
      </c>
      <c r="B64" t="s">
        <v>38</v>
      </c>
      <c r="C64" s="17">
        <v>18</v>
      </c>
      <c r="D64">
        <v>2.6</v>
      </c>
      <c r="E64">
        <v>0.27</v>
      </c>
      <c r="F64">
        <v>1.0173857210808233</v>
      </c>
      <c r="G64">
        <v>2.2727272727272729</v>
      </c>
      <c r="H64" s="17" t="s">
        <v>59</v>
      </c>
    </row>
    <row r="65" spans="1:8" x14ac:dyDescent="0.3">
      <c r="A65" t="s">
        <v>33</v>
      </c>
      <c r="B65" t="s">
        <v>38</v>
      </c>
      <c r="C65" s="17">
        <v>22</v>
      </c>
      <c r="D65">
        <v>1.72</v>
      </c>
      <c r="E65">
        <v>0.18</v>
      </c>
      <c r="F65">
        <v>0.34417944751550239</v>
      </c>
      <c r="G65">
        <v>27.777777777777779</v>
      </c>
      <c r="H65" s="17" t="s">
        <v>60</v>
      </c>
    </row>
    <row r="66" spans="1:8" x14ac:dyDescent="0.3">
      <c r="A66" t="s">
        <v>33</v>
      </c>
      <c r="B66" t="s">
        <v>38</v>
      </c>
      <c r="C66" s="17">
        <v>23</v>
      </c>
      <c r="D66">
        <v>1.0596300363540649</v>
      </c>
      <c r="E66">
        <v>6.8222701549530029E-2</v>
      </c>
      <c r="F66">
        <v>1.2256298818370231E-2</v>
      </c>
      <c r="G66">
        <v>0</v>
      </c>
      <c r="H66" s="17" t="s">
        <v>59</v>
      </c>
    </row>
    <row r="67" spans="1:8" x14ac:dyDescent="0.3">
      <c r="A67" t="s">
        <v>33</v>
      </c>
      <c r="B67" t="s">
        <v>38</v>
      </c>
      <c r="C67" s="17">
        <v>24</v>
      </c>
      <c r="D67">
        <v>1.61</v>
      </c>
      <c r="E67">
        <v>0.14000000000000001</v>
      </c>
      <c r="F67">
        <v>0.20092660653379837</v>
      </c>
      <c r="G67">
        <v>16.666666666666664</v>
      </c>
      <c r="H67" s="17" t="s">
        <v>59</v>
      </c>
    </row>
    <row r="68" spans="1:8" x14ac:dyDescent="0.3">
      <c r="A68" t="s">
        <v>33</v>
      </c>
      <c r="B68" t="s">
        <v>38</v>
      </c>
      <c r="C68" s="17">
        <v>25</v>
      </c>
      <c r="D68">
        <v>4.78</v>
      </c>
      <c r="E68">
        <v>0.6</v>
      </c>
      <c r="F68">
        <v>5.791516972040487E-2</v>
      </c>
      <c r="G68">
        <v>66.666666666666657</v>
      </c>
      <c r="H68" s="17" t="s">
        <v>59</v>
      </c>
    </row>
    <row r="69" spans="1:8" x14ac:dyDescent="0.3">
      <c r="A69" t="s">
        <v>33</v>
      </c>
      <c r="B69" t="s">
        <v>43</v>
      </c>
      <c r="C69" s="17">
        <v>3</v>
      </c>
      <c r="D69">
        <v>3.24</v>
      </c>
      <c r="E69">
        <v>0.46</v>
      </c>
      <c r="F69">
        <v>8.649590319532642</v>
      </c>
      <c r="G69">
        <v>10.106382978723403</v>
      </c>
      <c r="H69" s="17" t="s">
        <v>59</v>
      </c>
    </row>
    <row r="70" spans="1:8" x14ac:dyDescent="0.3">
      <c r="A70" t="s">
        <v>33</v>
      </c>
      <c r="B70" t="s">
        <v>43</v>
      </c>
      <c r="C70" s="17">
        <v>4</v>
      </c>
      <c r="D70">
        <v>5.03</v>
      </c>
      <c r="E70">
        <v>1.03</v>
      </c>
      <c r="F70">
        <v>6.8118413659171342</v>
      </c>
      <c r="G70">
        <v>7.0911722141823441</v>
      </c>
      <c r="H70" s="17" t="s">
        <v>60</v>
      </c>
    </row>
    <row r="71" spans="1:8" x14ac:dyDescent="0.3">
      <c r="A71" t="s">
        <v>33</v>
      </c>
      <c r="B71" t="s">
        <v>43</v>
      </c>
      <c r="C71" s="17">
        <v>5</v>
      </c>
      <c r="D71">
        <v>3.86</v>
      </c>
      <c r="E71">
        <v>0.56999999999999995</v>
      </c>
      <c r="F71">
        <v>14.047892291328445</v>
      </c>
      <c r="G71">
        <v>6.2266500622665006</v>
      </c>
      <c r="H71" s="17" t="s">
        <v>59</v>
      </c>
    </row>
    <row r="72" spans="1:8" x14ac:dyDescent="0.3">
      <c r="A72" t="s">
        <v>33</v>
      </c>
      <c r="B72" t="s">
        <v>43</v>
      </c>
      <c r="C72" s="17">
        <v>6</v>
      </c>
      <c r="D72">
        <v>1.82</v>
      </c>
      <c r="E72">
        <v>0.19</v>
      </c>
      <c r="F72">
        <v>1.3440658390651266</v>
      </c>
      <c r="G72">
        <v>24</v>
      </c>
      <c r="H72" s="17" t="s">
        <v>59</v>
      </c>
    </row>
    <row r="73" spans="1:8" x14ac:dyDescent="0.3">
      <c r="A73" t="s">
        <v>33</v>
      </c>
      <c r="B73" t="s">
        <v>43</v>
      </c>
      <c r="C73" s="17">
        <v>9</v>
      </c>
      <c r="D73">
        <v>4.9800000000000004</v>
      </c>
      <c r="E73">
        <v>0.68</v>
      </c>
      <c r="F73">
        <v>5.4023975840478002E-2</v>
      </c>
      <c r="G73">
        <v>40</v>
      </c>
      <c r="H73" s="17" t="s">
        <v>59</v>
      </c>
    </row>
    <row r="74" spans="1:8" x14ac:dyDescent="0.3">
      <c r="A74" t="s">
        <v>33</v>
      </c>
      <c r="B74" t="s">
        <v>43</v>
      </c>
      <c r="C74" s="17">
        <v>10</v>
      </c>
      <c r="D74">
        <v>3.49</v>
      </c>
      <c r="E74">
        <v>0.52</v>
      </c>
      <c r="F74">
        <v>5.367710437635445</v>
      </c>
      <c r="G74">
        <v>14.522821576763487</v>
      </c>
      <c r="H74" s="17" t="s">
        <v>59</v>
      </c>
    </row>
    <row r="75" spans="1:8" x14ac:dyDescent="0.3">
      <c r="A75" t="s">
        <v>33</v>
      </c>
      <c r="B75" t="s">
        <v>43</v>
      </c>
      <c r="C75" s="17">
        <v>12</v>
      </c>
      <c r="D75">
        <v>3.2</v>
      </c>
      <c r="E75">
        <v>0.46</v>
      </c>
      <c r="F75">
        <v>13.534793529327555</v>
      </c>
      <c r="G75">
        <v>1.6025641025641024</v>
      </c>
      <c r="H75" s="17" t="s">
        <v>59</v>
      </c>
    </row>
    <row r="76" spans="1:8" x14ac:dyDescent="0.3">
      <c r="A76" t="s">
        <v>33</v>
      </c>
      <c r="B76" t="s">
        <v>43</v>
      </c>
      <c r="C76" s="17">
        <v>13</v>
      </c>
      <c r="D76">
        <v>1.41</v>
      </c>
      <c r="E76">
        <v>0.14000000000000001</v>
      </c>
      <c r="F76">
        <v>0.12567690980028542</v>
      </c>
      <c r="G76">
        <v>44.444444444444443</v>
      </c>
      <c r="H76" s="17" t="s">
        <v>60</v>
      </c>
    </row>
    <row r="77" spans="1:8" x14ac:dyDescent="0.3">
      <c r="A77" t="s">
        <v>33</v>
      </c>
      <c r="B77" t="s">
        <v>43</v>
      </c>
      <c r="C77" s="17">
        <v>14</v>
      </c>
      <c r="D77">
        <v>3.17</v>
      </c>
      <c r="E77">
        <v>0.43</v>
      </c>
      <c r="F77">
        <v>1.7976802109278114</v>
      </c>
      <c r="G77">
        <v>22.463768115942027</v>
      </c>
      <c r="H77" s="17" t="s">
        <v>59</v>
      </c>
    </row>
    <row r="78" spans="1:8" x14ac:dyDescent="0.3">
      <c r="A78" t="s">
        <v>33</v>
      </c>
      <c r="B78" t="s">
        <v>43</v>
      </c>
      <c r="C78" s="17">
        <v>15</v>
      </c>
      <c r="D78">
        <v>2.36</v>
      </c>
      <c r="E78">
        <v>0.25</v>
      </c>
      <c r="F78">
        <v>0.16023522029604395</v>
      </c>
      <c r="G78">
        <v>58.333333333333336</v>
      </c>
      <c r="H78" s="17" t="s">
        <v>59</v>
      </c>
    </row>
    <row r="79" spans="1:8" x14ac:dyDescent="0.3">
      <c r="A79" t="s">
        <v>33</v>
      </c>
      <c r="B79" t="s">
        <v>43</v>
      </c>
      <c r="C79" s="17">
        <v>20</v>
      </c>
      <c r="D79">
        <v>5.2</v>
      </c>
      <c r="E79">
        <v>0.95</v>
      </c>
      <c r="F79">
        <v>2.4875674045450036</v>
      </c>
      <c r="G79">
        <v>15.767634854771783</v>
      </c>
      <c r="H79" s="17" t="s">
        <v>59</v>
      </c>
    </row>
    <row r="80" spans="1:8" x14ac:dyDescent="0.3">
      <c r="A80" t="s">
        <v>33</v>
      </c>
      <c r="B80" t="s">
        <v>43</v>
      </c>
      <c r="C80" s="17">
        <v>21</v>
      </c>
      <c r="D80">
        <v>2.97</v>
      </c>
      <c r="E80">
        <v>0.43</v>
      </c>
      <c r="F80">
        <v>0.99579106247936966</v>
      </c>
      <c r="G80">
        <v>29.577464788732392</v>
      </c>
      <c r="H80" s="17" t="s">
        <v>59</v>
      </c>
    </row>
    <row r="81" spans="1:8" x14ac:dyDescent="0.3">
      <c r="A81" t="s">
        <v>33</v>
      </c>
      <c r="B81" t="s">
        <v>43</v>
      </c>
      <c r="C81" s="17">
        <v>22</v>
      </c>
      <c r="D81">
        <v>5.2</v>
      </c>
      <c r="E81">
        <v>0.86</v>
      </c>
      <c r="F81">
        <v>0.18926887536434256</v>
      </c>
      <c r="G81">
        <v>66.666666666666657</v>
      </c>
      <c r="H81" s="17" t="s">
        <v>60</v>
      </c>
    </row>
    <row r="82" spans="1:8" x14ac:dyDescent="0.3">
      <c r="A82" t="s">
        <v>33</v>
      </c>
      <c r="B82" t="s">
        <v>44</v>
      </c>
      <c r="C82" s="17">
        <v>3</v>
      </c>
      <c r="D82">
        <v>4</v>
      </c>
      <c r="E82">
        <v>0.83</v>
      </c>
      <c r="F82">
        <v>2.9534302379409314</v>
      </c>
      <c r="G82">
        <v>7.2100313479623823</v>
      </c>
      <c r="H82" s="17" t="s">
        <v>60</v>
      </c>
    </row>
    <row r="83" spans="1:8" x14ac:dyDescent="0.3">
      <c r="A83" t="s">
        <v>33</v>
      </c>
      <c r="B83" t="s">
        <v>44</v>
      </c>
      <c r="C83" s="17">
        <v>6</v>
      </c>
      <c r="D83">
        <v>4.4000000000000004</v>
      </c>
      <c r="E83">
        <v>0.67</v>
      </c>
      <c r="F83">
        <v>6.2314488466305518</v>
      </c>
      <c r="G83">
        <v>8.9795918367346932</v>
      </c>
      <c r="H83" s="17" t="s">
        <v>59</v>
      </c>
    </row>
    <row r="84" spans="1:8" x14ac:dyDescent="0.3">
      <c r="A84" t="s">
        <v>33</v>
      </c>
      <c r="B84" t="s">
        <v>44</v>
      </c>
      <c r="C84" s="17" t="s">
        <v>45</v>
      </c>
      <c r="D84">
        <v>2.73</v>
      </c>
      <c r="E84">
        <v>0.36</v>
      </c>
      <c r="F84">
        <v>6.5797259236467776</v>
      </c>
      <c r="G84">
        <v>8.2733812949640289</v>
      </c>
      <c r="H84" s="17" t="s">
        <v>59</v>
      </c>
    </row>
    <row r="85" spans="1:8" x14ac:dyDescent="0.3">
      <c r="A85" t="s">
        <v>33</v>
      </c>
      <c r="B85" t="s">
        <v>44</v>
      </c>
      <c r="C85" s="17" t="s">
        <v>46</v>
      </c>
      <c r="D85">
        <v>3.36</v>
      </c>
      <c r="E85">
        <v>0.54</v>
      </c>
      <c r="F85">
        <v>6.3359846601053977</v>
      </c>
      <c r="G85">
        <v>9.8976109215017072</v>
      </c>
      <c r="H85" s="17" t="s">
        <v>60</v>
      </c>
    </row>
    <row r="86" spans="1:8" x14ac:dyDescent="0.3">
      <c r="A86" t="s">
        <v>33</v>
      </c>
      <c r="B86" t="s">
        <v>44</v>
      </c>
      <c r="C86" s="17">
        <v>8</v>
      </c>
      <c r="D86">
        <v>3.71</v>
      </c>
      <c r="E86">
        <v>0.65</v>
      </c>
      <c r="F86">
        <v>5.8210904440617339</v>
      </c>
      <c r="G86">
        <v>7.2538860103626934</v>
      </c>
      <c r="H86" s="17" t="s">
        <v>59</v>
      </c>
    </row>
    <row r="87" spans="1:8" x14ac:dyDescent="0.3">
      <c r="A87" t="s">
        <v>33</v>
      </c>
      <c r="B87" t="s">
        <v>44</v>
      </c>
      <c r="C87" s="17">
        <v>9</v>
      </c>
      <c r="D87">
        <v>3.14</v>
      </c>
      <c r="E87">
        <v>0.52</v>
      </c>
      <c r="F87">
        <v>11.330281965665472</v>
      </c>
      <c r="G87">
        <v>4.1103299080584099</v>
      </c>
      <c r="H87" s="17" t="s">
        <v>59</v>
      </c>
    </row>
    <row r="88" spans="1:8" x14ac:dyDescent="0.3">
      <c r="A88" t="s">
        <v>33</v>
      </c>
      <c r="B88" t="s">
        <v>44</v>
      </c>
      <c r="C88" s="17">
        <v>10</v>
      </c>
      <c r="D88">
        <v>2.46</v>
      </c>
      <c r="E88">
        <v>0.32</v>
      </c>
      <c r="F88">
        <v>4.3419246567355856</v>
      </c>
      <c r="G88">
        <v>22.522522522522522</v>
      </c>
      <c r="H88" s="17" t="s">
        <v>59</v>
      </c>
    </row>
    <row r="89" spans="1:8" x14ac:dyDescent="0.3">
      <c r="A89" t="s">
        <v>33</v>
      </c>
      <c r="B89" t="s">
        <v>44</v>
      </c>
      <c r="C89" s="17">
        <v>11</v>
      </c>
      <c r="D89">
        <v>3.22</v>
      </c>
      <c r="E89">
        <v>0.5</v>
      </c>
      <c r="F89">
        <v>2.3245589143891832</v>
      </c>
      <c r="G89">
        <v>24.528301886792452</v>
      </c>
      <c r="H89" s="17" t="s">
        <v>59</v>
      </c>
    </row>
    <row r="90" spans="1:8" x14ac:dyDescent="0.3">
      <c r="A90" t="s">
        <v>33</v>
      </c>
      <c r="B90" t="s">
        <v>44</v>
      </c>
      <c r="C90" s="17">
        <v>12</v>
      </c>
      <c r="D90">
        <v>5.31</v>
      </c>
      <c r="E90">
        <v>1.02</v>
      </c>
      <c r="F90">
        <v>2.9750398240372791</v>
      </c>
      <c r="G90">
        <v>9.7560975609756095</v>
      </c>
      <c r="H90" s="17" t="s">
        <v>60</v>
      </c>
    </row>
    <row r="91" spans="1:8" x14ac:dyDescent="0.3">
      <c r="A91" t="s">
        <v>33</v>
      </c>
      <c r="B91" t="s">
        <v>44</v>
      </c>
      <c r="C91" s="17">
        <v>13</v>
      </c>
      <c r="D91">
        <v>5.0999999999999996</v>
      </c>
      <c r="E91">
        <v>1.03</v>
      </c>
      <c r="F91">
        <v>2.2285111376253539</v>
      </c>
      <c r="G91">
        <v>10.619469026548673</v>
      </c>
      <c r="H91" s="17" t="s">
        <v>59</v>
      </c>
    </row>
    <row r="92" spans="1:8" x14ac:dyDescent="0.3">
      <c r="A92" t="s">
        <v>33</v>
      </c>
      <c r="B92" t="s">
        <v>44</v>
      </c>
      <c r="C92" s="17">
        <v>14</v>
      </c>
      <c r="D92">
        <v>4.09</v>
      </c>
      <c r="E92">
        <v>0.62</v>
      </c>
      <c r="F92">
        <v>3.1019151453879119</v>
      </c>
      <c r="G92">
        <v>8.1481481481481488</v>
      </c>
      <c r="H92" s="17" t="s">
        <v>59</v>
      </c>
    </row>
    <row r="93" spans="1:8" x14ac:dyDescent="0.3">
      <c r="A93" t="s">
        <v>33</v>
      </c>
      <c r="B93" t="s">
        <v>44</v>
      </c>
      <c r="C93" s="17">
        <v>15</v>
      </c>
      <c r="D93">
        <v>2.83</v>
      </c>
      <c r="E93">
        <v>0.37</v>
      </c>
      <c r="F93">
        <v>0.54678293660146127</v>
      </c>
      <c r="G93">
        <v>24.137931034482758</v>
      </c>
      <c r="H93" s="17" t="s">
        <v>59</v>
      </c>
    </row>
    <row r="94" spans="1:8" x14ac:dyDescent="0.3">
      <c r="A94" t="s">
        <v>33</v>
      </c>
      <c r="B94" t="s">
        <v>44</v>
      </c>
      <c r="C94" s="17">
        <v>16</v>
      </c>
      <c r="D94">
        <v>4.83</v>
      </c>
      <c r="E94">
        <v>0.83</v>
      </c>
      <c r="F94">
        <v>4.5140368026644326</v>
      </c>
      <c r="G94">
        <v>6.7669172932330826</v>
      </c>
      <c r="H94" s="17" t="s">
        <v>59</v>
      </c>
    </row>
    <row r="95" spans="1:8" x14ac:dyDescent="0.3">
      <c r="A95" t="s">
        <v>33</v>
      </c>
      <c r="B95" t="s">
        <v>44</v>
      </c>
      <c r="C95" s="17">
        <v>17</v>
      </c>
      <c r="D95">
        <v>4.0199999999999996</v>
      </c>
      <c r="E95">
        <v>0.65</v>
      </c>
      <c r="F95">
        <v>4.0506420127100533</v>
      </c>
      <c r="G95">
        <v>9.5665171898355759</v>
      </c>
      <c r="H95" s="17" t="s">
        <v>60</v>
      </c>
    </row>
    <row r="96" spans="1:8" x14ac:dyDescent="0.3">
      <c r="A96" t="s">
        <v>33</v>
      </c>
      <c r="B96" t="s">
        <v>44</v>
      </c>
      <c r="C96" s="17">
        <v>18</v>
      </c>
      <c r="D96">
        <v>4.8099999999999996</v>
      </c>
      <c r="E96">
        <v>0.79</v>
      </c>
      <c r="F96">
        <v>2.1390557352362372</v>
      </c>
      <c r="G96">
        <v>28.000000000000004</v>
      </c>
      <c r="H96" s="17" t="s">
        <v>60</v>
      </c>
    </row>
    <row r="97" spans="1:8" x14ac:dyDescent="0.3">
      <c r="A97" t="s">
        <v>47</v>
      </c>
      <c r="B97" t="s">
        <v>48</v>
      </c>
      <c r="C97" s="17">
        <v>1</v>
      </c>
      <c r="D97">
        <v>2.75</v>
      </c>
      <c r="E97">
        <v>0.51</v>
      </c>
      <c r="F97">
        <v>7.6542874598576809</v>
      </c>
      <c r="G97">
        <v>5.4020100502512562</v>
      </c>
      <c r="H97" s="17" t="s">
        <v>59</v>
      </c>
    </row>
    <row r="98" spans="1:8" x14ac:dyDescent="0.3">
      <c r="A98" t="s">
        <v>47</v>
      </c>
      <c r="B98" t="s">
        <v>48</v>
      </c>
      <c r="C98" s="17">
        <v>2</v>
      </c>
      <c r="D98">
        <v>3.18</v>
      </c>
      <c r="E98">
        <v>0.43</v>
      </c>
      <c r="F98">
        <v>4.8448709587254264</v>
      </c>
      <c r="G98">
        <v>3.1468531468531471</v>
      </c>
      <c r="H98" s="17" t="s">
        <v>60</v>
      </c>
    </row>
    <row r="99" spans="1:8" x14ac:dyDescent="0.3">
      <c r="A99" t="s">
        <v>47</v>
      </c>
      <c r="B99" t="s">
        <v>48</v>
      </c>
      <c r="C99" s="17">
        <v>3</v>
      </c>
      <c r="D99">
        <v>4.2300000000000004</v>
      </c>
      <c r="E99">
        <v>0.86</v>
      </c>
      <c r="F99">
        <v>7.609431983741799</v>
      </c>
      <c r="G99">
        <v>5.8536585365853666</v>
      </c>
      <c r="H99" s="17" t="s">
        <v>59</v>
      </c>
    </row>
    <row r="100" spans="1:8" x14ac:dyDescent="0.3">
      <c r="A100" t="s">
        <v>47</v>
      </c>
      <c r="B100" t="s">
        <v>48</v>
      </c>
      <c r="C100" s="17">
        <v>4</v>
      </c>
      <c r="D100">
        <v>3.3</v>
      </c>
      <c r="E100">
        <v>0.55000000000000004</v>
      </c>
      <c r="F100">
        <v>4.2443272933291079</v>
      </c>
      <c r="G100">
        <v>9.9547511312217196</v>
      </c>
      <c r="H100" s="17" t="s">
        <v>60</v>
      </c>
    </row>
    <row r="101" spans="1:8" x14ac:dyDescent="0.3">
      <c r="A101" t="s">
        <v>47</v>
      </c>
      <c r="B101" t="s">
        <v>48</v>
      </c>
      <c r="C101" s="17">
        <v>5</v>
      </c>
      <c r="D101">
        <v>2.31</v>
      </c>
      <c r="E101">
        <v>0.28000000000000003</v>
      </c>
      <c r="F101">
        <v>3.0791360031371333</v>
      </c>
      <c r="G101">
        <v>4.10958904109589</v>
      </c>
      <c r="H101" s="17" t="s">
        <v>60</v>
      </c>
    </row>
    <row r="102" spans="1:8" x14ac:dyDescent="0.3">
      <c r="A102" t="s">
        <v>47</v>
      </c>
      <c r="B102" t="s">
        <v>48</v>
      </c>
      <c r="C102" s="17">
        <v>6</v>
      </c>
      <c r="D102">
        <v>3.44</v>
      </c>
      <c r="E102">
        <v>0.47</v>
      </c>
      <c r="F102">
        <v>0.73053261293568272</v>
      </c>
      <c r="G102">
        <v>45.238095238095241</v>
      </c>
      <c r="H102" s="17" t="s">
        <v>59</v>
      </c>
    </row>
    <row r="103" spans="1:8" x14ac:dyDescent="0.3">
      <c r="A103" t="s">
        <v>47</v>
      </c>
      <c r="B103" t="s">
        <v>48</v>
      </c>
      <c r="C103" s="17">
        <v>7</v>
      </c>
      <c r="D103">
        <v>2.85</v>
      </c>
      <c r="E103">
        <v>0.34</v>
      </c>
      <c r="F103">
        <v>0.30549965797320905</v>
      </c>
      <c r="G103">
        <v>43.478260869565219</v>
      </c>
      <c r="H103" s="17" t="s">
        <v>60</v>
      </c>
    </row>
    <row r="104" spans="1:8" x14ac:dyDescent="0.3">
      <c r="A104" t="s">
        <v>47</v>
      </c>
      <c r="B104" t="s">
        <v>48</v>
      </c>
      <c r="C104" s="17">
        <v>8</v>
      </c>
      <c r="D104">
        <v>2.66</v>
      </c>
      <c r="E104">
        <v>0.35</v>
      </c>
      <c r="F104">
        <v>0.9462106967113566</v>
      </c>
      <c r="G104">
        <v>38.235294117647058</v>
      </c>
      <c r="H104" s="17" t="s">
        <v>60</v>
      </c>
    </row>
    <row r="105" spans="1:8" x14ac:dyDescent="0.3">
      <c r="A105" t="s">
        <v>47</v>
      </c>
      <c r="B105" t="s">
        <v>48</v>
      </c>
      <c r="C105" s="17">
        <v>9</v>
      </c>
      <c r="D105">
        <v>4.12</v>
      </c>
      <c r="E105">
        <v>0.73</v>
      </c>
      <c r="F105">
        <v>1.928131291179521</v>
      </c>
      <c r="G105">
        <v>13.095238095238097</v>
      </c>
      <c r="H105" s="17" t="s">
        <v>60</v>
      </c>
    </row>
    <row r="106" spans="1:8" x14ac:dyDescent="0.3">
      <c r="A106" t="s">
        <v>47</v>
      </c>
      <c r="B106" t="s">
        <v>48</v>
      </c>
      <c r="C106" s="17">
        <v>11</v>
      </c>
      <c r="D106">
        <v>3.41</v>
      </c>
      <c r="E106">
        <v>0.51</v>
      </c>
      <c r="F106">
        <v>1.1226774976635374</v>
      </c>
      <c r="G106">
        <v>17.801047120418847</v>
      </c>
      <c r="H106" s="17" t="s">
        <v>60</v>
      </c>
    </row>
    <row r="107" spans="1:8" x14ac:dyDescent="0.3">
      <c r="A107" t="s">
        <v>47</v>
      </c>
      <c r="B107" t="s">
        <v>48</v>
      </c>
      <c r="C107" s="17">
        <v>12</v>
      </c>
      <c r="D107">
        <v>3.21</v>
      </c>
      <c r="E107">
        <v>0.47</v>
      </c>
      <c r="F107">
        <v>3.5144359376441288</v>
      </c>
      <c r="G107">
        <v>8.6614173228346463</v>
      </c>
      <c r="H107" s="17" t="s">
        <v>60</v>
      </c>
    </row>
    <row r="108" spans="1:8" x14ac:dyDescent="0.3">
      <c r="A108" t="s">
        <v>47</v>
      </c>
      <c r="B108" t="s">
        <v>48</v>
      </c>
      <c r="C108" s="17">
        <v>13</v>
      </c>
      <c r="D108">
        <v>3.13</v>
      </c>
      <c r="E108">
        <v>0.56000000000000005</v>
      </c>
      <c r="F108">
        <v>8.8385854506175736</v>
      </c>
      <c r="G108">
        <v>6.4824654622741766</v>
      </c>
      <c r="H108" s="17" t="s">
        <v>59</v>
      </c>
    </row>
    <row r="109" spans="1:8" x14ac:dyDescent="0.3">
      <c r="A109" t="s">
        <v>47</v>
      </c>
      <c r="B109" t="s">
        <v>48</v>
      </c>
      <c r="C109" s="17">
        <v>14</v>
      </c>
      <c r="D109">
        <v>6.69</v>
      </c>
      <c r="E109">
        <v>1.84</v>
      </c>
      <c r="F109">
        <v>0.14345482363842499</v>
      </c>
      <c r="G109">
        <v>28.571428571428569</v>
      </c>
      <c r="H109" s="17" t="s">
        <v>60</v>
      </c>
    </row>
    <row r="110" spans="1:8" x14ac:dyDescent="0.3">
      <c r="A110" t="s">
        <v>47</v>
      </c>
      <c r="B110" t="s">
        <v>49</v>
      </c>
      <c r="C110" s="17">
        <v>2</v>
      </c>
      <c r="D110">
        <v>0.9</v>
      </c>
      <c r="E110">
        <v>0.08</v>
      </c>
      <c r="F110">
        <v>0.20397028711643916</v>
      </c>
      <c r="G110">
        <v>0</v>
      </c>
      <c r="H110" s="17" t="s">
        <v>59</v>
      </c>
    </row>
    <row r="111" spans="1:8" x14ac:dyDescent="0.3">
      <c r="A111" t="s">
        <v>47</v>
      </c>
      <c r="B111" t="s">
        <v>49</v>
      </c>
      <c r="C111" s="17">
        <v>6</v>
      </c>
      <c r="D111">
        <v>2.11</v>
      </c>
      <c r="E111">
        <v>0.2</v>
      </c>
      <c r="F111">
        <v>11.010263686278543</v>
      </c>
      <c r="G111">
        <v>4.2608695652173916</v>
      </c>
      <c r="H111" s="17" t="s">
        <v>59</v>
      </c>
    </row>
    <row r="112" spans="1:8" x14ac:dyDescent="0.3">
      <c r="A112" t="s">
        <v>47</v>
      </c>
      <c r="B112" t="s">
        <v>49</v>
      </c>
      <c r="C112" s="17">
        <v>7</v>
      </c>
      <c r="D112">
        <v>2.41</v>
      </c>
      <c r="E112">
        <v>0.28999999999999998</v>
      </c>
      <c r="F112">
        <v>0.11618978379870451</v>
      </c>
      <c r="G112">
        <v>0</v>
      </c>
      <c r="H112" s="17" t="s">
        <v>60</v>
      </c>
    </row>
    <row r="113" spans="1:8" x14ac:dyDescent="0.3">
      <c r="A113" t="s">
        <v>47</v>
      </c>
      <c r="B113" t="s">
        <v>49</v>
      </c>
      <c r="C113" s="17">
        <v>9</v>
      </c>
      <c r="D113">
        <v>2.34</v>
      </c>
      <c r="E113">
        <v>0.23</v>
      </c>
      <c r="F113">
        <v>10.467643549980044</v>
      </c>
      <c r="G113">
        <v>0.36496350364963503</v>
      </c>
      <c r="H113" s="17" t="s">
        <v>59</v>
      </c>
    </row>
    <row r="114" spans="1:8" x14ac:dyDescent="0.3">
      <c r="A114" t="s">
        <v>47</v>
      </c>
      <c r="B114" t="s">
        <v>49</v>
      </c>
      <c r="C114" s="17">
        <v>11</v>
      </c>
      <c r="D114">
        <v>1.87</v>
      </c>
      <c r="E114">
        <v>0.22</v>
      </c>
      <c r="F114">
        <v>1.247263656264318</v>
      </c>
      <c r="G114">
        <v>17.857142857142858</v>
      </c>
      <c r="H114" s="17" t="s">
        <v>59</v>
      </c>
    </row>
    <row r="115" spans="1:8" x14ac:dyDescent="0.3">
      <c r="A115" t="s">
        <v>47</v>
      </c>
      <c r="B115" t="s">
        <v>49</v>
      </c>
      <c r="C115" s="17">
        <v>12</v>
      </c>
      <c r="D115">
        <v>3.05</v>
      </c>
      <c r="E115">
        <v>0.33</v>
      </c>
      <c r="F115">
        <v>1.3553875106667077</v>
      </c>
      <c r="G115">
        <v>9.6385542168674707</v>
      </c>
      <c r="H115" s="17" t="s">
        <v>59</v>
      </c>
    </row>
    <row r="116" spans="1:8" x14ac:dyDescent="0.3">
      <c r="A116" t="s">
        <v>47</v>
      </c>
      <c r="B116" t="s">
        <v>49</v>
      </c>
      <c r="C116" s="17">
        <v>13</v>
      </c>
      <c r="D116">
        <v>2.41</v>
      </c>
      <c r="E116">
        <v>0.24</v>
      </c>
      <c r="F116">
        <v>2.7177920099182136</v>
      </c>
      <c r="G116">
        <v>6.7796610169491522</v>
      </c>
      <c r="H116" s="17" t="s">
        <v>59</v>
      </c>
    </row>
    <row r="117" spans="1:8" x14ac:dyDescent="0.3">
      <c r="A117" t="s">
        <v>47</v>
      </c>
      <c r="B117" t="s">
        <v>49</v>
      </c>
      <c r="C117" s="17">
        <v>14</v>
      </c>
      <c r="D117">
        <v>2.77</v>
      </c>
      <c r="E117">
        <v>0.33</v>
      </c>
      <c r="F117">
        <v>1.264877458650824</v>
      </c>
      <c r="G117">
        <v>12.328767123287671</v>
      </c>
      <c r="H117" s="17" t="s">
        <v>59</v>
      </c>
    </row>
    <row r="118" spans="1:8" x14ac:dyDescent="0.3">
      <c r="A118" t="s">
        <v>47</v>
      </c>
      <c r="B118" t="s">
        <v>49</v>
      </c>
      <c r="C118" s="17">
        <v>15</v>
      </c>
      <c r="D118">
        <v>1.69</v>
      </c>
      <c r="E118">
        <v>0.15</v>
      </c>
      <c r="F118">
        <v>2.1866404082454336</v>
      </c>
      <c r="G118">
        <v>6.4516129032258061</v>
      </c>
      <c r="H118" s="17" t="s">
        <v>59</v>
      </c>
    </row>
    <row r="119" spans="1:8" x14ac:dyDescent="0.3">
      <c r="A119" t="s">
        <v>47</v>
      </c>
      <c r="B119" t="s">
        <v>49</v>
      </c>
      <c r="C119" s="17">
        <v>17</v>
      </c>
      <c r="D119">
        <v>2.27</v>
      </c>
      <c r="E119">
        <v>0.24</v>
      </c>
      <c r="F119">
        <v>24.402062926170778</v>
      </c>
      <c r="G119">
        <v>1.4184397163120568</v>
      </c>
      <c r="H119" s="17" t="s">
        <v>59</v>
      </c>
    </row>
    <row r="120" spans="1:8" x14ac:dyDescent="0.3">
      <c r="A120" t="s">
        <v>47</v>
      </c>
      <c r="B120" t="s">
        <v>49</v>
      </c>
      <c r="C120" s="17">
        <v>18</v>
      </c>
      <c r="D120">
        <v>1.69</v>
      </c>
      <c r="E120">
        <v>0.15</v>
      </c>
      <c r="F120">
        <v>1.4103848866124782</v>
      </c>
      <c r="G120">
        <v>19.736842105263158</v>
      </c>
      <c r="H120" s="17" t="s">
        <v>59</v>
      </c>
    </row>
    <row r="121" spans="1:8" x14ac:dyDescent="0.3">
      <c r="A121" t="s">
        <v>47</v>
      </c>
      <c r="B121" t="s">
        <v>49</v>
      </c>
      <c r="C121" s="17">
        <v>19</v>
      </c>
      <c r="D121">
        <v>2.17</v>
      </c>
      <c r="E121">
        <v>0.26</v>
      </c>
      <c r="F121">
        <v>6.8667090428908022</v>
      </c>
      <c r="G121">
        <v>7.2625698324022352</v>
      </c>
      <c r="H121" s="17" t="s">
        <v>59</v>
      </c>
    </row>
    <row r="122" spans="1:8" x14ac:dyDescent="0.3">
      <c r="A122" t="s">
        <v>47</v>
      </c>
      <c r="B122" t="s">
        <v>49</v>
      </c>
      <c r="C122" s="17">
        <v>20</v>
      </c>
      <c r="D122">
        <v>3.01</v>
      </c>
      <c r="E122">
        <v>0.38</v>
      </c>
      <c r="F122">
        <v>6.2882370665374081</v>
      </c>
      <c r="G122">
        <v>2.604166666666667</v>
      </c>
      <c r="H122" s="17" t="s">
        <v>59</v>
      </c>
    </row>
    <row r="123" spans="1:8" x14ac:dyDescent="0.3">
      <c r="A123" t="s">
        <v>47</v>
      </c>
      <c r="B123" t="s">
        <v>49</v>
      </c>
      <c r="C123" s="17">
        <v>21</v>
      </c>
      <c r="D123">
        <v>2.4</v>
      </c>
      <c r="E123">
        <v>0.27</v>
      </c>
      <c r="F123">
        <v>0.55829661603383651</v>
      </c>
      <c r="G123">
        <v>6.25</v>
      </c>
      <c r="H123" s="17" t="s">
        <v>59</v>
      </c>
    </row>
    <row r="124" spans="1:8" x14ac:dyDescent="0.3">
      <c r="A124" t="s">
        <v>47</v>
      </c>
      <c r="B124" t="s">
        <v>49</v>
      </c>
      <c r="C124" s="17">
        <v>22</v>
      </c>
      <c r="D124">
        <v>1.72</v>
      </c>
      <c r="E124">
        <v>0.16</v>
      </c>
      <c r="F124">
        <v>0.36053319582087395</v>
      </c>
      <c r="G124">
        <v>18.181818181818183</v>
      </c>
      <c r="H124" s="17" t="s">
        <v>60</v>
      </c>
    </row>
    <row r="125" spans="1:8" x14ac:dyDescent="0.3">
      <c r="A125" t="s">
        <v>47</v>
      </c>
      <c r="B125" t="s">
        <v>49</v>
      </c>
      <c r="C125" s="17">
        <v>23</v>
      </c>
      <c r="D125">
        <v>2.31</v>
      </c>
      <c r="E125">
        <v>0.2</v>
      </c>
      <c r="F125">
        <v>0.20398782600654394</v>
      </c>
      <c r="G125">
        <v>13.333333333333334</v>
      </c>
      <c r="H125" s="17" t="s">
        <v>59</v>
      </c>
    </row>
    <row r="126" spans="1:8" x14ac:dyDescent="0.3">
      <c r="A126" t="s">
        <v>47</v>
      </c>
      <c r="B126" t="s">
        <v>49</v>
      </c>
      <c r="C126" s="17">
        <v>24</v>
      </c>
      <c r="D126">
        <v>3.34</v>
      </c>
      <c r="E126">
        <v>0.48</v>
      </c>
      <c r="F126">
        <v>8.0043106629632899</v>
      </c>
      <c r="G126">
        <v>5.0880626223091969</v>
      </c>
      <c r="H126" s="17" t="s">
        <v>59</v>
      </c>
    </row>
    <row r="127" spans="1:8" x14ac:dyDescent="0.3">
      <c r="A127" t="s">
        <v>47</v>
      </c>
      <c r="B127" t="s">
        <v>49</v>
      </c>
      <c r="C127" s="17">
        <v>25</v>
      </c>
      <c r="D127">
        <v>3.75</v>
      </c>
      <c r="E127">
        <v>0.5</v>
      </c>
      <c r="F127">
        <v>4.2091555262534159</v>
      </c>
      <c r="G127">
        <v>7.1197411003236244</v>
      </c>
      <c r="H127" s="17" t="s">
        <v>60</v>
      </c>
    </row>
    <row r="128" spans="1:8" x14ac:dyDescent="0.3">
      <c r="A128" t="s">
        <v>47</v>
      </c>
      <c r="B128" t="s">
        <v>49</v>
      </c>
      <c r="C128" s="17">
        <v>26</v>
      </c>
      <c r="D128">
        <v>3.71</v>
      </c>
      <c r="E128">
        <v>0.51</v>
      </c>
      <c r="F128">
        <v>2.8689448430716449</v>
      </c>
      <c r="G128">
        <v>10.204081632653061</v>
      </c>
      <c r="H128" s="17" t="s">
        <v>60</v>
      </c>
    </row>
    <row r="129" spans="1:8" x14ac:dyDescent="0.3">
      <c r="A129" t="s">
        <v>47</v>
      </c>
      <c r="B129" t="s">
        <v>49</v>
      </c>
      <c r="C129" s="17">
        <v>27</v>
      </c>
      <c r="D129">
        <v>3.66</v>
      </c>
      <c r="E129">
        <v>0.47</v>
      </c>
      <c r="F129">
        <v>3.7255499315453142</v>
      </c>
      <c r="G129">
        <v>10.83743842364532</v>
      </c>
      <c r="H129" s="17" t="s">
        <v>59</v>
      </c>
    </row>
    <row r="130" spans="1:8" x14ac:dyDescent="0.3">
      <c r="A130" t="s">
        <v>47</v>
      </c>
      <c r="B130" t="s">
        <v>49</v>
      </c>
      <c r="C130" s="17">
        <v>28</v>
      </c>
      <c r="D130">
        <v>1.53</v>
      </c>
      <c r="E130">
        <v>0.13</v>
      </c>
      <c r="F130">
        <v>0.22806604792747981</v>
      </c>
      <c r="G130">
        <v>31.578947368421051</v>
      </c>
      <c r="H130" s="17" t="s">
        <v>59</v>
      </c>
    </row>
    <row r="131" spans="1:8" x14ac:dyDescent="0.3">
      <c r="A131" t="s">
        <v>47</v>
      </c>
      <c r="B131" t="s">
        <v>49</v>
      </c>
      <c r="C131" s="17">
        <v>29</v>
      </c>
      <c r="D131">
        <v>2.96</v>
      </c>
      <c r="E131">
        <v>0.32</v>
      </c>
      <c r="F131">
        <v>5.943896376580958</v>
      </c>
      <c r="G131">
        <v>4.3165467625899279</v>
      </c>
      <c r="H131" s="17" t="s">
        <v>59</v>
      </c>
    </row>
    <row r="132" spans="1:8" x14ac:dyDescent="0.3">
      <c r="A132" t="s">
        <v>47</v>
      </c>
      <c r="B132" t="s">
        <v>49</v>
      </c>
      <c r="C132" s="17">
        <v>30</v>
      </c>
      <c r="D132">
        <v>1.55</v>
      </c>
      <c r="E132">
        <v>0.15</v>
      </c>
      <c r="F132">
        <v>5.8569767382119782</v>
      </c>
      <c r="G132">
        <v>10.818713450292398</v>
      </c>
      <c r="H132" s="17" t="s">
        <v>59</v>
      </c>
    </row>
    <row r="133" spans="1:8" x14ac:dyDescent="0.3">
      <c r="A133" t="s">
        <v>47</v>
      </c>
      <c r="B133" t="s">
        <v>50</v>
      </c>
      <c r="C133" s="17">
        <v>1</v>
      </c>
      <c r="D133">
        <v>3.66</v>
      </c>
      <c r="E133">
        <v>0.54</v>
      </c>
      <c r="F133">
        <v>2.0949077069383688</v>
      </c>
      <c r="G133">
        <v>26</v>
      </c>
      <c r="H133" s="17" t="s">
        <v>59</v>
      </c>
    </row>
    <row r="134" spans="1:8" x14ac:dyDescent="0.3">
      <c r="A134" t="s">
        <v>47</v>
      </c>
      <c r="B134" t="s">
        <v>50</v>
      </c>
      <c r="C134" s="17">
        <v>2</v>
      </c>
      <c r="D134">
        <v>2.96</v>
      </c>
      <c r="E134">
        <v>0.44</v>
      </c>
      <c r="F134">
        <v>2.1356004596625753</v>
      </c>
      <c r="G134">
        <v>20.952380952380953</v>
      </c>
      <c r="H134" s="17" t="s">
        <v>59</v>
      </c>
    </row>
    <row r="135" spans="1:8" x14ac:dyDescent="0.3">
      <c r="A135" t="s">
        <v>47</v>
      </c>
      <c r="B135" t="s">
        <v>50</v>
      </c>
      <c r="C135" s="17" t="s">
        <v>51</v>
      </c>
      <c r="D135">
        <v>3.24</v>
      </c>
      <c r="E135">
        <v>0.46</v>
      </c>
      <c r="F135">
        <v>2.2716430794393583</v>
      </c>
      <c r="G135">
        <v>45</v>
      </c>
      <c r="H135" s="17" t="s">
        <v>59</v>
      </c>
    </row>
    <row r="136" spans="1:8" x14ac:dyDescent="0.3">
      <c r="A136" t="s">
        <v>47</v>
      </c>
      <c r="B136" t="s">
        <v>50</v>
      </c>
      <c r="C136" s="17" t="s">
        <v>52</v>
      </c>
      <c r="D136">
        <v>3.54</v>
      </c>
      <c r="E136">
        <v>0.56999999999999995</v>
      </c>
      <c r="F136">
        <v>3.9359637044895384</v>
      </c>
      <c r="G136">
        <v>15.770609318996415</v>
      </c>
      <c r="H136" s="17" t="s">
        <v>59</v>
      </c>
    </row>
    <row r="137" spans="1:8" x14ac:dyDescent="0.3">
      <c r="A137" t="s">
        <v>47</v>
      </c>
      <c r="B137" t="s">
        <v>50</v>
      </c>
      <c r="C137" s="17">
        <v>4</v>
      </c>
      <c r="D137">
        <v>3.06</v>
      </c>
      <c r="E137">
        <v>0.41</v>
      </c>
      <c r="F137">
        <v>2.3823256513779874</v>
      </c>
      <c r="G137">
        <v>42.763157894736842</v>
      </c>
      <c r="H137" s="17" t="s">
        <v>59</v>
      </c>
    </row>
    <row r="138" spans="1:8" x14ac:dyDescent="0.3">
      <c r="A138" t="s">
        <v>47</v>
      </c>
      <c r="B138" t="s">
        <v>50</v>
      </c>
      <c r="C138" s="17">
        <v>5</v>
      </c>
      <c r="D138">
        <v>3.3</v>
      </c>
      <c r="E138">
        <v>0.57999999999999996</v>
      </c>
      <c r="F138">
        <v>2.4652231183610027</v>
      </c>
      <c r="G138">
        <v>15.677966101694915</v>
      </c>
      <c r="H138" s="17" t="s">
        <v>60</v>
      </c>
    </row>
    <row r="139" spans="1:8" x14ac:dyDescent="0.3">
      <c r="A139" t="s">
        <v>47</v>
      </c>
      <c r="B139" t="s">
        <v>50</v>
      </c>
      <c r="C139" s="17">
        <v>6</v>
      </c>
      <c r="D139">
        <v>2.7</v>
      </c>
      <c r="E139">
        <v>0.37</v>
      </c>
      <c r="F139">
        <v>2.5550598590010387</v>
      </c>
      <c r="G139">
        <v>22.368421052631579</v>
      </c>
      <c r="H139" s="17" t="s">
        <v>59</v>
      </c>
    </row>
    <row r="140" spans="1:8" x14ac:dyDescent="0.3">
      <c r="A140" t="s">
        <v>47</v>
      </c>
      <c r="B140" t="s">
        <v>50</v>
      </c>
      <c r="C140" s="17">
        <v>7</v>
      </c>
      <c r="D140">
        <v>4.0599999999999996</v>
      </c>
      <c r="E140">
        <v>0.64</v>
      </c>
      <c r="F140">
        <v>1.85190275774363</v>
      </c>
      <c r="G140">
        <v>25</v>
      </c>
      <c r="H140" s="17" t="s">
        <v>59</v>
      </c>
    </row>
    <row r="141" spans="1:8" x14ac:dyDescent="0.3">
      <c r="A141" t="s">
        <v>47</v>
      </c>
      <c r="B141" t="s">
        <v>50</v>
      </c>
      <c r="C141" s="17">
        <v>8</v>
      </c>
      <c r="D141">
        <v>3.59</v>
      </c>
      <c r="E141">
        <v>0.56999999999999995</v>
      </c>
      <c r="F141">
        <v>0.74262263044752785</v>
      </c>
      <c r="G141">
        <v>16.447368421052634</v>
      </c>
      <c r="H141" s="17" t="s">
        <v>60</v>
      </c>
    </row>
    <row r="142" spans="1:8" x14ac:dyDescent="0.3">
      <c r="A142" t="s">
        <v>47</v>
      </c>
      <c r="B142" t="s">
        <v>50</v>
      </c>
      <c r="C142" s="17">
        <v>9</v>
      </c>
      <c r="D142">
        <v>3.9</v>
      </c>
      <c r="E142">
        <v>0.55000000000000004</v>
      </c>
      <c r="F142">
        <v>1.6594585113120892</v>
      </c>
      <c r="G142">
        <v>39.37823834196891</v>
      </c>
      <c r="H142" s="17" t="s">
        <v>59</v>
      </c>
    </row>
    <row r="143" spans="1:8" x14ac:dyDescent="0.3">
      <c r="A143" t="s">
        <v>47</v>
      </c>
      <c r="B143" t="s">
        <v>50</v>
      </c>
      <c r="C143" s="17">
        <v>10</v>
      </c>
      <c r="D143">
        <v>3.69</v>
      </c>
      <c r="E143">
        <v>0.65</v>
      </c>
      <c r="F143">
        <v>1.8531209353715332</v>
      </c>
      <c r="G143">
        <v>11.320754716981133</v>
      </c>
      <c r="H143" s="17" t="s">
        <v>59</v>
      </c>
    </row>
    <row r="144" spans="1:8" x14ac:dyDescent="0.3">
      <c r="A144" t="s">
        <v>47</v>
      </c>
      <c r="B144" t="s">
        <v>50</v>
      </c>
      <c r="C144" s="17">
        <v>11</v>
      </c>
      <c r="D144">
        <v>2.9</v>
      </c>
      <c r="E144">
        <v>0.48</v>
      </c>
      <c r="F144">
        <v>5.2886441117974305</v>
      </c>
      <c r="G144">
        <v>8.3164300202839758</v>
      </c>
      <c r="H144" s="17" t="s">
        <v>59</v>
      </c>
    </row>
    <row r="145" spans="1:8" x14ac:dyDescent="0.3">
      <c r="A145" t="s">
        <v>47</v>
      </c>
      <c r="B145" t="s">
        <v>50</v>
      </c>
      <c r="C145" s="17">
        <v>12</v>
      </c>
      <c r="D145">
        <v>3.85</v>
      </c>
      <c r="E145">
        <v>0.63</v>
      </c>
      <c r="F145">
        <v>3.5280939903976636</v>
      </c>
      <c r="G145">
        <v>13.636363636363635</v>
      </c>
      <c r="H145" s="17" t="s">
        <v>59</v>
      </c>
    </row>
    <row r="146" spans="1:8" x14ac:dyDescent="0.3">
      <c r="A146" t="s">
        <v>47</v>
      </c>
      <c r="B146" t="s">
        <v>50</v>
      </c>
      <c r="C146" s="17">
        <v>13</v>
      </c>
      <c r="D146">
        <v>3.84</v>
      </c>
      <c r="E146">
        <v>0.72</v>
      </c>
      <c r="F146">
        <v>5.1226711999950227</v>
      </c>
      <c r="G146">
        <v>4.6954314720812187</v>
      </c>
      <c r="H146" s="17" t="s">
        <v>59</v>
      </c>
    </row>
    <row r="147" spans="1:8" x14ac:dyDescent="0.3">
      <c r="A147" t="s">
        <v>47</v>
      </c>
      <c r="B147" t="s">
        <v>50</v>
      </c>
      <c r="C147" s="17">
        <v>14</v>
      </c>
      <c r="D147">
        <v>3.23</v>
      </c>
      <c r="E147">
        <v>0.54</v>
      </c>
      <c r="F147">
        <v>6.607369045631863</v>
      </c>
      <c r="G147">
        <v>5.383022774327122</v>
      </c>
      <c r="H147" s="17" t="s">
        <v>59</v>
      </c>
    </row>
    <row r="148" spans="1:8" x14ac:dyDescent="0.3">
      <c r="A148" t="s">
        <v>47</v>
      </c>
      <c r="B148" t="s">
        <v>50</v>
      </c>
      <c r="C148" s="17">
        <v>15</v>
      </c>
      <c r="D148">
        <v>3.81</v>
      </c>
      <c r="E148">
        <v>0.51</v>
      </c>
      <c r="F148">
        <v>0.58815789602957902</v>
      </c>
      <c r="G148">
        <v>50</v>
      </c>
      <c r="H148" s="17" t="s">
        <v>59</v>
      </c>
    </row>
    <row r="149" spans="1:8" x14ac:dyDescent="0.3">
      <c r="A149" t="s">
        <v>47</v>
      </c>
      <c r="B149" t="s">
        <v>50</v>
      </c>
      <c r="C149" s="17">
        <v>16</v>
      </c>
      <c r="D149">
        <v>2.2400000000000002</v>
      </c>
      <c r="E149">
        <v>0.3</v>
      </c>
      <c r="F149">
        <v>6.9385219993036484</v>
      </c>
      <c r="G149">
        <v>16.533864541832667</v>
      </c>
      <c r="H149" s="17" t="s">
        <v>59</v>
      </c>
    </row>
    <row r="150" spans="1:8" x14ac:dyDescent="0.3">
      <c r="A150" t="s">
        <v>47</v>
      </c>
      <c r="B150" t="s">
        <v>50</v>
      </c>
      <c r="C150" s="17">
        <v>17</v>
      </c>
      <c r="D150">
        <v>2.5099999999999998</v>
      </c>
      <c r="E150">
        <v>0.37</v>
      </c>
      <c r="F150">
        <v>2.5062850512473407</v>
      </c>
      <c r="G150">
        <v>20.987654320987652</v>
      </c>
      <c r="H150" s="17" t="s">
        <v>59</v>
      </c>
    </row>
    <row r="151" spans="1:8" x14ac:dyDescent="0.3">
      <c r="A151" t="s">
        <v>47</v>
      </c>
      <c r="B151" t="s">
        <v>50</v>
      </c>
      <c r="C151" s="17">
        <v>18</v>
      </c>
      <c r="D151">
        <v>2.95</v>
      </c>
      <c r="E151">
        <v>0.41</v>
      </c>
      <c r="F151">
        <v>1.8139780846851057</v>
      </c>
      <c r="G151">
        <v>12.711864406779661</v>
      </c>
      <c r="H151" s="17" t="s">
        <v>59</v>
      </c>
    </row>
    <row r="152" spans="1:8" x14ac:dyDescent="0.3">
      <c r="A152" t="s">
        <v>47</v>
      </c>
      <c r="B152" t="s">
        <v>50</v>
      </c>
      <c r="C152" s="17">
        <v>19</v>
      </c>
      <c r="D152">
        <v>2.52</v>
      </c>
      <c r="E152">
        <v>0.4</v>
      </c>
      <c r="F152">
        <v>7.2176764426465629</v>
      </c>
      <c r="G152">
        <v>10.755148741418765</v>
      </c>
      <c r="H152" s="17" t="s">
        <v>59</v>
      </c>
    </row>
    <row r="153" spans="1:8" x14ac:dyDescent="0.3">
      <c r="A153" t="s">
        <v>47</v>
      </c>
      <c r="B153" t="s">
        <v>50</v>
      </c>
      <c r="C153" s="17">
        <v>20</v>
      </c>
      <c r="D153">
        <v>2.2000000000000002</v>
      </c>
      <c r="E153">
        <v>0.28000000000000003</v>
      </c>
      <c r="F153">
        <v>3.47332817642687</v>
      </c>
      <c r="G153">
        <v>10.480349344978166</v>
      </c>
      <c r="H153" s="17" t="s">
        <v>59</v>
      </c>
    </row>
    <row r="154" spans="1:8" x14ac:dyDescent="0.3">
      <c r="A154" t="s">
        <v>47</v>
      </c>
      <c r="B154" t="s">
        <v>50</v>
      </c>
      <c r="C154" s="17">
        <v>21</v>
      </c>
      <c r="D154">
        <v>3.43</v>
      </c>
      <c r="E154">
        <v>0.4</v>
      </c>
      <c r="F154">
        <v>0.7028293240677862</v>
      </c>
      <c r="G154">
        <v>67.64705882352942</v>
      </c>
      <c r="H154" s="17" t="s">
        <v>59</v>
      </c>
    </row>
    <row r="155" spans="1:8" x14ac:dyDescent="0.3">
      <c r="A155" t="s">
        <v>47</v>
      </c>
      <c r="B155" t="s">
        <v>50</v>
      </c>
      <c r="C155" s="17">
        <v>22</v>
      </c>
      <c r="D155">
        <v>2.72</v>
      </c>
      <c r="E155">
        <v>0.37</v>
      </c>
      <c r="F155">
        <v>2.540637687544117</v>
      </c>
      <c r="G155">
        <v>30.049261083743843</v>
      </c>
      <c r="H155" s="17" t="s">
        <v>59</v>
      </c>
    </row>
    <row r="156" spans="1:8" x14ac:dyDescent="0.3">
      <c r="A156" t="s">
        <v>47</v>
      </c>
      <c r="B156" t="s">
        <v>50</v>
      </c>
      <c r="C156" s="17">
        <v>23</v>
      </c>
      <c r="D156">
        <v>3.63</v>
      </c>
      <c r="E156">
        <v>0.63</v>
      </c>
      <c r="F156">
        <v>5.460291449640077</v>
      </c>
      <c r="G156">
        <v>4.930332261521972</v>
      </c>
      <c r="H156" s="17" t="s">
        <v>59</v>
      </c>
    </row>
    <row r="157" spans="1:8" x14ac:dyDescent="0.3">
      <c r="A157" t="s">
        <v>47</v>
      </c>
      <c r="B157" t="s">
        <v>50</v>
      </c>
      <c r="C157" s="17">
        <v>24</v>
      </c>
      <c r="D157">
        <v>1.99</v>
      </c>
      <c r="E157">
        <v>0.24</v>
      </c>
      <c r="F157">
        <v>4.0795963846769503</v>
      </c>
      <c r="G157">
        <v>7.9617834394904454</v>
      </c>
      <c r="H157" s="17" t="s">
        <v>59</v>
      </c>
    </row>
    <row r="158" spans="1:8" x14ac:dyDescent="0.3">
      <c r="A158" t="s">
        <v>47</v>
      </c>
      <c r="B158" t="s">
        <v>50</v>
      </c>
      <c r="C158" s="17">
        <v>25</v>
      </c>
      <c r="D158">
        <v>3.38</v>
      </c>
      <c r="E158">
        <v>0.47</v>
      </c>
      <c r="F158">
        <v>1.7366172147874848</v>
      </c>
      <c r="G158">
        <v>36.428571428571423</v>
      </c>
      <c r="H158" s="17" t="s">
        <v>59</v>
      </c>
    </row>
    <row r="159" spans="1:8" x14ac:dyDescent="0.3">
      <c r="A159" t="s">
        <v>47</v>
      </c>
      <c r="B159" t="s">
        <v>53</v>
      </c>
      <c r="C159" s="17">
        <v>1</v>
      </c>
      <c r="D159">
        <v>2.5299999999999998</v>
      </c>
      <c r="E159">
        <v>0.36</v>
      </c>
      <c r="F159">
        <v>7.6575461992264326</v>
      </c>
      <c r="G159">
        <v>7.1428571428571423</v>
      </c>
      <c r="H159" s="17" t="s">
        <v>59</v>
      </c>
    </row>
    <row r="160" spans="1:8" x14ac:dyDescent="0.3">
      <c r="A160" t="s">
        <v>47</v>
      </c>
      <c r="B160" t="s">
        <v>53</v>
      </c>
      <c r="C160" s="17">
        <v>2</v>
      </c>
      <c r="D160">
        <v>3.24</v>
      </c>
      <c r="E160">
        <v>0.59</v>
      </c>
      <c r="F160">
        <v>10.211580683501699</v>
      </c>
      <c r="G160">
        <v>4.0391676866585069</v>
      </c>
      <c r="H160" s="17" t="s">
        <v>60</v>
      </c>
    </row>
    <row r="161" spans="1:8" x14ac:dyDescent="0.3">
      <c r="A161" t="s">
        <v>47</v>
      </c>
      <c r="B161" t="s">
        <v>53</v>
      </c>
      <c r="C161" s="17">
        <v>3</v>
      </c>
      <c r="D161">
        <v>2.44</v>
      </c>
      <c r="E161">
        <v>0.39</v>
      </c>
      <c r="F161">
        <v>12.176297806018463</v>
      </c>
      <c r="G161">
        <v>3.5897435897435894</v>
      </c>
      <c r="H161" s="17" t="s">
        <v>59</v>
      </c>
    </row>
    <row r="162" spans="1:8" x14ac:dyDescent="0.3">
      <c r="A162" t="s">
        <v>47</v>
      </c>
      <c r="B162" t="s">
        <v>53</v>
      </c>
      <c r="C162" s="17">
        <v>4</v>
      </c>
      <c r="D162">
        <v>2.63</v>
      </c>
      <c r="E162">
        <v>0.37</v>
      </c>
      <c r="F162">
        <v>2.2364276721193321</v>
      </c>
      <c r="G162">
        <v>27.27272727272727</v>
      </c>
      <c r="H162" s="17" t="s">
        <v>59</v>
      </c>
    </row>
    <row r="163" spans="1:8" x14ac:dyDescent="0.3">
      <c r="A163" t="s">
        <v>47</v>
      </c>
      <c r="B163" t="s">
        <v>53</v>
      </c>
      <c r="C163" s="17">
        <v>5</v>
      </c>
      <c r="D163">
        <v>3.52</v>
      </c>
      <c r="E163">
        <v>0.54</v>
      </c>
      <c r="F163">
        <v>10.4375151979948</v>
      </c>
      <c r="G163">
        <v>4.838709677419355</v>
      </c>
      <c r="H163" s="17" t="s">
        <v>60</v>
      </c>
    </row>
    <row r="164" spans="1:8" x14ac:dyDescent="0.3">
      <c r="A164" t="s">
        <v>47</v>
      </c>
      <c r="B164" t="s">
        <v>53</v>
      </c>
      <c r="C164" s="17">
        <v>6</v>
      </c>
      <c r="D164">
        <v>2.67</v>
      </c>
      <c r="E164">
        <v>0.37</v>
      </c>
      <c r="F164">
        <v>9.1356797542131662</v>
      </c>
      <c r="G164">
        <v>3.6597428288822944</v>
      </c>
      <c r="H164" s="17" t="s">
        <v>60</v>
      </c>
    </row>
    <row r="165" spans="1:8" x14ac:dyDescent="0.3">
      <c r="A165" t="s">
        <v>47</v>
      </c>
      <c r="B165" t="s">
        <v>53</v>
      </c>
      <c r="C165" s="17">
        <v>7</v>
      </c>
      <c r="D165">
        <v>3.44</v>
      </c>
      <c r="E165">
        <v>0.55000000000000004</v>
      </c>
      <c r="F165">
        <v>7.2855814076146759</v>
      </c>
      <c r="G165">
        <v>5.019305019305019</v>
      </c>
      <c r="H165" s="17" t="s">
        <v>59</v>
      </c>
    </row>
    <row r="166" spans="1:8" x14ac:dyDescent="0.3">
      <c r="A166" t="s">
        <v>47</v>
      </c>
      <c r="B166" t="s">
        <v>53</v>
      </c>
      <c r="C166" s="17">
        <v>8</v>
      </c>
      <c r="D166">
        <v>1.9</v>
      </c>
      <c r="E166">
        <v>0.24</v>
      </c>
      <c r="F166">
        <v>9.4958119936280649</v>
      </c>
      <c r="G166">
        <v>6.2006764374295376</v>
      </c>
      <c r="H166" s="17" t="s">
        <v>60</v>
      </c>
    </row>
    <row r="167" spans="1:8" x14ac:dyDescent="0.3">
      <c r="A167" t="s">
        <v>47</v>
      </c>
      <c r="B167" t="s">
        <v>53</v>
      </c>
      <c r="C167" s="17">
        <v>9</v>
      </c>
      <c r="D167">
        <v>3.5</v>
      </c>
      <c r="E167">
        <v>0.62</v>
      </c>
      <c r="F167">
        <v>2.6529878785898653</v>
      </c>
      <c r="G167">
        <v>6.1576354679802954</v>
      </c>
      <c r="H167" s="17" t="s">
        <v>60</v>
      </c>
    </row>
    <row r="168" spans="1:8" x14ac:dyDescent="0.3">
      <c r="A168" t="s">
        <v>47</v>
      </c>
      <c r="B168" t="s">
        <v>53</v>
      </c>
      <c r="C168" s="17">
        <v>10</v>
      </c>
      <c r="D168">
        <v>3.21</v>
      </c>
      <c r="E168">
        <v>0.49</v>
      </c>
      <c r="F168">
        <v>3.0336927008474839</v>
      </c>
      <c r="G168">
        <v>6.5843621399176957</v>
      </c>
      <c r="H168" s="17" t="s">
        <v>59</v>
      </c>
    </row>
    <row r="169" spans="1:8" x14ac:dyDescent="0.3">
      <c r="A169" t="s">
        <v>47</v>
      </c>
      <c r="B169" t="s">
        <v>53</v>
      </c>
      <c r="C169" s="17">
        <v>11</v>
      </c>
      <c r="D169">
        <v>2.42</v>
      </c>
      <c r="E169">
        <v>0.37</v>
      </c>
      <c r="F169">
        <v>3.3637536432701038</v>
      </c>
      <c r="G169">
        <v>3.6931818181818183</v>
      </c>
      <c r="H169" s="17" t="s">
        <v>59</v>
      </c>
    </row>
    <row r="170" spans="1:8" x14ac:dyDescent="0.3">
      <c r="A170" t="s">
        <v>47</v>
      </c>
      <c r="B170" t="s">
        <v>53</v>
      </c>
      <c r="C170" s="17">
        <v>12</v>
      </c>
      <c r="D170">
        <v>2.48</v>
      </c>
      <c r="E170">
        <v>0.33</v>
      </c>
      <c r="F170">
        <v>8.9334409752015116</v>
      </c>
      <c r="G170">
        <v>1.3565891472868217</v>
      </c>
      <c r="H170" s="17" t="s">
        <v>60</v>
      </c>
    </row>
    <row r="171" spans="1:8" x14ac:dyDescent="0.3">
      <c r="A171" t="s">
        <v>47</v>
      </c>
      <c r="B171" t="s">
        <v>53</v>
      </c>
      <c r="C171" s="17">
        <v>13</v>
      </c>
      <c r="D171">
        <v>2.4300000000000002</v>
      </c>
      <c r="E171">
        <v>0.35</v>
      </c>
      <c r="F171">
        <v>8.5242973462786455</v>
      </c>
      <c r="G171">
        <v>3.2640949554896146</v>
      </c>
      <c r="H171" s="17" t="s">
        <v>59</v>
      </c>
    </row>
    <row r="172" spans="1:8" x14ac:dyDescent="0.3">
      <c r="A172" t="s">
        <v>47</v>
      </c>
      <c r="B172" t="s">
        <v>53</v>
      </c>
      <c r="C172" s="17">
        <v>14</v>
      </c>
      <c r="D172">
        <v>2.67</v>
      </c>
      <c r="E172">
        <v>0.38</v>
      </c>
      <c r="F172">
        <v>10.185698907380432</v>
      </c>
      <c r="G172">
        <v>3.737373737373737</v>
      </c>
      <c r="H172" s="17" t="s">
        <v>60</v>
      </c>
    </row>
    <row r="173" spans="1:8" x14ac:dyDescent="0.3">
      <c r="A173" t="s">
        <v>47</v>
      </c>
      <c r="B173" t="s">
        <v>53</v>
      </c>
      <c r="C173" s="17">
        <v>15</v>
      </c>
      <c r="D173">
        <v>2.46</v>
      </c>
      <c r="E173">
        <v>0.36</v>
      </c>
      <c r="F173">
        <v>8.8086137719875897</v>
      </c>
      <c r="G173">
        <v>2.5048169556840074</v>
      </c>
      <c r="H173" s="17" t="s">
        <v>59</v>
      </c>
    </row>
    <row r="174" spans="1:8" x14ac:dyDescent="0.3">
      <c r="A174" t="s">
        <v>47</v>
      </c>
      <c r="B174" t="s">
        <v>53</v>
      </c>
      <c r="C174" s="17">
        <v>16</v>
      </c>
      <c r="D174">
        <v>2.83</v>
      </c>
      <c r="E174">
        <v>0.45</v>
      </c>
      <c r="F174">
        <v>3.8952206261206488</v>
      </c>
      <c r="G174">
        <v>4.5855379188712515</v>
      </c>
      <c r="H174" s="17" t="s">
        <v>60</v>
      </c>
    </row>
    <row r="175" spans="1:8" x14ac:dyDescent="0.3">
      <c r="A175" t="s">
        <v>47</v>
      </c>
      <c r="B175" t="s">
        <v>53</v>
      </c>
      <c r="C175" s="17">
        <v>17</v>
      </c>
      <c r="D175">
        <v>2.67</v>
      </c>
      <c r="E175">
        <v>0.45</v>
      </c>
      <c r="F175">
        <v>14.972909699448204</v>
      </c>
      <c r="G175">
        <v>1.7132551848512172</v>
      </c>
      <c r="H175" s="17" t="s">
        <v>59</v>
      </c>
    </row>
    <row r="176" spans="1:8" x14ac:dyDescent="0.3">
      <c r="A176" t="s">
        <v>47</v>
      </c>
      <c r="B176" t="s">
        <v>53</v>
      </c>
      <c r="C176" s="17">
        <v>18</v>
      </c>
      <c r="D176">
        <v>2.4300000000000002</v>
      </c>
      <c r="E176">
        <v>0.35</v>
      </c>
      <c r="F176">
        <v>4.2204209254052927</v>
      </c>
      <c r="G176">
        <v>14.396887159533073</v>
      </c>
      <c r="H176" s="17" t="s">
        <v>59</v>
      </c>
    </row>
    <row r="177" spans="1:8" x14ac:dyDescent="0.3">
      <c r="A177" t="s">
        <v>47</v>
      </c>
      <c r="B177" t="s">
        <v>53</v>
      </c>
      <c r="C177" s="17">
        <v>19</v>
      </c>
      <c r="D177">
        <v>3.47</v>
      </c>
      <c r="E177">
        <v>0.54</v>
      </c>
      <c r="F177">
        <v>2.0234025882332682</v>
      </c>
      <c r="G177">
        <v>8.5106382978723403</v>
      </c>
      <c r="H177" s="17" t="s">
        <v>59</v>
      </c>
    </row>
    <row r="178" spans="1:8" x14ac:dyDescent="0.3">
      <c r="A178" t="s">
        <v>47</v>
      </c>
      <c r="B178" t="s">
        <v>53</v>
      </c>
      <c r="C178" s="17">
        <v>20</v>
      </c>
      <c r="D178">
        <v>2.84</v>
      </c>
      <c r="E178">
        <v>0.45</v>
      </c>
      <c r="F178">
        <v>3.8870968095147367</v>
      </c>
      <c r="G178">
        <v>6.7605633802816891</v>
      </c>
      <c r="H178" s="17" t="s">
        <v>59</v>
      </c>
    </row>
    <row r="179" spans="1:8" x14ac:dyDescent="0.3">
      <c r="A179" t="s">
        <v>47</v>
      </c>
      <c r="B179" t="s">
        <v>53</v>
      </c>
      <c r="C179" s="17">
        <v>21</v>
      </c>
      <c r="D179">
        <v>3.48</v>
      </c>
      <c r="E179">
        <v>0.49</v>
      </c>
      <c r="F179">
        <v>1.3599157790089964</v>
      </c>
      <c r="G179">
        <v>10.344827586206897</v>
      </c>
      <c r="H179" s="17" t="s">
        <v>60</v>
      </c>
    </row>
    <row r="180" spans="1:8" x14ac:dyDescent="0.3">
      <c r="A180" t="s">
        <v>47</v>
      </c>
      <c r="B180" t="s">
        <v>53</v>
      </c>
      <c r="C180" s="17">
        <v>22</v>
      </c>
      <c r="D180">
        <v>2.58</v>
      </c>
      <c r="E180">
        <v>0.4</v>
      </c>
      <c r="F180">
        <v>5.4071621699477639</v>
      </c>
      <c r="G180">
        <v>4.1894353369763211</v>
      </c>
      <c r="H180" s="17" t="s">
        <v>59</v>
      </c>
    </row>
    <row r="181" spans="1:8" x14ac:dyDescent="0.3">
      <c r="A181" t="s">
        <v>47</v>
      </c>
      <c r="B181" t="s">
        <v>53</v>
      </c>
      <c r="C181" s="17">
        <v>23</v>
      </c>
      <c r="D181">
        <v>2.68</v>
      </c>
      <c r="E181">
        <v>0.39</v>
      </c>
      <c r="F181">
        <v>4.8593728629045252</v>
      </c>
      <c r="G181">
        <v>4.1189931350114417</v>
      </c>
      <c r="H181" s="17" t="s">
        <v>59</v>
      </c>
    </row>
    <row r="182" spans="1:8" x14ac:dyDescent="0.3">
      <c r="A182" t="s">
        <v>47</v>
      </c>
      <c r="B182" t="s">
        <v>53</v>
      </c>
      <c r="C182" s="17">
        <v>24</v>
      </c>
      <c r="D182">
        <v>4</v>
      </c>
      <c r="E182">
        <v>0.73</v>
      </c>
      <c r="F182">
        <v>7.8304155713406791</v>
      </c>
      <c r="G182">
        <v>4.5238095238095237</v>
      </c>
      <c r="H182" s="17" t="s">
        <v>59</v>
      </c>
    </row>
    <row r="183" spans="1:8" x14ac:dyDescent="0.3">
      <c r="A183" t="s">
        <v>47</v>
      </c>
      <c r="B183" t="s">
        <v>53</v>
      </c>
      <c r="C183" s="17">
        <v>25</v>
      </c>
      <c r="D183">
        <v>4.08</v>
      </c>
      <c r="E183">
        <v>0.75</v>
      </c>
      <c r="F183">
        <v>3.6998353082159263</v>
      </c>
      <c r="G183">
        <v>4.8672566371681416</v>
      </c>
      <c r="H183" s="17" t="s">
        <v>59</v>
      </c>
    </row>
    <row r="184" spans="1:8" x14ac:dyDescent="0.3">
      <c r="A184" t="s">
        <v>47</v>
      </c>
      <c r="B184" t="s">
        <v>53</v>
      </c>
      <c r="C184" s="17">
        <v>26</v>
      </c>
      <c r="D184">
        <v>5.19</v>
      </c>
      <c r="E184">
        <v>0.9</v>
      </c>
      <c r="F184">
        <v>1.5401628260139661</v>
      </c>
      <c r="G184">
        <v>3</v>
      </c>
      <c r="H184" s="17" t="s">
        <v>59</v>
      </c>
    </row>
    <row r="185" spans="1:8" x14ac:dyDescent="0.3">
      <c r="A185" t="s">
        <v>47</v>
      </c>
      <c r="B185" t="s">
        <v>53</v>
      </c>
      <c r="C185" s="17">
        <v>27</v>
      </c>
      <c r="D185">
        <v>3.94</v>
      </c>
      <c r="E185">
        <v>0.66</v>
      </c>
      <c r="F185">
        <v>3.1460949701201648</v>
      </c>
      <c r="G185">
        <v>6.1538461538461542</v>
      </c>
      <c r="H185" s="17" t="s">
        <v>60</v>
      </c>
    </row>
    <row r="186" spans="1:8" x14ac:dyDescent="0.3">
      <c r="A186" t="s">
        <v>47</v>
      </c>
      <c r="B186" t="s">
        <v>53</v>
      </c>
      <c r="C186" s="17">
        <v>28</v>
      </c>
      <c r="D186">
        <v>3.08</v>
      </c>
      <c r="E186">
        <v>0.47</v>
      </c>
      <c r="F186">
        <v>2.9840451055662189</v>
      </c>
      <c r="G186">
        <v>9.2964824120603016</v>
      </c>
      <c r="H186" s="17" t="s">
        <v>60</v>
      </c>
    </row>
    <row r="187" spans="1:8" x14ac:dyDescent="0.3">
      <c r="A187" t="s">
        <v>47</v>
      </c>
      <c r="B187" t="s">
        <v>54</v>
      </c>
      <c r="C187" s="17">
        <v>1</v>
      </c>
      <c r="D187">
        <v>4</v>
      </c>
      <c r="E187">
        <v>0.81</v>
      </c>
      <c r="F187">
        <v>1.7593745973111121</v>
      </c>
      <c r="G187">
        <v>11.619718309859154</v>
      </c>
      <c r="H187" s="17" t="s">
        <v>59</v>
      </c>
    </row>
    <row r="188" spans="1:8" x14ac:dyDescent="0.3">
      <c r="A188" t="s">
        <v>47</v>
      </c>
      <c r="B188" t="s">
        <v>54</v>
      </c>
      <c r="C188" s="17">
        <v>2</v>
      </c>
      <c r="D188">
        <v>2.11</v>
      </c>
      <c r="E188">
        <v>0.28000000000000003</v>
      </c>
      <c r="F188">
        <v>7.7137435376385861</v>
      </c>
      <c r="G188">
        <v>11.622276029055691</v>
      </c>
      <c r="H188" s="17" t="s">
        <v>59</v>
      </c>
    </row>
    <row r="189" spans="1:8" x14ac:dyDescent="0.3">
      <c r="A189" t="s">
        <v>47</v>
      </c>
      <c r="B189" t="s">
        <v>54</v>
      </c>
      <c r="C189" s="17">
        <v>3</v>
      </c>
      <c r="D189">
        <v>1.99</v>
      </c>
      <c r="E189">
        <v>0.23</v>
      </c>
      <c r="F189">
        <v>11.93519034758074</v>
      </c>
      <c r="G189">
        <v>5.7633973710819006</v>
      </c>
      <c r="H189" s="17" t="s">
        <v>59</v>
      </c>
    </row>
    <row r="190" spans="1:8" x14ac:dyDescent="0.3">
      <c r="A190" t="s">
        <v>47</v>
      </c>
      <c r="B190" t="s">
        <v>54</v>
      </c>
      <c r="C190" s="17">
        <v>4</v>
      </c>
      <c r="D190">
        <v>2.56</v>
      </c>
      <c r="E190">
        <v>0.4</v>
      </c>
      <c r="F190">
        <v>6.9992975256389602</v>
      </c>
      <c r="G190">
        <v>4.3564356435643559</v>
      </c>
      <c r="H190" s="17" t="s">
        <v>59</v>
      </c>
    </row>
    <row r="191" spans="1:8" x14ac:dyDescent="0.3">
      <c r="A191" t="s">
        <v>47</v>
      </c>
      <c r="B191" t="s">
        <v>54</v>
      </c>
      <c r="C191" s="17">
        <v>5</v>
      </c>
      <c r="D191">
        <v>3.39</v>
      </c>
      <c r="E191">
        <v>0.52</v>
      </c>
      <c r="F191">
        <v>0.12381168917413102</v>
      </c>
      <c r="G191">
        <v>9.0909090909090917</v>
      </c>
      <c r="H191" s="17" t="s">
        <v>59</v>
      </c>
    </row>
    <row r="192" spans="1:8" x14ac:dyDescent="0.3">
      <c r="A192" t="s">
        <v>47</v>
      </c>
      <c r="B192" t="s">
        <v>54</v>
      </c>
      <c r="C192" s="17">
        <v>6</v>
      </c>
      <c r="D192">
        <v>2.59</v>
      </c>
      <c r="E192">
        <v>0.46</v>
      </c>
      <c r="F192">
        <v>9.9039204221437807</v>
      </c>
      <c r="G192">
        <v>4.2274052478134108</v>
      </c>
      <c r="H192" s="17" t="s">
        <v>59</v>
      </c>
    </row>
    <row r="193" spans="1:8" x14ac:dyDescent="0.3">
      <c r="A193" t="s">
        <v>47</v>
      </c>
      <c r="B193" t="s">
        <v>54</v>
      </c>
      <c r="C193" s="17">
        <v>7</v>
      </c>
      <c r="D193">
        <v>3.87</v>
      </c>
      <c r="E193">
        <v>0.74</v>
      </c>
      <c r="F193">
        <v>3.7431376486701766</v>
      </c>
      <c r="G193">
        <v>4.3209876543209873</v>
      </c>
      <c r="H193" s="17" t="s">
        <v>59</v>
      </c>
    </row>
    <row r="194" spans="1:8" x14ac:dyDescent="0.3">
      <c r="A194" t="s">
        <v>47</v>
      </c>
      <c r="B194" t="s">
        <v>54</v>
      </c>
      <c r="C194" s="17">
        <v>8</v>
      </c>
      <c r="D194">
        <v>3.16</v>
      </c>
      <c r="E194">
        <v>0.5</v>
      </c>
      <c r="F194">
        <v>4.1778677745580657</v>
      </c>
      <c r="G194">
        <v>4.8746518105849583</v>
      </c>
      <c r="H194" s="17" t="s">
        <v>59</v>
      </c>
    </row>
    <row r="195" spans="1:8" x14ac:dyDescent="0.3">
      <c r="A195" t="s">
        <v>47</v>
      </c>
      <c r="B195" t="s">
        <v>54</v>
      </c>
      <c r="C195" s="17">
        <v>9</v>
      </c>
      <c r="D195">
        <v>2.4500000000000002</v>
      </c>
      <c r="E195">
        <v>0.4</v>
      </c>
      <c r="F195">
        <v>4.6233342398694592</v>
      </c>
      <c r="G195">
        <v>5.1649928263988523</v>
      </c>
      <c r="H195" s="17" t="s">
        <v>60</v>
      </c>
    </row>
    <row r="196" spans="1:8" x14ac:dyDescent="0.3">
      <c r="A196" t="s">
        <v>47</v>
      </c>
      <c r="B196" t="s">
        <v>54</v>
      </c>
      <c r="C196" s="17">
        <v>10</v>
      </c>
      <c r="D196">
        <v>2.82</v>
      </c>
      <c r="E196">
        <v>0.45</v>
      </c>
      <c r="F196">
        <v>3.0562519365651672</v>
      </c>
      <c r="G196">
        <v>11.981566820276496</v>
      </c>
      <c r="H196" s="17" t="s">
        <v>60</v>
      </c>
    </row>
    <row r="197" spans="1:8" x14ac:dyDescent="0.3">
      <c r="A197" t="s">
        <v>47</v>
      </c>
      <c r="B197" t="s">
        <v>54</v>
      </c>
      <c r="C197" s="17">
        <v>11</v>
      </c>
      <c r="D197">
        <v>1.8</v>
      </c>
      <c r="E197">
        <v>0.21</v>
      </c>
      <c r="F197">
        <v>0.81892585830655762</v>
      </c>
      <c r="G197">
        <v>22.058823529411764</v>
      </c>
      <c r="H197" s="17" t="s">
        <v>60</v>
      </c>
    </row>
    <row r="198" spans="1:8" x14ac:dyDescent="0.3">
      <c r="A198" t="s">
        <v>47</v>
      </c>
      <c r="B198" t="s">
        <v>54</v>
      </c>
      <c r="C198" s="17">
        <v>12</v>
      </c>
      <c r="D198">
        <v>3.99</v>
      </c>
      <c r="E198">
        <v>0.78</v>
      </c>
      <c r="F198">
        <v>2.7773752596242094</v>
      </c>
      <c r="G198">
        <v>16.205533596837945</v>
      </c>
      <c r="H198" s="17" t="s">
        <v>59</v>
      </c>
    </row>
    <row r="199" spans="1:8" x14ac:dyDescent="0.3">
      <c r="A199" t="s">
        <v>47</v>
      </c>
      <c r="B199" t="s">
        <v>54</v>
      </c>
      <c r="C199" s="17">
        <v>13</v>
      </c>
      <c r="D199">
        <v>2.56</v>
      </c>
      <c r="E199">
        <v>0.31</v>
      </c>
      <c r="F199">
        <v>1.3009711781330564</v>
      </c>
      <c r="G199">
        <v>59.782608695652172</v>
      </c>
      <c r="H199" s="17" t="s">
        <v>59</v>
      </c>
    </row>
    <row r="200" spans="1:8" x14ac:dyDescent="0.3">
      <c r="A200" t="s">
        <v>47</v>
      </c>
      <c r="B200" t="s">
        <v>54</v>
      </c>
      <c r="C200" s="17">
        <v>14</v>
      </c>
      <c r="D200">
        <v>2.61</v>
      </c>
      <c r="E200">
        <v>0.39</v>
      </c>
      <c r="F200">
        <v>4.4323852664037364</v>
      </c>
      <c r="G200">
        <v>21.176470588235293</v>
      </c>
      <c r="H200" s="17" t="s">
        <v>59</v>
      </c>
    </row>
    <row r="201" spans="1:8" x14ac:dyDescent="0.3">
      <c r="A201" t="s">
        <v>47</v>
      </c>
      <c r="B201" t="s">
        <v>54</v>
      </c>
      <c r="C201" s="17">
        <v>15</v>
      </c>
      <c r="D201">
        <v>2.21</v>
      </c>
      <c r="E201">
        <v>0.31</v>
      </c>
      <c r="F201">
        <v>3.7519082981861462</v>
      </c>
      <c r="G201">
        <v>13.793103448275861</v>
      </c>
      <c r="H201" s="17" t="s">
        <v>59</v>
      </c>
    </row>
    <row r="202" spans="1:8" x14ac:dyDescent="0.3">
      <c r="A202" t="s">
        <v>47</v>
      </c>
      <c r="B202" t="s">
        <v>54</v>
      </c>
      <c r="C202" s="17">
        <v>16</v>
      </c>
      <c r="D202">
        <v>3.74</v>
      </c>
      <c r="E202">
        <v>0.73</v>
      </c>
      <c r="F202">
        <v>6.1932494696681415</v>
      </c>
      <c r="G202">
        <v>4.3243243243243246</v>
      </c>
      <c r="H202" s="17" t="s">
        <v>60</v>
      </c>
    </row>
    <row r="203" spans="1:8" x14ac:dyDescent="0.3">
      <c r="A203" t="s">
        <v>47</v>
      </c>
      <c r="B203" t="s">
        <v>54</v>
      </c>
      <c r="C203" s="17">
        <v>17</v>
      </c>
      <c r="D203">
        <v>2.12</v>
      </c>
      <c r="E203">
        <v>0.27</v>
      </c>
      <c r="F203">
        <v>16.74822877550919</v>
      </c>
      <c r="G203">
        <v>4.2490118577075098</v>
      </c>
      <c r="H203" s="17" t="s">
        <v>59</v>
      </c>
    </row>
    <row r="204" spans="1:8" x14ac:dyDescent="0.3">
      <c r="A204" t="s">
        <v>47</v>
      </c>
      <c r="B204" t="s">
        <v>54</v>
      </c>
      <c r="C204" s="17">
        <v>18</v>
      </c>
      <c r="D204">
        <v>1.71</v>
      </c>
      <c r="E204">
        <v>0.15</v>
      </c>
      <c r="F204">
        <v>0.42155516971547657</v>
      </c>
      <c r="G204">
        <v>46.875</v>
      </c>
      <c r="H204" s="17" t="s">
        <v>59</v>
      </c>
    </row>
    <row r="205" spans="1:8" x14ac:dyDescent="0.3">
      <c r="A205" t="s">
        <v>47</v>
      </c>
      <c r="B205" t="s">
        <v>54</v>
      </c>
      <c r="C205" s="17">
        <v>19</v>
      </c>
      <c r="D205">
        <v>2.25</v>
      </c>
      <c r="E205">
        <v>0.28000000000000003</v>
      </c>
      <c r="F205">
        <v>7.3022840768638142</v>
      </c>
      <c r="G205">
        <v>5.5028462998102468</v>
      </c>
      <c r="H205" s="17" t="s">
        <v>59</v>
      </c>
    </row>
    <row r="206" spans="1:8" x14ac:dyDescent="0.3">
      <c r="A206" t="s">
        <v>47</v>
      </c>
      <c r="B206" t="s">
        <v>54</v>
      </c>
      <c r="C206" s="17">
        <v>20</v>
      </c>
      <c r="D206">
        <v>5.36</v>
      </c>
      <c r="E206">
        <v>1.06</v>
      </c>
      <c r="F206">
        <v>1.3480540457064447</v>
      </c>
      <c r="G206">
        <v>12.307692307692308</v>
      </c>
      <c r="H206" s="17" t="s">
        <v>59</v>
      </c>
    </row>
    <row r="207" spans="1:8" x14ac:dyDescent="0.3">
      <c r="A207" t="s">
        <v>47</v>
      </c>
      <c r="B207" t="s">
        <v>54</v>
      </c>
      <c r="C207" s="17">
        <v>21</v>
      </c>
      <c r="D207">
        <v>2.5299999999999998</v>
      </c>
      <c r="E207">
        <v>0.35</v>
      </c>
      <c r="F207">
        <v>10.106543349852013</v>
      </c>
      <c r="G207">
        <v>8.4033613445378155</v>
      </c>
      <c r="H207" s="17" t="s">
        <v>59</v>
      </c>
    </row>
    <row r="208" spans="1:8" x14ac:dyDescent="0.3">
      <c r="A208" t="s">
        <v>47</v>
      </c>
      <c r="B208" t="s">
        <v>54</v>
      </c>
      <c r="C208" s="17">
        <v>22</v>
      </c>
      <c r="D208">
        <v>2.2599999999999998</v>
      </c>
      <c r="E208">
        <v>0.27</v>
      </c>
      <c r="F208">
        <v>2.1398898158460691</v>
      </c>
      <c r="G208">
        <v>18.562874251497004</v>
      </c>
      <c r="H208" s="17" t="s">
        <v>60</v>
      </c>
    </row>
    <row r="209" spans="1:8" x14ac:dyDescent="0.3">
      <c r="A209" t="s">
        <v>47</v>
      </c>
      <c r="B209" t="s">
        <v>54</v>
      </c>
      <c r="C209" s="17">
        <v>23</v>
      </c>
      <c r="D209">
        <v>3.16</v>
      </c>
      <c r="E209">
        <v>0.44</v>
      </c>
      <c r="F209">
        <v>0.70455679150473605</v>
      </c>
      <c r="G209">
        <v>26</v>
      </c>
      <c r="H209" s="17" t="s">
        <v>60</v>
      </c>
    </row>
    <row r="210" spans="1:8" x14ac:dyDescent="0.3">
      <c r="A210" t="s">
        <v>47</v>
      </c>
      <c r="B210" t="s">
        <v>54</v>
      </c>
      <c r="C210" s="17">
        <v>24</v>
      </c>
      <c r="D210">
        <v>1.57</v>
      </c>
      <c r="E210">
        <v>0.16</v>
      </c>
      <c r="F210">
        <v>1.6043566905691915</v>
      </c>
      <c r="G210">
        <v>27.102803738317753</v>
      </c>
      <c r="H210" s="17" t="s">
        <v>59</v>
      </c>
    </row>
    <row r="211" spans="1:8" x14ac:dyDescent="0.3">
      <c r="A211" t="s">
        <v>47</v>
      </c>
      <c r="B211" t="s">
        <v>54</v>
      </c>
      <c r="C211" s="17">
        <v>25</v>
      </c>
      <c r="D211">
        <v>2.4300000000000002</v>
      </c>
      <c r="E211">
        <v>0.4</v>
      </c>
      <c r="F211">
        <v>2.1023706995915132</v>
      </c>
      <c r="G211">
        <v>27.192982456140353</v>
      </c>
      <c r="H211" s="17" t="s">
        <v>59</v>
      </c>
    </row>
    <row r="212" spans="1:8" x14ac:dyDescent="0.3">
      <c r="A212" t="s">
        <v>47</v>
      </c>
      <c r="B212" t="s">
        <v>54</v>
      </c>
      <c r="C212" s="17">
        <v>26</v>
      </c>
      <c r="D212">
        <v>3.09</v>
      </c>
      <c r="E212">
        <v>0.52</v>
      </c>
      <c r="F212">
        <v>3.3557888926523907</v>
      </c>
      <c r="G212">
        <v>6.3551401869158877</v>
      </c>
      <c r="H212" s="17" t="s">
        <v>60</v>
      </c>
    </row>
    <row r="213" spans="1:8" x14ac:dyDescent="0.3">
      <c r="A213" t="s">
        <v>47</v>
      </c>
      <c r="B213" t="s">
        <v>54</v>
      </c>
      <c r="C213" s="17">
        <v>27</v>
      </c>
      <c r="D213">
        <v>4.38</v>
      </c>
      <c r="E213">
        <v>0.82</v>
      </c>
      <c r="F213">
        <v>7.244433415199512</v>
      </c>
      <c r="G213">
        <v>4.6082949308755765</v>
      </c>
      <c r="H213" s="17" t="s">
        <v>59</v>
      </c>
    </row>
    <row r="214" spans="1:8" x14ac:dyDescent="0.3">
      <c r="A214" t="s">
        <v>47</v>
      </c>
      <c r="B214" t="s">
        <v>54</v>
      </c>
      <c r="C214" s="17">
        <v>28</v>
      </c>
      <c r="D214">
        <v>3.16</v>
      </c>
      <c r="E214">
        <v>0.55000000000000004</v>
      </c>
      <c r="F214">
        <v>5.5665186440762957</v>
      </c>
      <c r="G214">
        <v>7.2072072072072073</v>
      </c>
      <c r="H214" s="17" t="s">
        <v>59</v>
      </c>
    </row>
    <row r="215" spans="1:8" x14ac:dyDescent="0.3">
      <c r="A215" t="s">
        <v>47</v>
      </c>
      <c r="B215" t="s">
        <v>54</v>
      </c>
      <c r="C215" s="17">
        <v>29</v>
      </c>
      <c r="D215">
        <v>2.04</v>
      </c>
      <c r="E215">
        <v>0.24</v>
      </c>
      <c r="F215">
        <v>2.0736891363659167</v>
      </c>
      <c r="G215">
        <v>24.896265560165975</v>
      </c>
      <c r="H215" s="17" t="s">
        <v>59</v>
      </c>
    </row>
    <row r="216" spans="1:8" x14ac:dyDescent="0.3">
      <c r="A216" t="s">
        <v>47</v>
      </c>
      <c r="B216" t="s">
        <v>55</v>
      </c>
      <c r="C216" s="17">
        <v>1</v>
      </c>
      <c r="D216">
        <v>2.68</v>
      </c>
      <c r="E216">
        <v>0.42</v>
      </c>
      <c r="F216">
        <v>8.0906488479757517</v>
      </c>
      <c r="G216">
        <v>12.483912483912484</v>
      </c>
      <c r="H216" s="17" t="s">
        <v>59</v>
      </c>
    </row>
    <row r="217" spans="1:8" x14ac:dyDescent="0.3">
      <c r="A217" t="s">
        <v>47</v>
      </c>
      <c r="B217" t="s">
        <v>55</v>
      </c>
      <c r="C217" s="17">
        <v>8</v>
      </c>
      <c r="D217">
        <v>3.74</v>
      </c>
      <c r="E217">
        <v>12.23</v>
      </c>
      <c r="F217">
        <v>0.51995424402652568</v>
      </c>
      <c r="G217">
        <v>100</v>
      </c>
      <c r="H217" s="17" t="s">
        <v>60</v>
      </c>
    </row>
    <row r="218" spans="1:8" x14ac:dyDescent="0.3">
      <c r="A218" t="s">
        <v>47</v>
      </c>
      <c r="B218" t="s">
        <v>55</v>
      </c>
      <c r="C218" s="17">
        <v>9</v>
      </c>
      <c r="D218">
        <v>3.1</v>
      </c>
      <c r="E218">
        <v>0.37</v>
      </c>
      <c r="F218">
        <v>0.1161049123988436</v>
      </c>
      <c r="G218">
        <v>14.285714285714285</v>
      </c>
      <c r="H218" s="17" t="s">
        <v>59</v>
      </c>
    </row>
    <row r="219" spans="1:8" x14ac:dyDescent="0.3">
      <c r="A219" t="s">
        <v>47</v>
      </c>
      <c r="B219" t="s">
        <v>55</v>
      </c>
      <c r="C219" s="17">
        <v>10</v>
      </c>
      <c r="D219">
        <v>4.08</v>
      </c>
      <c r="E219">
        <v>0.57999999999999996</v>
      </c>
      <c r="F219">
        <v>0.69436952097536253</v>
      </c>
      <c r="G219">
        <v>51.785714285714292</v>
      </c>
      <c r="H219" s="17" t="s">
        <v>60</v>
      </c>
    </row>
    <row r="220" spans="1:8" x14ac:dyDescent="0.3">
      <c r="A220" t="s">
        <v>47</v>
      </c>
      <c r="B220" t="s">
        <v>55</v>
      </c>
      <c r="C220" s="17">
        <v>11</v>
      </c>
      <c r="D220">
        <v>2.13</v>
      </c>
      <c r="E220">
        <v>0.28000000000000003</v>
      </c>
      <c r="F220">
        <v>6.4096594965390938</v>
      </c>
      <c r="G220">
        <v>10.653753026634384</v>
      </c>
      <c r="H220" s="17" t="s">
        <v>59</v>
      </c>
    </row>
    <row r="221" spans="1:8" x14ac:dyDescent="0.3">
      <c r="A221" t="s">
        <v>47</v>
      </c>
      <c r="B221" t="s">
        <v>55</v>
      </c>
      <c r="C221" s="17">
        <v>12</v>
      </c>
      <c r="D221">
        <v>3.91</v>
      </c>
      <c r="E221">
        <v>0.72</v>
      </c>
      <c r="F221">
        <v>5.6045067167412972</v>
      </c>
      <c r="G221">
        <v>10.652920962199312</v>
      </c>
      <c r="H221" s="17" t="s">
        <v>60</v>
      </c>
    </row>
    <row r="222" spans="1:8" x14ac:dyDescent="0.3">
      <c r="A222" t="s">
        <v>47</v>
      </c>
      <c r="B222" t="s">
        <v>55</v>
      </c>
      <c r="C222" s="17">
        <v>13</v>
      </c>
      <c r="D222">
        <v>2.02</v>
      </c>
      <c r="E222">
        <v>0.27</v>
      </c>
      <c r="F222">
        <v>6.8695784606311578</v>
      </c>
      <c r="G222">
        <v>9.433962264150944</v>
      </c>
      <c r="H222" s="17" t="s">
        <v>59</v>
      </c>
    </row>
    <row r="223" spans="1:8" x14ac:dyDescent="0.3">
      <c r="A223" t="s">
        <v>47</v>
      </c>
      <c r="B223" t="s">
        <v>55</v>
      </c>
      <c r="C223" s="17">
        <v>14</v>
      </c>
      <c r="D223">
        <v>2.61</v>
      </c>
      <c r="E223">
        <v>0.35</v>
      </c>
      <c r="F223">
        <v>2.9940617774746752</v>
      </c>
      <c r="G223">
        <v>23.333333333333332</v>
      </c>
      <c r="H223" s="17" t="s">
        <v>60</v>
      </c>
    </row>
    <row r="224" spans="1:8" x14ac:dyDescent="0.3">
      <c r="A224" t="s">
        <v>47</v>
      </c>
      <c r="B224" t="s">
        <v>55</v>
      </c>
      <c r="C224" s="17">
        <v>15</v>
      </c>
      <c r="D224">
        <v>2.56</v>
      </c>
      <c r="E224">
        <v>0.32</v>
      </c>
      <c r="F224">
        <v>6.0199834083384109</v>
      </c>
      <c r="G224">
        <v>15.365853658536585</v>
      </c>
      <c r="H224" s="17" t="s">
        <v>59</v>
      </c>
    </row>
    <row r="225" spans="1:18" x14ac:dyDescent="0.3">
      <c r="A225" t="s">
        <v>47</v>
      </c>
      <c r="B225" t="s">
        <v>55</v>
      </c>
      <c r="C225" s="17" t="s">
        <v>56</v>
      </c>
      <c r="D225">
        <v>3.4</v>
      </c>
      <c r="E225">
        <v>0.44</v>
      </c>
      <c r="F225">
        <v>0.79065446423276875</v>
      </c>
      <c r="G225">
        <v>50</v>
      </c>
      <c r="H225" s="17" t="s">
        <v>60</v>
      </c>
    </row>
    <row r="226" spans="1:18" x14ac:dyDescent="0.3">
      <c r="A226" t="s">
        <v>47</v>
      </c>
      <c r="B226" t="s">
        <v>55</v>
      </c>
      <c r="C226" s="17" t="s">
        <v>57</v>
      </c>
      <c r="D226">
        <v>4.18</v>
      </c>
      <c r="E226">
        <v>0.7</v>
      </c>
      <c r="F226">
        <v>1.0910441845273362</v>
      </c>
      <c r="G226">
        <v>32.911392405063289</v>
      </c>
      <c r="H226" s="17" t="s">
        <v>60</v>
      </c>
    </row>
    <row r="227" spans="1:18" x14ac:dyDescent="0.3">
      <c r="A227" t="s">
        <v>47</v>
      </c>
      <c r="B227" t="s">
        <v>55</v>
      </c>
      <c r="C227" s="17">
        <v>17</v>
      </c>
      <c r="D227">
        <v>1.83</v>
      </c>
      <c r="E227">
        <v>0.23</v>
      </c>
      <c r="F227">
        <v>9.2647222461629717</v>
      </c>
      <c r="G227">
        <v>11.449016100178891</v>
      </c>
      <c r="H227" s="17" t="s">
        <v>59</v>
      </c>
    </row>
    <row r="228" spans="1:18" x14ac:dyDescent="0.3">
      <c r="A228" t="s">
        <v>47</v>
      </c>
      <c r="B228" t="s">
        <v>55</v>
      </c>
      <c r="C228" s="17">
        <v>19</v>
      </c>
      <c r="D228">
        <v>2.58</v>
      </c>
      <c r="E228">
        <v>0.42</v>
      </c>
      <c r="F228">
        <v>10.21917540790353</v>
      </c>
      <c r="G228">
        <v>6.3923585598824397</v>
      </c>
      <c r="H228" s="17" t="s">
        <v>59</v>
      </c>
    </row>
    <row r="229" spans="1:18" x14ac:dyDescent="0.3">
      <c r="A229" t="s">
        <v>47</v>
      </c>
      <c r="B229" t="s">
        <v>55</v>
      </c>
      <c r="C229" s="17">
        <v>20</v>
      </c>
      <c r="D229">
        <v>2.52</v>
      </c>
      <c r="E229">
        <v>0.33</v>
      </c>
      <c r="F229">
        <v>2.1052537777609457</v>
      </c>
      <c r="G229">
        <v>33.333333333333329</v>
      </c>
      <c r="H229" s="17" t="s">
        <v>59</v>
      </c>
    </row>
    <row r="230" spans="1:18" x14ac:dyDescent="0.3">
      <c r="A230" t="s">
        <v>47</v>
      </c>
      <c r="B230" t="s">
        <v>55</v>
      </c>
      <c r="C230" s="17">
        <v>21</v>
      </c>
      <c r="D230">
        <v>2.2000000000000002</v>
      </c>
      <c r="E230">
        <v>0.26</v>
      </c>
      <c r="F230">
        <v>0.49021030021879386</v>
      </c>
      <c r="G230">
        <v>16.326530612244898</v>
      </c>
      <c r="H230" s="17" t="s">
        <v>60</v>
      </c>
      <c r="R230" s="32"/>
    </row>
    <row r="231" spans="1:18" x14ac:dyDescent="0.3">
      <c r="A231" t="s">
        <v>47</v>
      </c>
      <c r="B231" t="s">
        <v>55</v>
      </c>
      <c r="C231" s="17">
        <v>22</v>
      </c>
      <c r="D231">
        <v>2.74</v>
      </c>
      <c r="E231">
        <v>0.33</v>
      </c>
      <c r="F231">
        <v>2.2564291761233557</v>
      </c>
      <c r="G231">
        <v>31.386861313868614</v>
      </c>
      <c r="H231" s="17" t="s">
        <v>60</v>
      </c>
    </row>
    <row r="232" spans="1:18" x14ac:dyDescent="0.3">
      <c r="A232" t="s">
        <v>47</v>
      </c>
      <c r="B232" t="s">
        <v>55</v>
      </c>
      <c r="C232" s="17">
        <v>23</v>
      </c>
      <c r="D232">
        <v>3.76</v>
      </c>
      <c r="E232">
        <v>0.57999999999999996</v>
      </c>
      <c r="F232">
        <v>1.6623188030168268</v>
      </c>
      <c r="G232">
        <v>38.636363636363633</v>
      </c>
      <c r="H232" s="17" t="s">
        <v>59</v>
      </c>
    </row>
    <row r="233" spans="1:18" x14ac:dyDescent="0.3">
      <c r="A233" t="s">
        <v>47</v>
      </c>
      <c r="B233" t="s">
        <v>55</v>
      </c>
      <c r="C233" s="17">
        <v>24</v>
      </c>
      <c r="D233">
        <v>2.8</v>
      </c>
      <c r="E233">
        <v>0.38</v>
      </c>
      <c r="F233">
        <v>2.527515627137098</v>
      </c>
      <c r="G233">
        <v>38.532110091743121</v>
      </c>
      <c r="H233" s="17" t="s">
        <v>60</v>
      </c>
      <c r="R233" s="32"/>
    </row>
    <row r="234" spans="1:18" x14ac:dyDescent="0.3">
      <c r="A234" t="s">
        <v>47</v>
      </c>
      <c r="B234" t="s">
        <v>55</v>
      </c>
      <c r="C234" s="17">
        <v>25</v>
      </c>
      <c r="D234">
        <v>2.62</v>
      </c>
      <c r="E234">
        <v>0.38</v>
      </c>
      <c r="F234">
        <v>1.777826715803503</v>
      </c>
      <c r="G234">
        <v>32.258064516129032</v>
      </c>
      <c r="H234" s="17" t="s">
        <v>60</v>
      </c>
      <c r="R234" s="33"/>
    </row>
    <row r="235" spans="1:18" x14ac:dyDescent="0.3">
      <c r="A235" t="s">
        <v>47</v>
      </c>
      <c r="B235" t="s">
        <v>55</v>
      </c>
      <c r="C235" s="17">
        <v>26</v>
      </c>
      <c r="D235">
        <v>2.4300000000000002</v>
      </c>
      <c r="E235">
        <v>0.35</v>
      </c>
      <c r="F235">
        <v>15.537504488504576</v>
      </c>
      <c r="G235">
        <v>4.4971892567145533</v>
      </c>
      <c r="H235" s="17" t="s">
        <v>59</v>
      </c>
      <c r="L235">
        <f>_xlfn.STDEV.S(F2:F241)</f>
        <v>3.6553556414330015</v>
      </c>
      <c r="R235" s="32"/>
    </row>
    <row r="236" spans="1:18" x14ac:dyDescent="0.3">
      <c r="A236" t="s">
        <v>47</v>
      </c>
      <c r="B236" t="s">
        <v>55</v>
      </c>
      <c r="C236" s="17">
        <v>27</v>
      </c>
      <c r="D236">
        <v>2.2599999999999998</v>
      </c>
      <c r="E236">
        <v>0.3</v>
      </c>
      <c r="F236">
        <v>4.4482497976548023</v>
      </c>
      <c r="G236">
        <v>7.1428571428571423</v>
      </c>
      <c r="H236" s="17" t="s">
        <v>60</v>
      </c>
    </row>
    <row r="237" spans="1:18" x14ac:dyDescent="0.3">
      <c r="A237" t="s">
        <v>47</v>
      </c>
      <c r="B237" t="s">
        <v>55</v>
      </c>
      <c r="C237" s="17">
        <v>28</v>
      </c>
      <c r="D237">
        <v>7.74</v>
      </c>
      <c r="E237">
        <v>1.26</v>
      </c>
      <c r="F237">
        <v>0.65433987285449224</v>
      </c>
      <c r="G237">
        <v>100</v>
      </c>
      <c r="H237" s="17" t="s">
        <v>59</v>
      </c>
      <c r="R237" s="32"/>
    </row>
    <row r="238" spans="1:18" x14ac:dyDescent="0.3">
      <c r="A238" t="s">
        <v>47</v>
      </c>
      <c r="B238" t="s">
        <v>55</v>
      </c>
      <c r="C238" s="17">
        <v>29</v>
      </c>
      <c r="D238">
        <v>1.9</v>
      </c>
      <c r="E238">
        <v>0.23</v>
      </c>
      <c r="F238">
        <v>6.1261217010698203</v>
      </c>
      <c r="G238">
        <v>18.262806236080177</v>
      </c>
      <c r="H238" s="17" t="s">
        <v>59</v>
      </c>
      <c r="R238" s="33"/>
    </row>
    <row r="239" spans="1:18" x14ac:dyDescent="0.3">
      <c r="A239" t="s">
        <v>47</v>
      </c>
      <c r="B239" t="s">
        <v>55</v>
      </c>
      <c r="C239" s="17">
        <v>30</v>
      </c>
      <c r="D239">
        <v>2.5499999999999998</v>
      </c>
      <c r="E239">
        <v>0.37</v>
      </c>
      <c r="F239">
        <v>4.4836912248688456</v>
      </c>
      <c r="G239">
        <v>27.034883720930232</v>
      </c>
      <c r="H239" s="17" t="s">
        <v>59</v>
      </c>
      <c r="R239" s="32"/>
    </row>
    <row r="240" spans="1:18" x14ac:dyDescent="0.3">
      <c r="A240" t="s">
        <v>47</v>
      </c>
      <c r="B240" t="s">
        <v>55</v>
      </c>
      <c r="C240" s="17">
        <v>31</v>
      </c>
      <c r="D240">
        <v>2.1800000000000002</v>
      </c>
      <c r="E240">
        <v>0.27</v>
      </c>
      <c r="F240">
        <v>6.1185964897345917</v>
      </c>
      <c r="G240">
        <v>19.826086956521738</v>
      </c>
      <c r="H240" s="17" t="s">
        <v>60</v>
      </c>
      <c r="R240" s="33"/>
    </row>
    <row r="241" spans="1:18" x14ac:dyDescent="0.3">
      <c r="A241" t="s">
        <v>47</v>
      </c>
      <c r="B241" t="s">
        <v>55</v>
      </c>
      <c r="C241" s="17">
        <v>32</v>
      </c>
      <c r="D241">
        <v>2.23</v>
      </c>
      <c r="E241">
        <v>0.32</v>
      </c>
      <c r="F241">
        <v>5.7001379346355181</v>
      </c>
      <c r="G241">
        <v>17.557251908396946</v>
      </c>
      <c r="H241" s="17" t="s">
        <v>59</v>
      </c>
      <c r="R241" s="32"/>
    </row>
    <row r="242" spans="1:18" x14ac:dyDescent="0.3">
      <c r="R242" s="33"/>
    </row>
    <row r="243" spans="1:18" x14ac:dyDescent="0.3">
      <c r="R243" s="32"/>
    </row>
    <row r="244" spans="1:18" x14ac:dyDescent="0.3">
      <c r="R244" s="33"/>
    </row>
    <row r="245" spans="1:18" x14ac:dyDescent="0.3">
      <c r="R245" s="32"/>
    </row>
  </sheetData>
  <conditionalFormatting sqref="H264:H1048576 H246:H259 H1:H241">
    <cfRule type="containsText" dxfId="1" priority="1" operator="containsText" text="MEDIAL">
      <formula>NOT(ISERROR(SEARCH("MEDIAL",H1)))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workbookViewId="0">
      <selection activeCell="D20" sqref="D20"/>
    </sheetView>
  </sheetViews>
  <sheetFormatPr defaultColWidth="11.19921875" defaultRowHeight="15.6" x14ac:dyDescent="0.3"/>
  <cols>
    <col min="1" max="1" width="10.19921875" bestFit="1" customWidth="1"/>
    <col min="2" max="2" width="8.5" bestFit="1" customWidth="1"/>
    <col min="3" max="3" width="5.69921875" style="17" bestFit="1" customWidth="1"/>
    <col min="4" max="4" width="30.19921875" bestFit="1" customWidth="1"/>
    <col min="5" max="5" width="32.69921875" bestFit="1" customWidth="1"/>
    <col min="6" max="6" width="20.69921875" bestFit="1" customWidth="1"/>
    <col min="7" max="7" width="32.69921875" bestFit="1" customWidth="1"/>
    <col min="8" max="8" width="17.5" style="17" bestFit="1" customWidth="1"/>
  </cols>
  <sheetData>
    <row r="1" spans="1:8" x14ac:dyDescent="0.3">
      <c r="A1" s="1" t="s">
        <v>0</v>
      </c>
      <c r="B1" s="2" t="s">
        <v>1</v>
      </c>
      <c r="C1" s="3" t="s">
        <v>2</v>
      </c>
      <c r="D1" s="6" t="s">
        <v>6</v>
      </c>
      <c r="E1" s="22" t="s">
        <v>10</v>
      </c>
      <c r="F1" s="28" t="s">
        <v>14</v>
      </c>
      <c r="G1" s="20" t="s">
        <v>22</v>
      </c>
      <c r="H1" s="29"/>
    </row>
    <row r="2" spans="1:8" x14ac:dyDescent="0.3">
      <c r="A2" t="s">
        <v>33</v>
      </c>
      <c r="B2" t="s">
        <v>34</v>
      </c>
      <c r="C2" s="17">
        <v>1</v>
      </c>
      <c r="D2">
        <v>1.82</v>
      </c>
      <c r="E2">
        <v>0.18</v>
      </c>
      <c r="F2">
        <v>4.571066747635532E-3</v>
      </c>
      <c r="G2">
        <v>0.61538461538461542</v>
      </c>
      <c r="H2" s="17" t="s">
        <v>59</v>
      </c>
    </row>
    <row r="3" spans="1:8" x14ac:dyDescent="0.3">
      <c r="A3" t="s">
        <v>33</v>
      </c>
      <c r="B3" t="s">
        <v>34</v>
      </c>
      <c r="C3" s="17">
        <v>2</v>
      </c>
      <c r="D3">
        <v>1.79</v>
      </c>
      <c r="E3">
        <v>0.17</v>
      </c>
      <c r="F3">
        <v>2.9359953024075161E-4</v>
      </c>
      <c r="G3">
        <v>0.66666666666666663</v>
      </c>
      <c r="H3" s="17" t="s">
        <v>59</v>
      </c>
    </row>
    <row r="4" spans="1:8" x14ac:dyDescent="0.3">
      <c r="A4" t="s">
        <v>33</v>
      </c>
      <c r="B4" t="s">
        <v>34</v>
      </c>
      <c r="C4" s="17">
        <v>3</v>
      </c>
      <c r="D4">
        <v>1.8</v>
      </c>
      <c r="E4">
        <v>0.2</v>
      </c>
      <c r="F4">
        <v>4.2202006939885588E-3</v>
      </c>
      <c r="G4">
        <v>0.96296296296296291</v>
      </c>
      <c r="H4" s="17" t="s">
        <v>60</v>
      </c>
    </row>
    <row r="5" spans="1:8" x14ac:dyDescent="0.3">
      <c r="A5" t="s">
        <v>33</v>
      </c>
      <c r="B5" t="s">
        <v>34</v>
      </c>
      <c r="C5" s="17">
        <v>4</v>
      </c>
      <c r="D5">
        <v>1.22</v>
      </c>
      <c r="E5">
        <v>0.13</v>
      </c>
      <c r="F5">
        <v>2.6285828057730956E-2</v>
      </c>
      <c r="G5">
        <v>0.48125000000000001</v>
      </c>
      <c r="H5" s="17" t="s">
        <v>60</v>
      </c>
    </row>
    <row r="6" spans="1:8" x14ac:dyDescent="0.3">
      <c r="A6" t="s">
        <v>33</v>
      </c>
      <c r="B6" t="s">
        <v>34</v>
      </c>
      <c r="C6" s="17">
        <v>5</v>
      </c>
      <c r="D6">
        <v>1.59</v>
      </c>
      <c r="E6">
        <v>0.15</v>
      </c>
      <c r="F6">
        <v>2.2179242719647333E-3</v>
      </c>
      <c r="G6">
        <v>0.05</v>
      </c>
      <c r="H6" s="17" t="s">
        <v>59</v>
      </c>
    </row>
    <row r="7" spans="1:8" x14ac:dyDescent="0.3">
      <c r="A7" t="s">
        <v>33</v>
      </c>
      <c r="B7" t="s">
        <v>34</v>
      </c>
      <c r="C7" s="17">
        <v>6</v>
      </c>
      <c r="D7">
        <v>2.59</v>
      </c>
      <c r="E7">
        <v>0.3</v>
      </c>
      <c r="F7">
        <v>1.8950632203494387E-2</v>
      </c>
      <c r="G7">
        <v>5.4644808743169397E-2</v>
      </c>
      <c r="H7" s="17" t="s">
        <v>60</v>
      </c>
    </row>
    <row r="8" spans="1:8" x14ac:dyDescent="0.3">
      <c r="A8" t="s">
        <v>33</v>
      </c>
      <c r="B8" t="s">
        <v>34</v>
      </c>
      <c r="C8" s="17">
        <v>7</v>
      </c>
      <c r="D8">
        <v>3.06</v>
      </c>
      <c r="E8">
        <v>0.54</v>
      </c>
      <c r="F8">
        <v>3.396329274634996E-2</v>
      </c>
      <c r="G8">
        <v>0.14720812182741116</v>
      </c>
      <c r="H8" s="17" t="s">
        <v>60</v>
      </c>
    </row>
    <row r="9" spans="1:8" x14ac:dyDescent="0.3">
      <c r="A9" t="s">
        <v>33</v>
      </c>
      <c r="B9" t="s">
        <v>34</v>
      </c>
      <c r="C9" s="17">
        <v>8</v>
      </c>
      <c r="D9">
        <v>2.78</v>
      </c>
      <c r="E9">
        <v>0.34</v>
      </c>
      <c r="F9">
        <v>5.955367301014302E-2</v>
      </c>
      <c r="G9">
        <v>4.3478260869565216E-2</v>
      </c>
      <c r="H9" s="17" t="s">
        <v>59</v>
      </c>
    </row>
    <row r="10" spans="1:8" x14ac:dyDescent="0.3">
      <c r="A10" t="s">
        <v>33</v>
      </c>
      <c r="B10" t="s">
        <v>34</v>
      </c>
      <c r="C10" s="17">
        <v>9</v>
      </c>
      <c r="D10">
        <v>1.87</v>
      </c>
      <c r="E10">
        <v>0.24</v>
      </c>
      <c r="F10">
        <v>3.3614374965852532E-2</v>
      </c>
      <c r="G10">
        <v>0.32191780821917809</v>
      </c>
      <c r="H10" s="17" t="s">
        <v>60</v>
      </c>
    </row>
    <row r="11" spans="1:8" x14ac:dyDescent="0.3">
      <c r="A11" t="s">
        <v>33</v>
      </c>
      <c r="B11" t="s">
        <v>34</v>
      </c>
      <c r="C11" s="17">
        <v>10</v>
      </c>
      <c r="D11">
        <v>2.02</v>
      </c>
      <c r="E11">
        <v>0.25</v>
      </c>
      <c r="F11">
        <v>2.4264537285241427E-2</v>
      </c>
      <c r="G11">
        <v>0.12834224598930483</v>
      </c>
      <c r="H11" s="17" t="s">
        <v>60</v>
      </c>
    </row>
    <row r="12" spans="1:8" x14ac:dyDescent="0.3">
      <c r="A12" t="s">
        <v>33</v>
      </c>
      <c r="B12" t="s">
        <v>34</v>
      </c>
      <c r="C12" s="17">
        <v>11</v>
      </c>
      <c r="D12">
        <v>1.77</v>
      </c>
      <c r="E12">
        <v>0.2</v>
      </c>
      <c r="F12">
        <v>4.8139189954704972E-3</v>
      </c>
      <c r="G12">
        <v>0.38095238095238093</v>
      </c>
      <c r="H12" s="17" t="s">
        <v>59</v>
      </c>
    </row>
    <row r="13" spans="1:8" x14ac:dyDescent="0.3">
      <c r="A13" t="s">
        <v>33</v>
      </c>
      <c r="B13" t="s">
        <v>34</v>
      </c>
      <c r="C13" s="17">
        <v>12</v>
      </c>
      <c r="D13">
        <v>1.66</v>
      </c>
      <c r="E13">
        <v>0.2</v>
      </c>
      <c r="F13">
        <v>1.1942622053935479E-2</v>
      </c>
      <c r="G13">
        <v>0.30337078651685395</v>
      </c>
      <c r="H13" s="17" t="s">
        <v>59</v>
      </c>
    </row>
    <row r="14" spans="1:8" x14ac:dyDescent="0.3">
      <c r="A14" t="s">
        <v>33</v>
      </c>
      <c r="B14" t="s">
        <v>34</v>
      </c>
      <c r="C14" s="17" t="s">
        <v>35</v>
      </c>
      <c r="D14">
        <v>0.66</v>
      </c>
      <c r="E14">
        <v>0.04</v>
      </c>
      <c r="F14">
        <v>1.9593051928762801E-4</v>
      </c>
      <c r="G14">
        <v>0</v>
      </c>
      <c r="H14" s="17" t="s">
        <v>59</v>
      </c>
    </row>
    <row r="15" spans="1:8" x14ac:dyDescent="0.3">
      <c r="A15" t="s">
        <v>33</v>
      </c>
      <c r="B15" t="s">
        <v>34</v>
      </c>
      <c r="C15" s="17" t="s">
        <v>36</v>
      </c>
      <c r="D15">
        <v>0.71</v>
      </c>
      <c r="E15">
        <v>0.05</v>
      </c>
      <c r="F15">
        <v>6.9207426281249788E-4</v>
      </c>
      <c r="G15">
        <v>0</v>
      </c>
      <c r="H15" s="17" t="s">
        <v>60</v>
      </c>
    </row>
    <row r="16" spans="1:8" x14ac:dyDescent="0.3">
      <c r="A16" t="s">
        <v>33</v>
      </c>
      <c r="B16" t="s">
        <v>34</v>
      </c>
      <c r="C16" s="17">
        <v>14</v>
      </c>
      <c r="D16">
        <v>1.5</v>
      </c>
      <c r="E16">
        <v>0.16</v>
      </c>
      <c r="F16">
        <v>1.6381766381766381E-2</v>
      </c>
      <c r="G16">
        <v>0.17391304347826086</v>
      </c>
      <c r="H16" s="17" t="s">
        <v>59</v>
      </c>
    </row>
    <row r="17" spans="1:8" x14ac:dyDescent="0.3">
      <c r="A17" t="s">
        <v>33</v>
      </c>
      <c r="B17" t="s">
        <v>34</v>
      </c>
      <c r="C17" s="17">
        <v>15</v>
      </c>
      <c r="D17">
        <v>1.35</v>
      </c>
      <c r="E17">
        <v>0.13</v>
      </c>
      <c r="F17">
        <v>2.9707382284497696E-4</v>
      </c>
      <c r="G17">
        <v>0.16666666666666666</v>
      </c>
      <c r="H17" s="17" t="s">
        <v>59</v>
      </c>
    </row>
    <row r="18" spans="1:8" x14ac:dyDescent="0.3">
      <c r="A18" t="s">
        <v>33</v>
      </c>
      <c r="B18" t="s">
        <v>34</v>
      </c>
      <c r="C18" s="17">
        <v>16</v>
      </c>
      <c r="D18">
        <v>1.61</v>
      </c>
      <c r="E18">
        <v>0.2</v>
      </c>
      <c r="F18">
        <v>1.8388161119405427E-2</v>
      </c>
      <c r="G18">
        <v>0.22727272727272727</v>
      </c>
      <c r="H18" s="17" t="s">
        <v>60</v>
      </c>
    </row>
    <row r="19" spans="1:8" x14ac:dyDescent="0.3">
      <c r="A19" t="s">
        <v>33</v>
      </c>
      <c r="B19" t="s">
        <v>34</v>
      </c>
      <c r="C19" s="17">
        <v>17</v>
      </c>
      <c r="D19">
        <v>1.77</v>
      </c>
      <c r="E19">
        <v>0.2</v>
      </c>
      <c r="F19">
        <v>5.4302325812629138E-3</v>
      </c>
      <c r="G19">
        <v>0.45833333333333331</v>
      </c>
      <c r="H19" s="17" t="s">
        <v>59</v>
      </c>
    </row>
    <row r="20" spans="1:8" x14ac:dyDescent="0.3">
      <c r="A20" t="s">
        <v>33</v>
      </c>
      <c r="B20" t="s">
        <v>34</v>
      </c>
      <c r="C20" s="17">
        <v>18</v>
      </c>
      <c r="D20">
        <v>4.22</v>
      </c>
      <c r="E20">
        <v>0.49</v>
      </c>
      <c r="F20">
        <v>4.0618785950501406E-4</v>
      </c>
      <c r="G20">
        <v>1</v>
      </c>
      <c r="H20" s="17" t="s">
        <v>59</v>
      </c>
    </row>
    <row r="21" spans="1:8" x14ac:dyDescent="0.3">
      <c r="A21" t="s">
        <v>33</v>
      </c>
      <c r="B21" t="s">
        <v>34</v>
      </c>
      <c r="C21" s="17">
        <v>20</v>
      </c>
      <c r="D21">
        <v>3.65</v>
      </c>
      <c r="E21">
        <v>0.56999999999999995</v>
      </c>
      <c r="F21">
        <v>3.3607582591477093E-2</v>
      </c>
      <c r="G21">
        <v>4.5454545454545456E-2</v>
      </c>
      <c r="H21" s="17" t="s">
        <v>60</v>
      </c>
    </row>
    <row r="22" spans="1:8" x14ac:dyDescent="0.3">
      <c r="A22" t="s">
        <v>33</v>
      </c>
      <c r="B22" t="s">
        <v>34</v>
      </c>
      <c r="C22" s="17">
        <v>21</v>
      </c>
      <c r="D22">
        <v>1.97</v>
      </c>
      <c r="E22">
        <v>0.21</v>
      </c>
      <c r="F22">
        <v>6.707503267923489E-3</v>
      </c>
      <c r="G22">
        <v>5.8823529411764705E-2</v>
      </c>
      <c r="H22" s="17" t="s">
        <v>59</v>
      </c>
    </row>
    <row r="23" spans="1:8" x14ac:dyDescent="0.3">
      <c r="A23" t="s">
        <v>33</v>
      </c>
      <c r="B23" t="s">
        <v>34</v>
      </c>
      <c r="C23" s="17">
        <v>22</v>
      </c>
      <c r="D23">
        <v>1.48</v>
      </c>
      <c r="E23">
        <v>0.15</v>
      </c>
      <c r="F23">
        <v>2.610356431837366E-2</v>
      </c>
      <c r="G23">
        <v>0.19597989949748743</v>
      </c>
      <c r="H23" s="17" t="s">
        <v>60</v>
      </c>
    </row>
    <row r="24" spans="1:8" x14ac:dyDescent="0.3">
      <c r="A24" t="s">
        <v>33</v>
      </c>
      <c r="B24" t="s">
        <v>34</v>
      </c>
      <c r="C24" s="17">
        <v>23</v>
      </c>
      <c r="D24">
        <v>1.76</v>
      </c>
      <c r="E24">
        <v>0.15</v>
      </c>
      <c r="F24">
        <v>8.3983623193477277E-4</v>
      </c>
      <c r="G24">
        <v>0.83333333333333337</v>
      </c>
      <c r="H24" s="17" t="s">
        <v>60</v>
      </c>
    </row>
    <row r="25" spans="1:8" x14ac:dyDescent="0.3">
      <c r="A25" t="s">
        <v>33</v>
      </c>
      <c r="B25" t="s">
        <v>34</v>
      </c>
      <c r="C25" s="17">
        <v>24</v>
      </c>
      <c r="D25">
        <v>3.15</v>
      </c>
      <c r="E25">
        <v>0.42</v>
      </c>
      <c r="F25">
        <v>1.4689274686984116E-2</v>
      </c>
      <c r="G25">
        <v>0.18279569892473119</v>
      </c>
      <c r="H25" s="17" t="s">
        <v>60</v>
      </c>
    </row>
    <row r="26" spans="1:8" x14ac:dyDescent="0.3">
      <c r="A26" t="s">
        <v>33</v>
      </c>
      <c r="B26" t="s">
        <v>34</v>
      </c>
      <c r="C26" s="17">
        <v>25</v>
      </c>
      <c r="D26">
        <v>2.3199999999999998</v>
      </c>
      <c r="E26">
        <v>0.23</v>
      </c>
      <c r="F26">
        <v>3.7395565585577268E-3</v>
      </c>
      <c r="G26">
        <v>0.51724137931034486</v>
      </c>
      <c r="H26" s="17" t="s">
        <v>59</v>
      </c>
    </row>
    <row r="27" spans="1:8" x14ac:dyDescent="0.3">
      <c r="A27" t="s">
        <v>33</v>
      </c>
      <c r="B27" t="s">
        <v>34</v>
      </c>
      <c r="C27" s="17">
        <v>26</v>
      </c>
      <c r="D27">
        <v>2.68</v>
      </c>
      <c r="E27">
        <v>0.39</v>
      </c>
      <c r="F27">
        <v>1.9627589195430076E-2</v>
      </c>
      <c r="G27">
        <v>0.24836601307189543</v>
      </c>
      <c r="H27" s="17" t="s">
        <v>59</v>
      </c>
    </row>
    <row r="28" spans="1:8" x14ac:dyDescent="0.3">
      <c r="A28" t="s">
        <v>33</v>
      </c>
      <c r="B28" t="s">
        <v>34</v>
      </c>
      <c r="C28" s="17">
        <v>27</v>
      </c>
      <c r="D28">
        <v>2.0499999999999998</v>
      </c>
      <c r="E28">
        <v>0.24</v>
      </c>
      <c r="F28">
        <v>1.7652647642480601E-3</v>
      </c>
      <c r="G28">
        <v>0.63636363636363635</v>
      </c>
      <c r="H28" s="17" t="s">
        <v>60</v>
      </c>
    </row>
    <row r="29" spans="1:8" x14ac:dyDescent="0.3">
      <c r="A29" t="s">
        <v>33</v>
      </c>
      <c r="B29" t="s">
        <v>34</v>
      </c>
      <c r="C29" s="17">
        <v>28</v>
      </c>
      <c r="D29">
        <v>1.62</v>
      </c>
      <c r="E29">
        <v>0.16</v>
      </c>
      <c r="F29">
        <v>9.5401030591992582E-4</v>
      </c>
      <c r="G29">
        <v>0</v>
      </c>
      <c r="H29" s="17" t="s">
        <v>59</v>
      </c>
    </row>
    <row r="30" spans="1:8" x14ac:dyDescent="0.3">
      <c r="A30" t="s">
        <v>33</v>
      </c>
      <c r="B30" t="s">
        <v>34</v>
      </c>
      <c r="C30" s="17">
        <v>29</v>
      </c>
      <c r="D30">
        <v>1.74</v>
      </c>
      <c r="E30">
        <v>0.2</v>
      </c>
      <c r="F30">
        <v>3.3928947296030472E-2</v>
      </c>
      <c r="G30">
        <v>8.9552238805970144E-2</v>
      </c>
      <c r="H30" s="17" t="s">
        <v>59</v>
      </c>
    </row>
    <row r="31" spans="1:8" x14ac:dyDescent="0.3">
      <c r="A31" t="s">
        <v>33</v>
      </c>
      <c r="B31" t="s">
        <v>34</v>
      </c>
      <c r="C31" s="17">
        <v>30</v>
      </c>
      <c r="D31">
        <v>1.55</v>
      </c>
      <c r="E31">
        <v>0.14000000000000001</v>
      </c>
      <c r="F31">
        <v>1.1901736539003411E-2</v>
      </c>
      <c r="G31">
        <v>0.26126126126126126</v>
      </c>
      <c r="H31" s="17" t="s">
        <v>59</v>
      </c>
    </row>
    <row r="32" spans="1:8" x14ac:dyDescent="0.3">
      <c r="A32" t="s">
        <v>33</v>
      </c>
      <c r="B32" t="s">
        <v>34</v>
      </c>
      <c r="C32" s="17">
        <v>31</v>
      </c>
      <c r="D32">
        <v>2.44</v>
      </c>
      <c r="E32">
        <v>0.28000000000000003</v>
      </c>
      <c r="F32">
        <v>4.2612407860620365E-2</v>
      </c>
      <c r="G32">
        <v>6.2937062937062943E-2</v>
      </c>
      <c r="H32" s="17" t="s">
        <v>59</v>
      </c>
    </row>
    <row r="33" spans="1:8" x14ac:dyDescent="0.3">
      <c r="A33" t="s">
        <v>33</v>
      </c>
      <c r="B33" t="s">
        <v>37</v>
      </c>
      <c r="C33" s="17">
        <v>1</v>
      </c>
      <c r="D33">
        <v>5.77</v>
      </c>
      <c r="E33">
        <v>0.79</v>
      </c>
      <c r="F33">
        <v>5.3940046343220471E-2</v>
      </c>
      <c r="G33">
        <v>6.3106796116504854E-2</v>
      </c>
      <c r="H33" s="17" t="s">
        <v>60</v>
      </c>
    </row>
    <row r="34" spans="1:8" x14ac:dyDescent="0.3">
      <c r="A34" t="s">
        <v>33</v>
      </c>
      <c r="B34" t="s">
        <v>37</v>
      </c>
      <c r="C34" s="17">
        <v>2</v>
      </c>
      <c r="D34">
        <v>2.04</v>
      </c>
      <c r="E34">
        <v>0.21</v>
      </c>
      <c r="F34">
        <v>2.8579875825367105E-3</v>
      </c>
      <c r="G34">
        <v>0.10344827586206896</v>
      </c>
      <c r="H34" s="17" t="s">
        <v>60</v>
      </c>
    </row>
    <row r="35" spans="1:8" x14ac:dyDescent="0.3">
      <c r="A35" t="s">
        <v>33</v>
      </c>
      <c r="B35" t="s">
        <v>37</v>
      </c>
      <c r="C35" s="17">
        <v>4</v>
      </c>
      <c r="D35">
        <v>2.91</v>
      </c>
      <c r="E35">
        <v>0.33</v>
      </c>
      <c r="F35">
        <v>9.306993932204936E-3</v>
      </c>
      <c r="G35">
        <v>0.27450980392156865</v>
      </c>
      <c r="H35" s="17" t="s">
        <v>59</v>
      </c>
    </row>
    <row r="36" spans="1:8" x14ac:dyDescent="0.3">
      <c r="A36" t="s">
        <v>33</v>
      </c>
      <c r="B36" t="s">
        <v>37</v>
      </c>
      <c r="C36" s="17">
        <v>5</v>
      </c>
      <c r="D36">
        <v>2.27</v>
      </c>
      <c r="E36">
        <v>0.27</v>
      </c>
      <c r="F36">
        <v>1.7937398479307219E-2</v>
      </c>
      <c r="G36">
        <v>4.4444444444444446E-2</v>
      </c>
      <c r="H36" s="17" t="s">
        <v>59</v>
      </c>
    </row>
    <row r="37" spans="1:8" x14ac:dyDescent="0.3">
      <c r="A37" t="s">
        <v>33</v>
      </c>
      <c r="B37" t="s">
        <v>37</v>
      </c>
      <c r="C37" s="17">
        <v>6</v>
      </c>
      <c r="D37">
        <v>1.95</v>
      </c>
      <c r="E37">
        <v>0.21</v>
      </c>
      <c r="F37">
        <v>7.0973250241809175E-3</v>
      </c>
      <c r="G37">
        <v>0.31578947368421051</v>
      </c>
      <c r="H37" s="17" t="s">
        <v>59</v>
      </c>
    </row>
    <row r="38" spans="1:8" x14ac:dyDescent="0.3">
      <c r="A38" t="s">
        <v>33</v>
      </c>
      <c r="B38" t="s">
        <v>37</v>
      </c>
      <c r="C38" s="17">
        <v>7</v>
      </c>
      <c r="D38">
        <v>4.47</v>
      </c>
      <c r="E38">
        <v>0.75</v>
      </c>
      <c r="F38">
        <v>4.0650310806578438E-2</v>
      </c>
      <c r="G38">
        <v>3.4883720930232558E-2</v>
      </c>
      <c r="H38" s="17" t="s">
        <v>59</v>
      </c>
    </row>
    <row r="39" spans="1:8" x14ac:dyDescent="0.3">
      <c r="A39" t="s">
        <v>33</v>
      </c>
      <c r="B39" t="s">
        <v>37</v>
      </c>
      <c r="C39" s="17">
        <v>8</v>
      </c>
      <c r="D39">
        <v>0.95</v>
      </c>
      <c r="E39">
        <v>0.05</v>
      </c>
      <c r="F39">
        <v>2.4479205305549009E-4</v>
      </c>
      <c r="G39">
        <v>0</v>
      </c>
      <c r="H39" s="17" t="s">
        <v>60</v>
      </c>
    </row>
    <row r="40" spans="1:8" x14ac:dyDescent="0.3">
      <c r="A40" t="s">
        <v>33</v>
      </c>
      <c r="B40" t="s">
        <v>37</v>
      </c>
      <c r="C40" s="17">
        <v>10</v>
      </c>
      <c r="D40">
        <v>2.33</v>
      </c>
      <c r="E40">
        <v>0.21</v>
      </c>
      <c r="F40">
        <v>5.8465170794734511E-4</v>
      </c>
      <c r="G40">
        <v>0.25</v>
      </c>
      <c r="H40" s="17" t="s">
        <v>60</v>
      </c>
    </row>
    <row r="41" spans="1:8" x14ac:dyDescent="0.3">
      <c r="A41" t="s">
        <v>33</v>
      </c>
      <c r="B41" t="s">
        <v>37</v>
      </c>
      <c r="C41" s="17">
        <v>11</v>
      </c>
      <c r="D41">
        <v>2.67</v>
      </c>
      <c r="E41">
        <v>0.37</v>
      </c>
      <c r="F41">
        <v>1.3465465889089446E-2</v>
      </c>
      <c r="G41">
        <v>1</v>
      </c>
      <c r="H41" s="17" t="s">
        <v>60</v>
      </c>
    </row>
    <row r="42" spans="1:8" x14ac:dyDescent="0.3">
      <c r="A42" t="s">
        <v>33</v>
      </c>
      <c r="B42" t="s">
        <v>37</v>
      </c>
      <c r="C42" s="17">
        <v>12</v>
      </c>
      <c r="D42">
        <v>3.22</v>
      </c>
      <c r="E42">
        <v>0.46</v>
      </c>
      <c r="F42">
        <v>4.2582781734570259E-2</v>
      </c>
      <c r="G42">
        <v>0.15725806451612903</v>
      </c>
      <c r="H42" s="17" t="s">
        <v>59</v>
      </c>
    </row>
    <row r="43" spans="1:8" x14ac:dyDescent="0.3">
      <c r="A43" t="s">
        <v>33</v>
      </c>
      <c r="B43" t="s">
        <v>37</v>
      </c>
      <c r="C43" s="17">
        <v>13</v>
      </c>
      <c r="D43">
        <v>2.35</v>
      </c>
      <c r="E43">
        <v>0.27</v>
      </c>
      <c r="F43">
        <v>4.7610240596519691E-3</v>
      </c>
      <c r="G43">
        <v>0.69230769230769229</v>
      </c>
      <c r="H43" s="17" t="s">
        <v>59</v>
      </c>
    </row>
    <row r="44" spans="1:8" x14ac:dyDescent="0.3">
      <c r="A44" t="s">
        <v>33</v>
      </c>
      <c r="B44" t="s">
        <v>37</v>
      </c>
      <c r="C44" s="17">
        <v>14</v>
      </c>
      <c r="D44">
        <v>5.86</v>
      </c>
      <c r="E44">
        <v>0.97</v>
      </c>
      <c r="F44">
        <v>6.5089926755398731E-3</v>
      </c>
      <c r="G44">
        <v>0.57999999999999996</v>
      </c>
      <c r="H44" s="17" t="s">
        <v>59</v>
      </c>
    </row>
    <row r="45" spans="1:8" x14ac:dyDescent="0.3">
      <c r="A45" t="s">
        <v>33</v>
      </c>
      <c r="B45" t="s">
        <v>37</v>
      </c>
      <c r="C45" s="17">
        <v>16</v>
      </c>
      <c r="D45">
        <v>3.63</v>
      </c>
      <c r="E45">
        <v>0.46</v>
      </c>
      <c r="F45">
        <v>4.3611113992354728E-3</v>
      </c>
      <c r="G45">
        <v>0.19354838709677419</v>
      </c>
      <c r="H45" s="17" t="s">
        <v>59</v>
      </c>
    </row>
    <row r="46" spans="1:8" x14ac:dyDescent="0.3">
      <c r="A46" t="s">
        <v>33</v>
      </c>
      <c r="B46" t="s">
        <v>37</v>
      </c>
      <c r="C46" s="17">
        <v>17</v>
      </c>
      <c r="D46">
        <v>2.35</v>
      </c>
      <c r="E46">
        <v>0.25</v>
      </c>
      <c r="F46">
        <v>1.977173525215278E-3</v>
      </c>
      <c r="G46">
        <v>0.33333333333333331</v>
      </c>
      <c r="H46" s="17" t="s">
        <v>59</v>
      </c>
    </row>
    <row r="47" spans="1:8" x14ac:dyDescent="0.3">
      <c r="A47" t="s">
        <v>33</v>
      </c>
      <c r="B47" t="s">
        <v>37</v>
      </c>
      <c r="C47" s="17">
        <v>18</v>
      </c>
      <c r="D47">
        <v>4.55</v>
      </c>
      <c r="E47">
        <v>0.55000000000000004</v>
      </c>
      <c r="F47">
        <v>1.8135731111590947E-2</v>
      </c>
      <c r="G47">
        <v>6.9767441860465115E-2</v>
      </c>
      <c r="H47" s="17" t="s">
        <v>59</v>
      </c>
    </row>
    <row r="48" spans="1:8" x14ac:dyDescent="0.3">
      <c r="A48" t="s">
        <v>33</v>
      </c>
      <c r="B48" t="s">
        <v>37</v>
      </c>
      <c r="C48" s="17">
        <v>22</v>
      </c>
      <c r="D48">
        <v>1.7</v>
      </c>
      <c r="E48">
        <v>0.18</v>
      </c>
      <c r="F48">
        <v>2.9883304819193603E-3</v>
      </c>
      <c r="G48">
        <v>0.3125</v>
      </c>
      <c r="H48" s="17" t="s">
        <v>60</v>
      </c>
    </row>
    <row r="49" spans="1:8" x14ac:dyDescent="0.3">
      <c r="A49" t="s">
        <v>33</v>
      </c>
      <c r="B49" t="s">
        <v>37</v>
      </c>
      <c r="C49" s="17">
        <v>23</v>
      </c>
      <c r="D49">
        <v>3.21</v>
      </c>
      <c r="E49">
        <v>0.45</v>
      </c>
      <c r="F49">
        <v>9.1964006309752655E-3</v>
      </c>
      <c r="G49">
        <v>0.22222222222222221</v>
      </c>
      <c r="H49" s="17" t="s">
        <v>59</v>
      </c>
    </row>
    <row r="50" spans="1:8" x14ac:dyDescent="0.3">
      <c r="A50" t="s">
        <v>33</v>
      </c>
      <c r="B50" t="s">
        <v>37</v>
      </c>
      <c r="C50" s="17">
        <v>24</v>
      </c>
      <c r="D50">
        <v>1.77</v>
      </c>
      <c r="E50">
        <v>0.17</v>
      </c>
      <c r="F50">
        <v>3.1955061093031272E-3</v>
      </c>
      <c r="G50">
        <v>0.15789473684210525</v>
      </c>
      <c r="H50" s="17" t="s">
        <v>59</v>
      </c>
    </row>
    <row r="51" spans="1:8" x14ac:dyDescent="0.3">
      <c r="A51" t="s">
        <v>33</v>
      </c>
      <c r="B51" t="s">
        <v>37</v>
      </c>
      <c r="C51" s="17">
        <v>25</v>
      </c>
      <c r="D51">
        <v>4.68</v>
      </c>
      <c r="E51">
        <v>0.65</v>
      </c>
      <c r="F51">
        <v>1.1943211734376147E-3</v>
      </c>
      <c r="G51">
        <v>0.7142857142857143</v>
      </c>
      <c r="H51" s="17" t="s">
        <v>59</v>
      </c>
    </row>
    <row r="52" spans="1:8" x14ac:dyDescent="0.3">
      <c r="A52" t="s">
        <v>33</v>
      </c>
      <c r="B52" t="s">
        <v>38</v>
      </c>
      <c r="C52" s="17">
        <v>2</v>
      </c>
      <c r="D52">
        <v>2.2400000000000002</v>
      </c>
      <c r="E52">
        <v>0.22</v>
      </c>
      <c r="F52">
        <v>1.1034537888071345E-3</v>
      </c>
      <c r="G52">
        <v>0.18181818181818182</v>
      </c>
      <c r="H52" s="17" t="s">
        <v>60</v>
      </c>
    </row>
    <row r="53" spans="1:8" x14ac:dyDescent="0.3">
      <c r="A53" t="s">
        <v>33</v>
      </c>
      <c r="B53" t="s">
        <v>38</v>
      </c>
      <c r="C53" s="17">
        <v>4</v>
      </c>
      <c r="D53">
        <v>2.98</v>
      </c>
      <c r="E53">
        <v>0.38</v>
      </c>
      <c r="F53">
        <v>1.3366057372499776E-2</v>
      </c>
      <c r="G53">
        <v>0.11594202898550725</v>
      </c>
      <c r="H53" s="17" t="s">
        <v>59</v>
      </c>
    </row>
    <row r="54" spans="1:8" x14ac:dyDescent="0.3">
      <c r="A54" t="s">
        <v>33</v>
      </c>
      <c r="B54" t="s">
        <v>38</v>
      </c>
      <c r="C54" s="17">
        <v>5</v>
      </c>
      <c r="D54">
        <v>2.41</v>
      </c>
      <c r="E54">
        <v>0.28000000000000003</v>
      </c>
      <c r="F54">
        <v>5.5805239713400236E-3</v>
      </c>
      <c r="G54">
        <v>3.5714285714285712E-2</v>
      </c>
      <c r="H54" s="17" t="s">
        <v>59</v>
      </c>
    </row>
    <row r="55" spans="1:8" x14ac:dyDescent="0.3">
      <c r="A55" t="s">
        <v>33</v>
      </c>
      <c r="B55" t="s">
        <v>38</v>
      </c>
      <c r="C55" s="17">
        <v>6</v>
      </c>
      <c r="D55">
        <v>2.02</v>
      </c>
      <c r="E55">
        <v>0.25</v>
      </c>
      <c r="F55">
        <v>7.0110791355176378E-3</v>
      </c>
      <c r="G55">
        <v>0.23255813953488372</v>
      </c>
      <c r="H55" s="17" t="s">
        <v>59</v>
      </c>
    </row>
    <row r="56" spans="1:8" x14ac:dyDescent="0.3">
      <c r="A56" t="s">
        <v>33</v>
      </c>
      <c r="B56" t="s">
        <v>38</v>
      </c>
      <c r="C56" s="17" t="s">
        <v>39</v>
      </c>
      <c r="D56">
        <v>2.33</v>
      </c>
      <c r="E56">
        <v>0.32</v>
      </c>
      <c r="F56">
        <v>4.11039238082946E-3</v>
      </c>
      <c r="G56">
        <v>0.30769230769230771</v>
      </c>
      <c r="H56" s="17" t="s">
        <v>60</v>
      </c>
    </row>
    <row r="57" spans="1:8" x14ac:dyDescent="0.3">
      <c r="A57" t="s">
        <v>33</v>
      </c>
      <c r="B57" t="s">
        <v>38</v>
      </c>
      <c r="C57" s="17" t="s">
        <v>40</v>
      </c>
      <c r="D57">
        <v>1.51</v>
      </c>
      <c r="E57">
        <v>0.14000000000000001</v>
      </c>
      <c r="F57">
        <v>2.089682194166304E-3</v>
      </c>
      <c r="G57">
        <v>0.33333333333333331</v>
      </c>
      <c r="H57" s="17" t="s">
        <v>59</v>
      </c>
    </row>
    <row r="58" spans="1:8" x14ac:dyDescent="0.3">
      <c r="A58" t="s">
        <v>33</v>
      </c>
      <c r="B58" t="s">
        <v>38</v>
      </c>
      <c r="C58" s="17" t="s">
        <v>41</v>
      </c>
      <c r="D58">
        <v>3.68</v>
      </c>
      <c r="E58">
        <v>0.45</v>
      </c>
      <c r="F58">
        <v>3.0139659647893426E-3</v>
      </c>
      <c r="G58">
        <v>0.375</v>
      </c>
      <c r="H58" s="17" t="s">
        <v>59</v>
      </c>
    </row>
    <row r="59" spans="1:8" x14ac:dyDescent="0.3">
      <c r="A59" t="s">
        <v>33</v>
      </c>
      <c r="B59" t="s">
        <v>38</v>
      </c>
      <c r="C59" s="17" t="s">
        <v>42</v>
      </c>
      <c r="D59">
        <v>3.22</v>
      </c>
      <c r="E59">
        <v>0.4</v>
      </c>
      <c r="F59">
        <v>4.8936526600992635E-3</v>
      </c>
      <c r="G59">
        <v>0.36666666666666664</v>
      </c>
      <c r="H59" s="17" t="s">
        <v>59</v>
      </c>
    </row>
    <row r="60" spans="1:8" x14ac:dyDescent="0.3">
      <c r="A60" t="s">
        <v>33</v>
      </c>
      <c r="B60" t="s">
        <v>38</v>
      </c>
      <c r="C60" s="17">
        <v>13</v>
      </c>
      <c r="D60">
        <v>1.62</v>
      </c>
      <c r="E60">
        <v>0.15</v>
      </c>
      <c r="F60">
        <v>2.6214430294893617E-3</v>
      </c>
      <c r="G60">
        <v>0</v>
      </c>
      <c r="H60" s="17" t="s">
        <v>59</v>
      </c>
    </row>
    <row r="61" spans="1:8" x14ac:dyDescent="0.3">
      <c r="A61" t="s">
        <v>33</v>
      </c>
      <c r="B61" t="s">
        <v>38</v>
      </c>
      <c r="C61" s="17">
        <v>14</v>
      </c>
      <c r="D61">
        <v>5.72</v>
      </c>
      <c r="E61">
        <v>0.95</v>
      </c>
      <c r="F61">
        <v>6.1534995631447468E-3</v>
      </c>
      <c r="G61">
        <v>0.1276595744680851</v>
      </c>
      <c r="H61" s="17" t="s">
        <v>59</v>
      </c>
    </row>
    <row r="62" spans="1:8" x14ac:dyDescent="0.3">
      <c r="A62" t="s">
        <v>33</v>
      </c>
      <c r="B62" t="s">
        <v>38</v>
      </c>
      <c r="C62" s="17">
        <v>16</v>
      </c>
      <c r="D62">
        <v>3.38</v>
      </c>
      <c r="E62">
        <v>0.38</v>
      </c>
      <c r="F62">
        <v>3.0608866163520749E-3</v>
      </c>
      <c r="G62">
        <v>4.5454545454545456E-2</v>
      </c>
      <c r="H62" s="17" t="s">
        <v>59</v>
      </c>
    </row>
    <row r="63" spans="1:8" x14ac:dyDescent="0.3">
      <c r="A63" t="s">
        <v>33</v>
      </c>
      <c r="B63" t="s">
        <v>38</v>
      </c>
      <c r="C63" s="17">
        <v>17</v>
      </c>
      <c r="D63">
        <v>2.27</v>
      </c>
      <c r="E63">
        <v>0.26</v>
      </c>
      <c r="F63">
        <v>9.9164047083089555E-4</v>
      </c>
      <c r="G63">
        <v>0.16666666666666666</v>
      </c>
      <c r="H63" s="17" t="s">
        <v>59</v>
      </c>
    </row>
    <row r="64" spans="1:8" x14ac:dyDescent="0.3">
      <c r="A64" t="s">
        <v>33</v>
      </c>
      <c r="B64" t="s">
        <v>38</v>
      </c>
      <c r="C64" s="17">
        <v>18</v>
      </c>
      <c r="D64">
        <v>2.6</v>
      </c>
      <c r="E64">
        <v>0.27</v>
      </c>
      <c r="F64">
        <v>1.0173857210808233E-2</v>
      </c>
      <c r="G64">
        <v>2.2727272727272728E-2</v>
      </c>
      <c r="H64" s="17" t="s">
        <v>59</v>
      </c>
    </row>
    <row r="65" spans="1:8" x14ac:dyDescent="0.3">
      <c r="A65" t="s">
        <v>33</v>
      </c>
      <c r="B65" t="s">
        <v>38</v>
      </c>
      <c r="C65" s="17">
        <v>22</v>
      </c>
      <c r="D65">
        <v>1.72</v>
      </c>
      <c r="E65">
        <v>0.18</v>
      </c>
      <c r="F65">
        <v>3.441794475155024E-3</v>
      </c>
      <c r="G65">
        <v>0.27777777777777779</v>
      </c>
      <c r="H65" s="17" t="s">
        <v>60</v>
      </c>
    </row>
    <row r="66" spans="1:8" x14ac:dyDescent="0.3">
      <c r="A66" t="s">
        <v>33</v>
      </c>
      <c r="B66" t="s">
        <v>38</v>
      </c>
      <c r="C66" s="17">
        <v>23</v>
      </c>
      <c r="D66">
        <v>1.0596300363540649</v>
      </c>
      <c r="E66">
        <v>6.8222701549530029E-2</v>
      </c>
      <c r="F66">
        <v>1.2256298818370232E-4</v>
      </c>
      <c r="G66">
        <v>0</v>
      </c>
      <c r="H66" s="17" t="s">
        <v>59</v>
      </c>
    </row>
    <row r="67" spans="1:8" x14ac:dyDescent="0.3">
      <c r="A67" t="s">
        <v>33</v>
      </c>
      <c r="B67" t="s">
        <v>38</v>
      </c>
      <c r="C67" s="17">
        <v>24</v>
      </c>
      <c r="D67">
        <v>1.61</v>
      </c>
      <c r="E67">
        <v>0.14000000000000001</v>
      </c>
      <c r="F67">
        <v>2.0092660653379837E-3</v>
      </c>
      <c r="G67">
        <v>0.16666666666666666</v>
      </c>
      <c r="H67" s="17" t="s">
        <v>59</v>
      </c>
    </row>
    <row r="68" spans="1:8" x14ac:dyDescent="0.3">
      <c r="A68" t="s">
        <v>33</v>
      </c>
      <c r="B68" t="s">
        <v>38</v>
      </c>
      <c r="C68" s="17">
        <v>25</v>
      </c>
      <c r="D68">
        <v>4.78</v>
      </c>
      <c r="E68">
        <v>0.6</v>
      </c>
      <c r="F68">
        <v>5.791516972040487E-4</v>
      </c>
      <c r="G68">
        <v>0.66666666666666663</v>
      </c>
      <c r="H68" s="17" t="s">
        <v>59</v>
      </c>
    </row>
    <row r="69" spans="1:8" x14ac:dyDescent="0.3">
      <c r="A69" t="s">
        <v>33</v>
      </c>
      <c r="B69" t="s">
        <v>43</v>
      </c>
      <c r="C69" s="17">
        <v>3</v>
      </c>
      <c r="D69">
        <v>3.24</v>
      </c>
      <c r="E69">
        <v>0.46</v>
      </c>
      <c r="F69">
        <v>8.6495903195326421E-2</v>
      </c>
      <c r="G69">
        <v>0.10106382978723404</v>
      </c>
      <c r="H69" s="17" t="s">
        <v>59</v>
      </c>
    </row>
    <row r="70" spans="1:8" x14ac:dyDescent="0.3">
      <c r="A70" t="s">
        <v>33</v>
      </c>
      <c r="B70" t="s">
        <v>43</v>
      </c>
      <c r="C70" s="17">
        <v>4</v>
      </c>
      <c r="D70">
        <v>5.03</v>
      </c>
      <c r="E70">
        <v>1.03</v>
      </c>
      <c r="F70">
        <v>6.8118413659171345E-2</v>
      </c>
      <c r="G70">
        <v>7.0911722141823438E-2</v>
      </c>
      <c r="H70" s="17" t="s">
        <v>60</v>
      </c>
    </row>
    <row r="71" spans="1:8" x14ac:dyDescent="0.3">
      <c r="A71" t="s">
        <v>33</v>
      </c>
      <c r="B71" t="s">
        <v>43</v>
      </c>
      <c r="C71" s="17">
        <v>5</v>
      </c>
      <c r="D71">
        <v>3.86</v>
      </c>
      <c r="E71">
        <v>0.56999999999999995</v>
      </c>
      <c r="F71">
        <v>0.14047892291328445</v>
      </c>
      <c r="G71">
        <v>6.2266500622665005E-2</v>
      </c>
      <c r="H71" s="17" t="s">
        <v>59</v>
      </c>
    </row>
    <row r="72" spans="1:8" x14ac:dyDescent="0.3">
      <c r="A72" t="s">
        <v>33</v>
      </c>
      <c r="B72" t="s">
        <v>43</v>
      </c>
      <c r="C72" s="17">
        <v>6</v>
      </c>
      <c r="D72">
        <v>1.82</v>
      </c>
      <c r="E72">
        <v>0.19</v>
      </c>
      <c r="F72">
        <v>1.3440658390651266E-2</v>
      </c>
      <c r="G72">
        <v>0.24</v>
      </c>
      <c r="H72" s="17" t="s">
        <v>59</v>
      </c>
    </row>
    <row r="73" spans="1:8" x14ac:dyDescent="0.3">
      <c r="A73" t="s">
        <v>33</v>
      </c>
      <c r="B73" t="s">
        <v>43</v>
      </c>
      <c r="C73" s="17">
        <v>7</v>
      </c>
      <c r="D73">
        <v>9.23</v>
      </c>
      <c r="E73">
        <v>1.82</v>
      </c>
      <c r="F73">
        <v>9.9822111595561799E-2</v>
      </c>
      <c r="G73">
        <v>2.7245206861755803E-2</v>
      </c>
      <c r="H73" s="17" t="s">
        <v>60</v>
      </c>
    </row>
    <row r="74" spans="1:8" x14ac:dyDescent="0.3">
      <c r="A74" t="s">
        <v>33</v>
      </c>
      <c r="B74" t="s">
        <v>43</v>
      </c>
      <c r="C74" s="17">
        <v>8</v>
      </c>
      <c r="D74">
        <v>5.59</v>
      </c>
      <c r="E74">
        <v>0.82</v>
      </c>
      <c r="F74">
        <v>0.16706070849093163</v>
      </c>
      <c r="G74">
        <v>5.244755244755245E-3</v>
      </c>
      <c r="H74" s="17" t="s">
        <v>59</v>
      </c>
    </row>
    <row r="75" spans="1:8" x14ac:dyDescent="0.3">
      <c r="A75" t="s">
        <v>33</v>
      </c>
      <c r="B75" t="s">
        <v>43</v>
      </c>
      <c r="C75" s="17">
        <v>9</v>
      </c>
      <c r="D75">
        <v>4.9800000000000004</v>
      </c>
      <c r="E75">
        <v>0.68</v>
      </c>
      <c r="F75">
        <v>5.4023975840478003E-4</v>
      </c>
      <c r="G75">
        <v>0.4</v>
      </c>
      <c r="H75" s="17" t="s">
        <v>59</v>
      </c>
    </row>
    <row r="76" spans="1:8" x14ac:dyDescent="0.3">
      <c r="A76" t="s">
        <v>33</v>
      </c>
      <c r="B76" t="s">
        <v>43</v>
      </c>
      <c r="C76" s="17">
        <v>10</v>
      </c>
      <c r="D76">
        <v>3.49</v>
      </c>
      <c r="E76">
        <v>0.52</v>
      </c>
      <c r="F76">
        <v>5.3677104376354451E-2</v>
      </c>
      <c r="G76">
        <v>0.14522821576763487</v>
      </c>
      <c r="H76" s="17" t="s">
        <v>59</v>
      </c>
    </row>
    <row r="77" spans="1:8" x14ac:dyDescent="0.3">
      <c r="A77" t="s">
        <v>33</v>
      </c>
      <c r="B77" t="s">
        <v>43</v>
      </c>
      <c r="C77" s="17">
        <v>12</v>
      </c>
      <c r="D77">
        <v>3.2</v>
      </c>
      <c r="E77">
        <v>0.46</v>
      </c>
      <c r="F77">
        <v>0.13534793529327555</v>
      </c>
      <c r="G77">
        <v>1.6025641025641024E-2</v>
      </c>
      <c r="H77" s="17" t="s">
        <v>59</v>
      </c>
    </row>
    <row r="78" spans="1:8" x14ac:dyDescent="0.3">
      <c r="A78" t="s">
        <v>33</v>
      </c>
      <c r="B78" t="s">
        <v>43</v>
      </c>
      <c r="C78" s="17">
        <v>13</v>
      </c>
      <c r="D78">
        <v>1.41</v>
      </c>
      <c r="E78">
        <v>0.14000000000000001</v>
      </c>
      <c r="F78">
        <v>1.2567690980028541E-3</v>
      </c>
      <c r="G78">
        <v>0.44444444444444442</v>
      </c>
      <c r="H78" s="17" t="s">
        <v>60</v>
      </c>
    </row>
    <row r="79" spans="1:8" x14ac:dyDescent="0.3">
      <c r="A79" t="s">
        <v>33</v>
      </c>
      <c r="B79" t="s">
        <v>43</v>
      </c>
      <c r="C79" s="17">
        <v>14</v>
      </c>
      <c r="D79">
        <v>3.17</v>
      </c>
      <c r="E79">
        <v>0.43</v>
      </c>
      <c r="F79">
        <v>1.7976802109278114E-2</v>
      </c>
      <c r="G79">
        <v>0.22463768115942029</v>
      </c>
      <c r="H79" s="17" t="s">
        <v>59</v>
      </c>
    </row>
    <row r="80" spans="1:8" x14ac:dyDescent="0.3">
      <c r="A80" t="s">
        <v>33</v>
      </c>
      <c r="B80" t="s">
        <v>43</v>
      </c>
      <c r="C80" s="17">
        <v>15</v>
      </c>
      <c r="D80">
        <v>2.36</v>
      </c>
      <c r="E80">
        <v>0.25</v>
      </c>
      <c r="F80">
        <v>1.6023522029604395E-3</v>
      </c>
      <c r="G80">
        <v>0.58333333333333337</v>
      </c>
      <c r="H80" s="17" t="s">
        <v>59</v>
      </c>
    </row>
    <row r="81" spans="1:8" x14ac:dyDescent="0.3">
      <c r="A81" t="s">
        <v>33</v>
      </c>
      <c r="B81" t="s">
        <v>43</v>
      </c>
      <c r="C81" s="17">
        <v>16</v>
      </c>
      <c r="D81">
        <v>5.0999999999999996</v>
      </c>
      <c r="E81">
        <v>0.94</v>
      </c>
      <c r="F81">
        <v>0.13148632462049359</v>
      </c>
      <c r="G81">
        <v>3.6585365853658534E-2</v>
      </c>
      <c r="H81" s="17" t="s">
        <v>59</v>
      </c>
    </row>
    <row r="82" spans="1:8" x14ac:dyDescent="0.3">
      <c r="A82" t="s">
        <v>33</v>
      </c>
      <c r="B82" t="s">
        <v>43</v>
      </c>
      <c r="C82" s="17">
        <v>20</v>
      </c>
      <c r="D82">
        <v>5.2</v>
      </c>
      <c r="E82">
        <v>0.95</v>
      </c>
      <c r="F82">
        <v>2.4875674045450036E-2</v>
      </c>
      <c r="G82">
        <v>0.15767634854771784</v>
      </c>
      <c r="H82" s="17" t="s">
        <v>59</v>
      </c>
    </row>
    <row r="83" spans="1:8" x14ac:dyDescent="0.3">
      <c r="A83" t="s">
        <v>33</v>
      </c>
      <c r="B83" t="s">
        <v>43</v>
      </c>
      <c r="C83" s="17">
        <v>21</v>
      </c>
      <c r="D83">
        <v>2.97</v>
      </c>
      <c r="E83">
        <v>0.43</v>
      </c>
      <c r="F83">
        <v>9.9579106247936963E-3</v>
      </c>
      <c r="G83">
        <v>0.29577464788732394</v>
      </c>
      <c r="H83" s="17" t="s">
        <v>59</v>
      </c>
    </row>
    <row r="84" spans="1:8" x14ac:dyDescent="0.3">
      <c r="A84" t="s">
        <v>33</v>
      </c>
      <c r="B84" t="s">
        <v>43</v>
      </c>
      <c r="C84" s="17">
        <v>22</v>
      </c>
      <c r="D84">
        <v>5.2</v>
      </c>
      <c r="E84">
        <v>0.86</v>
      </c>
      <c r="F84">
        <v>1.8926887536434257E-3</v>
      </c>
      <c r="G84">
        <v>0.66666666666666663</v>
      </c>
      <c r="H84" s="17" t="s">
        <v>60</v>
      </c>
    </row>
    <row r="85" spans="1:8" x14ac:dyDescent="0.3">
      <c r="A85" t="s">
        <v>33</v>
      </c>
      <c r="B85" t="s">
        <v>43</v>
      </c>
      <c r="C85" s="17">
        <v>23</v>
      </c>
      <c r="D85">
        <v>7.66</v>
      </c>
      <c r="E85">
        <v>1.47</v>
      </c>
      <c r="F85">
        <v>6.6078731015170797E-2</v>
      </c>
      <c r="G85">
        <v>3.2299741602067181E-2</v>
      </c>
      <c r="H85" s="17" t="s">
        <v>60</v>
      </c>
    </row>
    <row r="86" spans="1:8" x14ac:dyDescent="0.3">
      <c r="A86" t="s">
        <v>33</v>
      </c>
      <c r="B86" t="s">
        <v>43</v>
      </c>
      <c r="C86" s="17">
        <v>24</v>
      </c>
      <c r="D86">
        <v>5.84</v>
      </c>
      <c r="E86">
        <v>1.06</v>
      </c>
      <c r="F86">
        <v>0.12518745798355541</v>
      </c>
      <c r="G86">
        <v>2.9259896729776247E-2</v>
      </c>
      <c r="H86" s="17" t="s">
        <v>59</v>
      </c>
    </row>
    <row r="87" spans="1:8" x14ac:dyDescent="0.3">
      <c r="A87" t="s">
        <v>33</v>
      </c>
      <c r="B87" t="s">
        <v>44</v>
      </c>
      <c r="C87" s="17">
        <v>1</v>
      </c>
      <c r="D87">
        <v>5.32</v>
      </c>
      <c r="E87">
        <v>1.1299999999999999</v>
      </c>
      <c r="F87">
        <v>4.9060121841679863E-2</v>
      </c>
      <c r="G87">
        <v>5.8732612055641419E-2</v>
      </c>
      <c r="H87" s="17" t="s">
        <v>60</v>
      </c>
    </row>
    <row r="88" spans="1:8" x14ac:dyDescent="0.3">
      <c r="A88" t="s">
        <v>33</v>
      </c>
      <c r="B88" t="s">
        <v>44</v>
      </c>
      <c r="C88" s="17">
        <v>2</v>
      </c>
      <c r="D88">
        <v>14.21</v>
      </c>
      <c r="E88">
        <v>2.2599999999999998</v>
      </c>
      <c r="F88">
        <v>3.7255620707264542E-2</v>
      </c>
      <c r="G88">
        <v>9.7493036211699163E-2</v>
      </c>
      <c r="H88" s="17" t="s">
        <v>60</v>
      </c>
    </row>
    <row r="89" spans="1:8" x14ac:dyDescent="0.3">
      <c r="A89" t="s">
        <v>33</v>
      </c>
      <c r="B89" t="s">
        <v>44</v>
      </c>
      <c r="C89" s="17">
        <v>3</v>
      </c>
      <c r="D89">
        <v>4</v>
      </c>
      <c r="E89">
        <v>0.83</v>
      </c>
      <c r="F89">
        <v>2.9534302379409315E-2</v>
      </c>
      <c r="G89">
        <v>7.2100313479623826E-2</v>
      </c>
      <c r="H89" s="17" t="s">
        <v>60</v>
      </c>
    </row>
    <row r="90" spans="1:8" x14ac:dyDescent="0.3">
      <c r="A90" t="s">
        <v>33</v>
      </c>
      <c r="B90" t="s">
        <v>44</v>
      </c>
      <c r="C90" s="17">
        <v>6</v>
      </c>
      <c r="D90">
        <v>4.4000000000000004</v>
      </c>
      <c r="E90">
        <v>0.67</v>
      </c>
      <c r="F90">
        <v>6.2314488466305516E-2</v>
      </c>
      <c r="G90">
        <v>8.9795918367346933E-2</v>
      </c>
      <c r="H90" s="17" t="s">
        <v>59</v>
      </c>
    </row>
    <row r="91" spans="1:8" x14ac:dyDescent="0.3">
      <c r="A91" t="s">
        <v>33</v>
      </c>
      <c r="B91" t="s">
        <v>44</v>
      </c>
      <c r="C91" s="17" t="s">
        <v>45</v>
      </c>
      <c r="D91">
        <v>2.73</v>
      </c>
      <c r="E91">
        <v>0.36</v>
      </c>
      <c r="F91">
        <v>6.5797259236467773E-2</v>
      </c>
      <c r="G91">
        <v>8.2733812949640287E-2</v>
      </c>
      <c r="H91" s="17" t="s">
        <v>59</v>
      </c>
    </row>
    <row r="92" spans="1:8" x14ac:dyDescent="0.3">
      <c r="A92" t="s">
        <v>33</v>
      </c>
      <c r="B92" t="s">
        <v>44</v>
      </c>
      <c r="C92" s="17" t="s">
        <v>46</v>
      </c>
      <c r="D92">
        <v>3.36</v>
      </c>
      <c r="E92">
        <v>0.54</v>
      </c>
      <c r="F92">
        <v>6.3359846601053982E-2</v>
      </c>
      <c r="G92">
        <v>9.8976109215017066E-2</v>
      </c>
      <c r="H92" s="17" t="s">
        <v>60</v>
      </c>
    </row>
    <row r="93" spans="1:8" x14ac:dyDescent="0.3">
      <c r="A93" t="s">
        <v>33</v>
      </c>
      <c r="B93" t="s">
        <v>44</v>
      </c>
      <c r="C93" s="17">
        <v>8</v>
      </c>
      <c r="D93">
        <v>3.71</v>
      </c>
      <c r="E93">
        <v>0.65</v>
      </c>
      <c r="F93">
        <v>5.8210904440617335E-2</v>
      </c>
      <c r="G93">
        <v>7.2538860103626937E-2</v>
      </c>
      <c r="H93" s="17" t="s">
        <v>59</v>
      </c>
    </row>
    <row r="94" spans="1:8" x14ac:dyDescent="0.3">
      <c r="A94" t="s">
        <v>33</v>
      </c>
      <c r="B94" t="s">
        <v>44</v>
      </c>
      <c r="C94" s="17">
        <v>9</v>
      </c>
      <c r="D94">
        <v>3.14</v>
      </c>
      <c r="E94">
        <v>0.52</v>
      </c>
      <c r="F94">
        <v>0.11330281965665472</v>
      </c>
      <c r="G94">
        <v>4.1103299080584098E-2</v>
      </c>
      <c r="H94" s="17" t="s">
        <v>59</v>
      </c>
    </row>
    <row r="95" spans="1:8" x14ac:dyDescent="0.3">
      <c r="A95" t="s">
        <v>33</v>
      </c>
      <c r="B95" t="s">
        <v>44</v>
      </c>
      <c r="C95" s="17">
        <v>10</v>
      </c>
      <c r="D95">
        <v>2.46</v>
      </c>
      <c r="E95">
        <v>0.32</v>
      </c>
      <c r="F95">
        <v>4.3419246567355858E-2</v>
      </c>
      <c r="G95">
        <v>0.22522522522522523</v>
      </c>
      <c r="H95" s="17" t="s">
        <v>59</v>
      </c>
    </row>
    <row r="96" spans="1:8" x14ac:dyDescent="0.3">
      <c r="A96" t="s">
        <v>33</v>
      </c>
      <c r="B96" t="s">
        <v>44</v>
      </c>
      <c r="C96" s="17">
        <v>11</v>
      </c>
      <c r="D96">
        <v>3.22</v>
      </c>
      <c r="E96">
        <v>0.5</v>
      </c>
      <c r="F96">
        <v>2.3245589143891833E-2</v>
      </c>
      <c r="G96">
        <v>0.24528301886792453</v>
      </c>
      <c r="H96" s="17" t="s">
        <v>59</v>
      </c>
    </row>
    <row r="97" spans="1:8" x14ac:dyDescent="0.3">
      <c r="A97" t="s">
        <v>33</v>
      </c>
      <c r="B97" t="s">
        <v>44</v>
      </c>
      <c r="C97" s="17">
        <v>12</v>
      </c>
      <c r="D97">
        <v>5.31</v>
      </c>
      <c r="E97">
        <v>1.02</v>
      </c>
      <c r="F97">
        <v>2.9750398240372788E-2</v>
      </c>
      <c r="G97">
        <v>9.7560975609756101E-2</v>
      </c>
      <c r="H97" s="17" t="s">
        <v>60</v>
      </c>
    </row>
    <row r="98" spans="1:8" x14ac:dyDescent="0.3">
      <c r="A98" t="s">
        <v>33</v>
      </c>
      <c r="B98" t="s">
        <v>44</v>
      </c>
      <c r="C98" s="17">
        <v>13</v>
      </c>
      <c r="D98">
        <v>5.0999999999999996</v>
      </c>
      <c r="E98">
        <v>1.03</v>
      </c>
      <c r="F98">
        <v>2.2285111376253539E-2</v>
      </c>
      <c r="G98">
        <v>0.10619469026548672</v>
      </c>
      <c r="H98" s="17" t="s">
        <v>59</v>
      </c>
    </row>
    <row r="99" spans="1:8" x14ac:dyDescent="0.3">
      <c r="A99" t="s">
        <v>33</v>
      </c>
      <c r="B99" t="s">
        <v>44</v>
      </c>
      <c r="C99" s="17">
        <v>14</v>
      </c>
      <c r="D99">
        <v>4.09</v>
      </c>
      <c r="E99">
        <v>0.62</v>
      </c>
      <c r="F99">
        <v>3.101915145387912E-2</v>
      </c>
      <c r="G99">
        <v>8.1481481481481488E-2</v>
      </c>
      <c r="H99" s="17" t="s">
        <v>59</v>
      </c>
    </row>
    <row r="100" spans="1:8" x14ac:dyDescent="0.3">
      <c r="A100" t="s">
        <v>33</v>
      </c>
      <c r="B100" t="s">
        <v>44</v>
      </c>
      <c r="C100" s="17">
        <v>15</v>
      </c>
      <c r="D100">
        <v>2.83</v>
      </c>
      <c r="E100">
        <v>0.37</v>
      </c>
      <c r="F100">
        <v>5.4678293660146123E-3</v>
      </c>
      <c r="G100">
        <v>0.2413793103448276</v>
      </c>
      <c r="H100" s="17" t="s">
        <v>59</v>
      </c>
    </row>
    <row r="101" spans="1:8" x14ac:dyDescent="0.3">
      <c r="A101" t="s">
        <v>33</v>
      </c>
      <c r="B101" t="s">
        <v>44</v>
      </c>
      <c r="C101" s="17">
        <v>16</v>
      </c>
      <c r="D101">
        <v>4.83</v>
      </c>
      <c r="E101">
        <v>0.83</v>
      </c>
      <c r="F101">
        <v>4.5140368026644326E-2</v>
      </c>
      <c r="G101">
        <v>6.7669172932330823E-2</v>
      </c>
      <c r="H101" s="17" t="s">
        <v>59</v>
      </c>
    </row>
    <row r="102" spans="1:8" x14ac:dyDescent="0.3">
      <c r="A102" t="s">
        <v>33</v>
      </c>
      <c r="B102" t="s">
        <v>44</v>
      </c>
      <c r="C102" s="17">
        <v>17</v>
      </c>
      <c r="D102">
        <v>4.0199999999999996</v>
      </c>
      <c r="E102">
        <v>0.65</v>
      </c>
      <c r="F102">
        <v>4.0506420127100533E-2</v>
      </c>
      <c r="G102">
        <v>9.5665171898355758E-2</v>
      </c>
      <c r="H102" s="17" t="s">
        <v>60</v>
      </c>
    </row>
    <row r="103" spans="1:8" x14ac:dyDescent="0.3">
      <c r="A103" t="s">
        <v>33</v>
      </c>
      <c r="B103" t="s">
        <v>44</v>
      </c>
      <c r="C103" s="17">
        <v>18</v>
      </c>
      <c r="D103">
        <v>4.8099999999999996</v>
      </c>
      <c r="E103">
        <v>0.79</v>
      </c>
      <c r="F103">
        <v>2.1390557352362373E-2</v>
      </c>
      <c r="G103">
        <v>0.28000000000000003</v>
      </c>
      <c r="H103" s="17" t="s">
        <v>60</v>
      </c>
    </row>
    <row r="104" spans="1:8" x14ac:dyDescent="0.3">
      <c r="C104"/>
      <c r="H104"/>
    </row>
    <row r="105" spans="1:8" x14ac:dyDescent="0.3">
      <c r="C105"/>
      <c r="H105"/>
    </row>
    <row r="106" spans="1:8" x14ac:dyDescent="0.3">
      <c r="C106"/>
      <c r="H106"/>
    </row>
    <row r="107" spans="1:8" x14ac:dyDescent="0.3">
      <c r="C107"/>
      <c r="H107"/>
    </row>
    <row r="108" spans="1:8" x14ac:dyDescent="0.3">
      <c r="C108"/>
      <c r="H108"/>
    </row>
    <row r="109" spans="1:8" x14ac:dyDescent="0.3">
      <c r="C109"/>
      <c r="H109"/>
    </row>
    <row r="110" spans="1:8" x14ac:dyDescent="0.3">
      <c r="C110"/>
      <c r="H110"/>
    </row>
    <row r="111" spans="1:8" x14ac:dyDescent="0.3">
      <c r="C111"/>
      <c r="H111"/>
    </row>
    <row r="112" spans="1:8" x14ac:dyDescent="0.3">
      <c r="C112"/>
      <c r="H112"/>
    </row>
    <row r="113" spans="3:8" x14ac:dyDescent="0.3">
      <c r="C113"/>
      <c r="H113"/>
    </row>
    <row r="114" spans="3:8" x14ac:dyDescent="0.3">
      <c r="C114"/>
      <c r="H114"/>
    </row>
    <row r="115" spans="3:8" x14ac:dyDescent="0.3">
      <c r="C115"/>
      <c r="H115"/>
    </row>
    <row r="116" spans="3:8" x14ac:dyDescent="0.3">
      <c r="C116"/>
      <c r="H116"/>
    </row>
    <row r="117" spans="3:8" x14ac:dyDescent="0.3">
      <c r="C117"/>
      <c r="H117"/>
    </row>
    <row r="118" spans="3:8" x14ac:dyDescent="0.3">
      <c r="C118"/>
      <c r="H118"/>
    </row>
    <row r="119" spans="3:8" x14ac:dyDescent="0.3">
      <c r="C119"/>
      <c r="H119"/>
    </row>
    <row r="120" spans="3:8" x14ac:dyDescent="0.3">
      <c r="C120"/>
      <c r="H120"/>
    </row>
    <row r="121" spans="3:8" x14ac:dyDescent="0.3">
      <c r="C121"/>
      <c r="H121"/>
    </row>
    <row r="122" spans="3:8" x14ac:dyDescent="0.3">
      <c r="C122"/>
      <c r="H122"/>
    </row>
    <row r="123" spans="3:8" x14ac:dyDescent="0.3">
      <c r="C123"/>
      <c r="H123"/>
    </row>
    <row r="124" spans="3:8" x14ac:dyDescent="0.3">
      <c r="C124"/>
      <c r="H124"/>
    </row>
    <row r="125" spans="3:8" x14ac:dyDescent="0.3">
      <c r="C125"/>
      <c r="H125"/>
    </row>
    <row r="126" spans="3:8" x14ac:dyDescent="0.3">
      <c r="C126"/>
      <c r="H126"/>
    </row>
    <row r="127" spans="3:8" x14ac:dyDescent="0.3">
      <c r="C127"/>
      <c r="H127"/>
    </row>
    <row r="128" spans="3:8" x14ac:dyDescent="0.3">
      <c r="C128"/>
      <c r="H128"/>
    </row>
    <row r="129" spans="3:8" x14ac:dyDescent="0.3">
      <c r="C129"/>
      <c r="H129"/>
    </row>
    <row r="130" spans="3:8" x14ac:dyDescent="0.3">
      <c r="C130"/>
      <c r="H130"/>
    </row>
    <row r="131" spans="3:8" x14ac:dyDescent="0.3">
      <c r="C131"/>
      <c r="H131"/>
    </row>
    <row r="132" spans="3:8" x14ac:dyDescent="0.3">
      <c r="C132"/>
      <c r="H132"/>
    </row>
    <row r="133" spans="3:8" x14ac:dyDescent="0.3">
      <c r="C133"/>
      <c r="H133"/>
    </row>
    <row r="134" spans="3:8" x14ac:dyDescent="0.3">
      <c r="C134"/>
      <c r="H134"/>
    </row>
    <row r="135" spans="3:8" x14ac:dyDescent="0.3">
      <c r="C135"/>
      <c r="H135"/>
    </row>
    <row r="136" spans="3:8" x14ac:dyDescent="0.3">
      <c r="C136"/>
      <c r="H136"/>
    </row>
    <row r="137" spans="3:8" x14ac:dyDescent="0.3">
      <c r="C137"/>
      <c r="H137"/>
    </row>
    <row r="138" spans="3:8" x14ac:dyDescent="0.3">
      <c r="C138"/>
      <c r="H138"/>
    </row>
    <row r="139" spans="3:8" x14ac:dyDescent="0.3">
      <c r="C139"/>
      <c r="H139"/>
    </row>
    <row r="140" spans="3:8" x14ac:dyDescent="0.3">
      <c r="C140"/>
      <c r="H140"/>
    </row>
    <row r="141" spans="3:8" x14ac:dyDescent="0.3">
      <c r="C141"/>
      <c r="H141"/>
    </row>
    <row r="142" spans="3:8" x14ac:dyDescent="0.3">
      <c r="C142"/>
      <c r="H142"/>
    </row>
    <row r="143" spans="3:8" x14ac:dyDescent="0.3">
      <c r="C143"/>
      <c r="H143"/>
    </row>
    <row r="144" spans="3:8" x14ac:dyDescent="0.3">
      <c r="C144"/>
      <c r="H144"/>
    </row>
    <row r="145" spans="3:8" x14ac:dyDescent="0.3">
      <c r="C145"/>
      <c r="H145"/>
    </row>
    <row r="146" spans="3:8" x14ac:dyDescent="0.3">
      <c r="C146"/>
      <c r="H146"/>
    </row>
    <row r="147" spans="3:8" x14ac:dyDescent="0.3">
      <c r="C147"/>
      <c r="H147"/>
    </row>
    <row r="148" spans="3:8" x14ac:dyDescent="0.3">
      <c r="C148"/>
      <c r="H148"/>
    </row>
    <row r="149" spans="3:8" x14ac:dyDescent="0.3">
      <c r="C149"/>
      <c r="H149"/>
    </row>
    <row r="150" spans="3:8" x14ac:dyDescent="0.3">
      <c r="C150"/>
      <c r="H150"/>
    </row>
    <row r="151" spans="3:8" x14ac:dyDescent="0.3">
      <c r="C151"/>
      <c r="H151"/>
    </row>
    <row r="152" spans="3:8" x14ac:dyDescent="0.3">
      <c r="C152"/>
      <c r="H152"/>
    </row>
    <row r="153" spans="3:8" x14ac:dyDescent="0.3">
      <c r="C153"/>
      <c r="H153"/>
    </row>
    <row r="154" spans="3:8" x14ac:dyDescent="0.3">
      <c r="C154"/>
      <c r="H154"/>
    </row>
    <row r="155" spans="3:8" x14ac:dyDescent="0.3">
      <c r="C155"/>
      <c r="H155"/>
    </row>
    <row r="156" spans="3:8" x14ac:dyDescent="0.3">
      <c r="C156"/>
      <c r="H156"/>
    </row>
    <row r="157" spans="3:8" x14ac:dyDescent="0.3">
      <c r="C157"/>
      <c r="H157"/>
    </row>
    <row r="158" spans="3:8" x14ac:dyDescent="0.3">
      <c r="C158"/>
      <c r="H158"/>
    </row>
    <row r="159" spans="3:8" x14ac:dyDescent="0.3">
      <c r="C159"/>
      <c r="H159"/>
    </row>
    <row r="160" spans="3:8" x14ac:dyDescent="0.3">
      <c r="C160"/>
      <c r="H160"/>
    </row>
    <row r="161" spans="3:8" x14ac:dyDescent="0.3">
      <c r="C161"/>
      <c r="H161"/>
    </row>
    <row r="162" spans="3:8" x14ac:dyDescent="0.3">
      <c r="C162"/>
      <c r="H162"/>
    </row>
    <row r="163" spans="3:8" x14ac:dyDescent="0.3">
      <c r="C163"/>
      <c r="H163"/>
    </row>
    <row r="164" spans="3:8" x14ac:dyDescent="0.3">
      <c r="C164"/>
      <c r="H164"/>
    </row>
    <row r="165" spans="3:8" x14ac:dyDescent="0.3">
      <c r="C165"/>
      <c r="H165"/>
    </row>
    <row r="166" spans="3:8" x14ac:dyDescent="0.3">
      <c r="C166"/>
      <c r="H166"/>
    </row>
    <row r="167" spans="3:8" x14ac:dyDescent="0.3">
      <c r="C167"/>
      <c r="H167"/>
    </row>
    <row r="168" spans="3:8" x14ac:dyDescent="0.3">
      <c r="C168"/>
      <c r="H168"/>
    </row>
    <row r="169" spans="3:8" x14ac:dyDescent="0.3">
      <c r="C169"/>
      <c r="H169"/>
    </row>
    <row r="170" spans="3:8" x14ac:dyDescent="0.3">
      <c r="C170"/>
      <c r="H170"/>
    </row>
    <row r="171" spans="3:8" x14ac:dyDescent="0.3">
      <c r="C171"/>
      <c r="H171"/>
    </row>
    <row r="172" spans="3:8" x14ac:dyDescent="0.3">
      <c r="C172"/>
      <c r="H172"/>
    </row>
    <row r="173" spans="3:8" x14ac:dyDescent="0.3">
      <c r="C173"/>
      <c r="H173"/>
    </row>
    <row r="174" spans="3:8" x14ac:dyDescent="0.3">
      <c r="C174"/>
      <c r="H174"/>
    </row>
    <row r="175" spans="3:8" x14ac:dyDescent="0.3">
      <c r="C175"/>
      <c r="H175"/>
    </row>
    <row r="176" spans="3:8" x14ac:dyDescent="0.3">
      <c r="C176"/>
      <c r="H176"/>
    </row>
    <row r="177" spans="3:8" x14ac:dyDescent="0.3">
      <c r="C177"/>
      <c r="H177"/>
    </row>
    <row r="178" spans="3:8" x14ac:dyDescent="0.3">
      <c r="C178"/>
      <c r="H178"/>
    </row>
    <row r="179" spans="3:8" x14ac:dyDescent="0.3">
      <c r="C179"/>
      <c r="H179"/>
    </row>
    <row r="180" spans="3:8" x14ac:dyDescent="0.3">
      <c r="C180"/>
      <c r="H180"/>
    </row>
    <row r="181" spans="3:8" x14ac:dyDescent="0.3">
      <c r="C181"/>
      <c r="H181"/>
    </row>
    <row r="182" spans="3:8" x14ac:dyDescent="0.3">
      <c r="C182"/>
      <c r="H182"/>
    </row>
    <row r="183" spans="3:8" x14ac:dyDescent="0.3">
      <c r="C183"/>
      <c r="H183"/>
    </row>
    <row r="184" spans="3:8" x14ac:dyDescent="0.3">
      <c r="C184"/>
      <c r="H184"/>
    </row>
    <row r="185" spans="3:8" x14ac:dyDescent="0.3">
      <c r="C185"/>
      <c r="H185"/>
    </row>
    <row r="186" spans="3:8" x14ac:dyDescent="0.3">
      <c r="C186"/>
      <c r="H186"/>
    </row>
    <row r="187" spans="3:8" x14ac:dyDescent="0.3">
      <c r="C187"/>
      <c r="H187"/>
    </row>
    <row r="188" spans="3:8" x14ac:dyDescent="0.3">
      <c r="C188"/>
      <c r="H188"/>
    </row>
    <row r="189" spans="3:8" x14ac:dyDescent="0.3">
      <c r="C189"/>
      <c r="H189"/>
    </row>
    <row r="190" spans="3:8" x14ac:dyDescent="0.3">
      <c r="C190"/>
      <c r="H190"/>
    </row>
    <row r="191" spans="3:8" x14ac:dyDescent="0.3">
      <c r="C191"/>
      <c r="H191"/>
    </row>
    <row r="192" spans="3:8" x14ac:dyDescent="0.3">
      <c r="C192"/>
      <c r="H192"/>
    </row>
    <row r="193" spans="3:8" x14ac:dyDescent="0.3">
      <c r="C193"/>
      <c r="H193"/>
    </row>
    <row r="194" spans="3:8" x14ac:dyDescent="0.3">
      <c r="C194"/>
      <c r="H194"/>
    </row>
    <row r="195" spans="3:8" x14ac:dyDescent="0.3">
      <c r="C195"/>
      <c r="H195"/>
    </row>
    <row r="196" spans="3:8" x14ac:dyDescent="0.3">
      <c r="C196"/>
      <c r="H196"/>
    </row>
    <row r="197" spans="3:8" x14ac:dyDescent="0.3">
      <c r="C197"/>
      <c r="H197"/>
    </row>
    <row r="198" spans="3:8" x14ac:dyDescent="0.3">
      <c r="C198"/>
      <c r="H198"/>
    </row>
    <row r="199" spans="3:8" x14ac:dyDescent="0.3">
      <c r="C199"/>
      <c r="H199"/>
    </row>
    <row r="200" spans="3:8" x14ac:dyDescent="0.3">
      <c r="C200"/>
      <c r="H200"/>
    </row>
    <row r="201" spans="3:8" x14ac:dyDescent="0.3">
      <c r="C201"/>
      <c r="H201"/>
    </row>
    <row r="202" spans="3:8" x14ac:dyDescent="0.3">
      <c r="C202"/>
      <c r="H202"/>
    </row>
    <row r="203" spans="3:8" x14ac:dyDescent="0.3">
      <c r="C203"/>
      <c r="H203"/>
    </row>
    <row r="204" spans="3:8" x14ac:dyDescent="0.3">
      <c r="C204"/>
      <c r="H204"/>
    </row>
    <row r="205" spans="3:8" x14ac:dyDescent="0.3">
      <c r="C205"/>
      <c r="H205"/>
    </row>
    <row r="206" spans="3:8" x14ac:dyDescent="0.3">
      <c r="C206"/>
      <c r="H206"/>
    </row>
    <row r="207" spans="3:8" x14ac:dyDescent="0.3">
      <c r="C207"/>
      <c r="H207"/>
    </row>
    <row r="208" spans="3:8" x14ac:dyDescent="0.3">
      <c r="C208"/>
      <c r="H208"/>
    </row>
    <row r="209" spans="3:8" x14ac:dyDescent="0.3">
      <c r="C209"/>
      <c r="H209"/>
    </row>
    <row r="210" spans="3:8" x14ac:dyDescent="0.3">
      <c r="C210"/>
      <c r="H210"/>
    </row>
    <row r="211" spans="3:8" x14ac:dyDescent="0.3">
      <c r="C211"/>
      <c r="H211"/>
    </row>
    <row r="212" spans="3:8" x14ac:dyDescent="0.3">
      <c r="C212"/>
      <c r="H212"/>
    </row>
    <row r="213" spans="3:8" x14ac:dyDescent="0.3">
      <c r="C213"/>
      <c r="H213"/>
    </row>
    <row r="214" spans="3:8" x14ac:dyDescent="0.3">
      <c r="C214"/>
      <c r="H214"/>
    </row>
    <row r="215" spans="3:8" x14ac:dyDescent="0.3">
      <c r="C215"/>
      <c r="H215"/>
    </row>
    <row r="216" spans="3:8" x14ac:dyDescent="0.3">
      <c r="C216"/>
      <c r="H216"/>
    </row>
    <row r="217" spans="3:8" x14ac:dyDescent="0.3">
      <c r="C217"/>
      <c r="H217"/>
    </row>
    <row r="218" spans="3:8" x14ac:dyDescent="0.3">
      <c r="C218"/>
      <c r="H218"/>
    </row>
    <row r="219" spans="3:8" x14ac:dyDescent="0.3">
      <c r="C219"/>
      <c r="H219"/>
    </row>
    <row r="220" spans="3:8" x14ac:dyDescent="0.3">
      <c r="C220"/>
      <c r="H220"/>
    </row>
    <row r="221" spans="3:8" x14ac:dyDescent="0.3">
      <c r="C221"/>
      <c r="H221"/>
    </row>
    <row r="222" spans="3:8" x14ac:dyDescent="0.3">
      <c r="C222"/>
      <c r="H222"/>
    </row>
    <row r="223" spans="3:8" x14ac:dyDescent="0.3">
      <c r="C223"/>
      <c r="H223"/>
    </row>
    <row r="224" spans="3:8" x14ac:dyDescent="0.3">
      <c r="C224"/>
      <c r="H224"/>
    </row>
    <row r="225" spans="3:8" x14ac:dyDescent="0.3">
      <c r="C225"/>
      <c r="H225"/>
    </row>
    <row r="226" spans="3:8" x14ac:dyDescent="0.3">
      <c r="C226"/>
      <c r="H226"/>
    </row>
    <row r="227" spans="3:8" x14ac:dyDescent="0.3">
      <c r="C227"/>
      <c r="H227"/>
    </row>
    <row r="228" spans="3:8" x14ac:dyDescent="0.3">
      <c r="C228"/>
      <c r="H228"/>
    </row>
    <row r="229" spans="3:8" x14ac:dyDescent="0.3">
      <c r="C229"/>
      <c r="H229"/>
    </row>
    <row r="230" spans="3:8" x14ac:dyDescent="0.3">
      <c r="C230"/>
      <c r="H230"/>
    </row>
    <row r="231" spans="3:8" x14ac:dyDescent="0.3">
      <c r="C231"/>
      <c r="H231"/>
    </row>
    <row r="232" spans="3:8" x14ac:dyDescent="0.3">
      <c r="C232"/>
      <c r="H232"/>
    </row>
    <row r="233" spans="3:8" x14ac:dyDescent="0.3">
      <c r="C233"/>
      <c r="H233"/>
    </row>
    <row r="234" spans="3:8" x14ac:dyDescent="0.3">
      <c r="C234"/>
      <c r="H234"/>
    </row>
    <row r="235" spans="3:8" x14ac:dyDescent="0.3">
      <c r="C235"/>
      <c r="H235"/>
    </row>
    <row r="236" spans="3:8" x14ac:dyDescent="0.3">
      <c r="C236"/>
      <c r="H236"/>
    </row>
    <row r="237" spans="3:8" x14ac:dyDescent="0.3">
      <c r="C237"/>
      <c r="H237"/>
    </row>
    <row r="238" spans="3:8" x14ac:dyDescent="0.3">
      <c r="C238"/>
      <c r="H238"/>
    </row>
    <row r="239" spans="3:8" x14ac:dyDescent="0.3">
      <c r="C239"/>
      <c r="H239"/>
    </row>
    <row r="240" spans="3:8" x14ac:dyDescent="0.3">
      <c r="C240"/>
      <c r="H240"/>
    </row>
    <row r="241" spans="3:8" x14ac:dyDescent="0.3">
      <c r="C241"/>
      <c r="H241"/>
    </row>
    <row r="242" spans="3:8" x14ac:dyDescent="0.3">
      <c r="C242"/>
      <c r="H242"/>
    </row>
    <row r="243" spans="3:8" x14ac:dyDescent="0.3">
      <c r="C243"/>
      <c r="H243"/>
    </row>
    <row r="244" spans="3:8" x14ac:dyDescent="0.3">
      <c r="C244"/>
      <c r="H244"/>
    </row>
    <row r="245" spans="3:8" x14ac:dyDescent="0.3">
      <c r="C245"/>
      <c r="H245"/>
    </row>
    <row r="246" spans="3:8" x14ac:dyDescent="0.3">
      <c r="C246"/>
      <c r="H246"/>
    </row>
    <row r="247" spans="3:8" x14ac:dyDescent="0.3">
      <c r="C247"/>
      <c r="H247"/>
    </row>
    <row r="248" spans="3:8" x14ac:dyDescent="0.3">
      <c r="C248"/>
      <c r="H248"/>
    </row>
    <row r="249" spans="3:8" x14ac:dyDescent="0.3">
      <c r="C249"/>
      <c r="H249"/>
    </row>
  </sheetData>
  <conditionalFormatting sqref="H1:H1048576">
    <cfRule type="containsText" dxfId="0" priority="1" operator="containsText" text="MEDIAL">
      <formula>NOT(ISERROR(SEARCH("MEDIAL",H1)))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9"/>
  <sheetViews>
    <sheetView zoomScale="75" workbookViewId="0">
      <selection activeCell="K19" sqref="K19"/>
    </sheetView>
  </sheetViews>
  <sheetFormatPr defaultColWidth="11.19921875" defaultRowHeight="15.6" x14ac:dyDescent="0.3"/>
  <cols>
    <col min="1" max="1" width="17.5" style="17" bestFit="1" customWidth="1"/>
    <col min="2" max="2" width="8.5" bestFit="1" customWidth="1"/>
    <col min="3" max="3" width="5.69921875" style="17" bestFit="1" customWidth="1"/>
    <col min="4" max="4" width="30.19921875" bestFit="1" customWidth="1"/>
    <col min="5" max="5" width="32.69921875" bestFit="1" customWidth="1"/>
    <col min="6" max="6" width="20.69921875" bestFit="1" customWidth="1"/>
    <col min="7" max="7" width="32.69921875" bestFit="1" customWidth="1"/>
    <col min="8" max="8" width="17.5" style="17" bestFit="1" customWidth="1"/>
    <col min="9" max="9" width="22.69921875" bestFit="1" customWidth="1"/>
    <col min="14" max="14" width="10.69921875" style="17"/>
  </cols>
  <sheetData>
    <row r="1" spans="1:14" x14ac:dyDescent="0.3">
      <c r="A1" s="29" t="s">
        <v>61</v>
      </c>
      <c r="B1" s="2" t="s">
        <v>1</v>
      </c>
      <c r="C1" s="3" t="s">
        <v>2</v>
      </c>
      <c r="D1" s="6" t="s">
        <v>6</v>
      </c>
      <c r="E1" s="22" t="s">
        <v>10</v>
      </c>
      <c r="F1" s="28" t="s">
        <v>14</v>
      </c>
      <c r="G1" s="20" t="s">
        <v>22</v>
      </c>
      <c r="H1" s="29"/>
    </row>
    <row r="2" spans="1:14" x14ac:dyDescent="0.3">
      <c r="A2" s="17" t="s">
        <v>60</v>
      </c>
      <c r="B2" t="s">
        <v>34</v>
      </c>
      <c r="C2" s="17">
        <v>3</v>
      </c>
      <c r="D2">
        <v>1.8</v>
      </c>
      <c r="E2">
        <v>0.2</v>
      </c>
      <c r="F2">
        <v>4.2202006939885588E-3</v>
      </c>
      <c r="G2">
        <v>0.96296296296296291</v>
      </c>
    </row>
    <row r="3" spans="1:14" x14ac:dyDescent="0.3">
      <c r="A3" s="17" t="s">
        <v>60</v>
      </c>
      <c r="B3" t="s">
        <v>34</v>
      </c>
      <c r="C3" s="17">
        <v>4</v>
      </c>
      <c r="D3">
        <v>1.22</v>
      </c>
      <c r="E3">
        <v>0.13</v>
      </c>
      <c r="F3">
        <v>2.6285828057730956E-2</v>
      </c>
      <c r="G3">
        <v>0.48125000000000001</v>
      </c>
    </row>
    <row r="4" spans="1:14" x14ac:dyDescent="0.3">
      <c r="A4" s="17" t="s">
        <v>60</v>
      </c>
      <c r="B4" t="s">
        <v>34</v>
      </c>
      <c r="C4" s="17">
        <v>6</v>
      </c>
      <c r="D4">
        <v>2.59</v>
      </c>
      <c r="E4">
        <v>0.3</v>
      </c>
      <c r="F4">
        <v>1.8950632203494387E-2</v>
      </c>
      <c r="G4">
        <v>5.4644808743169397E-2</v>
      </c>
    </row>
    <row r="5" spans="1:14" x14ac:dyDescent="0.3">
      <c r="A5" s="17" t="s">
        <v>60</v>
      </c>
      <c r="B5" t="s">
        <v>34</v>
      </c>
      <c r="C5" s="17">
        <v>7</v>
      </c>
      <c r="D5">
        <v>3.06</v>
      </c>
      <c r="E5">
        <v>0.54</v>
      </c>
      <c r="F5">
        <v>3.396329274634996E-2</v>
      </c>
      <c r="G5">
        <v>0.14720812182741116</v>
      </c>
    </row>
    <row r="6" spans="1:14" x14ac:dyDescent="0.3">
      <c r="A6" s="17" t="s">
        <v>60</v>
      </c>
      <c r="B6" t="s">
        <v>34</v>
      </c>
      <c r="C6" s="17">
        <v>9</v>
      </c>
      <c r="D6">
        <v>1.87</v>
      </c>
      <c r="E6">
        <v>0.24</v>
      </c>
      <c r="F6">
        <v>3.3614374965852532E-2</v>
      </c>
      <c r="G6">
        <v>0.32191780821917809</v>
      </c>
    </row>
    <row r="7" spans="1:14" x14ac:dyDescent="0.3">
      <c r="A7" s="17" t="s">
        <v>60</v>
      </c>
      <c r="B7" t="s">
        <v>34</v>
      </c>
      <c r="C7" s="17">
        <v>10</v>
      </c>
      <c r="D7">
        <v>2.02</v>
      </c>
      <c r="E7">
        <v>0.25</v>
      </c>
      <c r="F7">
        <v>2.4264537285241427E-2</v>
      </c>
      <c r="G7">
        <v>0.12834224598930483</v>
      </c>
    </row>
    <row r="8" spans="1:14" x14ac:dyDescent="0.3">
      <c r="A8" s="17" t="s">
        <v>60</v>
      </c>
      <c r="B8" t="s">
        <v>34</v>
      </c>
      <c r="C8" s="17" t="s">
        <v>36</v>
      </c>
      <c r="D8">
        <v>0.71</v>
      </c>
      <c r="E8">
        <v>0.05</v>
      </c>
      <c r="F8">
        <v>6.9207426281249788E-4</v>
      </c>
      <c r="G8">
        <v>0</v>
      </c>
    </row>
    <row r="9" spans="1:14" x14ac:dyDescent="0.3">
      <c r="A9" s="17" t="s">
        <v>60</v>
      </c>
      <c r="B9" t="s">
        <v>34</v>
      </c>
      <c r="C9" s="17">
        <v>16</v>
      </c>
      <c r="D9">
        <v>1.61</v>
      </c>
      <c r="E9">
        <v>0.2</v>
      </c>
      <c r="F9">
        <v>1.8388161119405427E-2</v>
      </c>
      <c r="G9">
        <v>0.22727272727272727</v>
      </c>
    </row>
    <row r="10" spans="1:14" x14ac:dyDescent="0.3">
      <c r="A10" s="17" t="s">
        <v>60</v>
      </c>
      <c r="B10" t="s">
        <v>34</v>
      </c>
      <c r="C10" s="17">
        <v>20</v>
      </c>
      <c r="D10">
        <v>3.65</v>
      </c>
      <c r="E10">
        <v>0.56999999999999995</v>
      </c>
      <c r="F10">
        <v>3.3607582591477093E-2</v>
      </c>
      <c r="G10">
        <v>4.5454545454545456E-2</v>
      </c>
    </row>
    <row r="11" spans="1:14" x14ac:dyDescent="0.3">
      <c r="A11" s="17" t="s">
        <v>60</v>
      </c>
      <c r="B11" t="s">
        <v>34</v>
      </c>
      <c r="C11" s="17">
        <v>22</v>
      </c>
      <c r="D11">
        <v>1.48</v>
      </c>
      <c r="E11">
        <v>0.15</v>
      </c>
      <c r="F11">
        <v>2.610356431837366E-2</v>
      </c>
      <c r="G11">
        <v>0.19597989949748743</v>
      </c>
    </row>
    <row r="12" spans="1:14" x14ac:dyDescent="0.3">
      <c r="A12" s="17" t="s">
        <v>60</v>
      </c>
      <c r="B12" t="s">
        <v>34</v>
      </c>
      <c r="C12" s="17">
        <v>23</v>
      </c>
      <c r="D12">
        <v>1.76</v>
      </c>
      <c r="E12">
        <v>0.15</v>
      </c>
      <c r="F12">
        <v>8.3983623193477277E-4</v>
      </c>
      <c r="G12">
        <v>0.83333333333333337</v>
      </c>
      <c r="I12" s="35" t="s">
        <v>62</v>
      </c>
      <c r="J12" s="36" t="s">
        <v>33</v>
      </c>
      <c r="K12" s="35"/>
      <c r="L12" s="35"/>
      <c r="M12" s="35"/>
      <c r="N12" s="38" t="s">
        <v>63</v>
      </c>
    </row>
    <row r="13" spans="1:14" x14ac:dyDescent="0.3">
      <c r="A13" s="17" t="s">
        <v>60</v>
      </c>
      <c r="B13" t="s">
        <v>34</v>
      </c>
      <c r="C13" s="17">
        <v>24</v>
      </c>
      <c r="D13">
        <v>3.15</v>
      </c>
      <c r="E13">
        <v>0.42</v>
      </c>
      <c r="F13">
        <v>1.4689274686984116E-2</v>
      </c>
      <c r="G13">
        <v>0.18279569892473119</v>
      </c>
      <c r="I13" s="39" t="s">
        <v>64</v>
      </c>
      <c r="J13" s="35" t="s">
        <v>65</v>
      </c>
      <c r="K13" s="37">
        <f>MEDIAN(D2:D35)</f>
        <v>2.46</v>
      </c>
      <c r="L13" s="37">
        <f>QUARTILE(D2:D35,1)</f>
        <v>1.77</v>
      </c>
      <c r="M13" s="37">
        <f>QUARTILE(D2:D35,3)</f>
        <v>4.6124999999999998</v>
      </c>
      <c r="N13" s="38">
        <f>COUNT(D2:D35)</f>
        <v>34</v>
      </c>
    </row>
    <row r="14" spans="1:14" x14ac:dyDescent="0.3">
      <c r="A14" s="17" t="s">
        <v>60</v>
      </c>
      <c r="B14" t="s">
        <v>34</v>
      </c>
      <c r="C14" s="17">
        <v>27</v>
      </c>
      <c r="D14">
        <v>2.0499999999999998</v>
      </c>
      <c r="E14">
        <v>0.24</v>
      </c>
      <c r="F14">
        <v>1.7652647642480601E-3</v>
      </c>
      <c r="G14">
        <v>0.63636363636363635</v>
      </c>
      <c r="I14" s="35"/>
      <c r="J14" s="35" t="s">
        <v>66</v>
      </c>
      <c r="K14" s="37">
        <f>MEDIAN(D36:D103)</f>
        <v>2.8049999999999997</v>
      </c>
      <c r="L14" s="37">
        <f>QUARTILE(D36:D103,1)</f>
        <v>1.82</v>
      </c>
      <c r="M14" s="37">
        <f>QUARTILE(D36:D103,3)</f>
        <v>3.7475000000000001</v>
      </c>
      <c r="N14" s="38">
        <f>COUNT(D36:D103)</f>
        <v>68</v>
      </c>
    </row>
    <row r="15" spans="1:14" x14ac:dyDescent="0.3">
      <c r="A15" s="17" t="s">
        <v>60</v>
      </c>
      <c r="B15" t="s">
        <v>37</v>
      </c>
      <c r="C15" s="17">
        <v>1</v>
      </c>
      <c r="D15">
        <v>5.77</v>
      </c>
      <c r="E15">
        <v>0.79</v>
      </c>
      <c r="F15">
        <v>5.3940046343220471E-2</v>
      </c>
      <c r="G15">
        <v>6.3106796116504854E-2</v>
      </c>
      <c r="I15" s="35"/>
      <c r="J15" s="35"/>
      <c r="K15" s="35"/>
      <c r="L15" s="35"/>
      <c r="M15" s="35"/>
      <c r="N15" s="38"/>
    </row>
    <row r="16" spans="1:14" x14ac:dyDescent="0.3">
      <c r="A16" s="17" t="s">
        <v>60</v>
      </c>
      <c r="B16" t="s">
        <v>37</v>
      </c>
      <c r="C16" s="17">
        <v>2</v>
      </c>
      <c r="D16">
        <v>2.04</v>
      </c>
      <c r="E16">
        <v>0.21</v>
      </c>
      <c r="F16">
        <v>2.8579875825367105E-3</v>
      </c>
      <c r="G16">
        <v>0.10344827586206896</v>
      </c>
      <c r="I16" s="39" t="s">
        <v>67</v>
      </c>
      <c r="J16" s="35" t="s">
        <v>65</v>
      </c>
      <c r="K16" s="37">
        <f>MEDIAN(F2:F35)</f>
        <v>2.0170594777928381E-2</v>
      </c>
      <c r="L16" s="37">
        <f>QUARTILE(F2:F35,1)</f>
        <v>2.890573307382373E-3</v>
      </c>
      <c r="M16" s="37">
        <f>QUARTILE(F2:F35,3)</f>
        <v>3.3876063301225605E-2</v>
      </c>
      <c r="N16" s="38"/>
    </row>
    <row r="17" spans="1:14" x14ac:dyDescent="0.3">
      <c r="A17" s="17" t="s">
        <v>60</v>
      </c>
      <c r="B17" t="s">
        <v>37</v>
      </c>
      <c r="C17" s="17">
        <v>8</v>
      </c>
      <c r="D17">
        <v>0.95</v>
      </c>
      <c r="E17">
        <v>0.05</v>
      </c>
      <c r="F17">
        <v>2.4479205305549009E-4</v>
      </c>
      <c r="G17">
        <v>0</v>
      </c>
      <c r="I17" s="35"/>
      <c r="J17" s="35" t="s">
        <v>66</v>
      </c>
      <c r="K17" s="37">
        <f>MEDIAN(F36:F103)</f>
        <v>9.2516972815901016E-3</v>
      </c>
      <c r="L17" s="37">
        <f>QUARTILE(F36:F103,1)</f>
        <v>3.0491564534613916E-3</v>
      </c>
      <c r="M17" s="37">
        <f>QUARTILE(F36:F103,3)</f>
        <v>3.5609288173667465E-2</v>
      </c>
      <c r="N17" s="38"/>
    </row>
    <row r="18" spans="1:14" x14ac:dyDescent="0.3">
      <c r="A18" s="17" t="s">
        <v>60</v>
      </c>
      <c r="B18" t="s">
        <v>37</v>
      </c>
      <c r="C18" s="17">
        <v>10</v>
      </c>
      <c r="D18">
        <v>2.33</v>
      </c>
      <c r="E18">
        <v>0.21</v>
      </c>
      <c r="F18">
        <v>5.8465170794734511E-4</v>
      </c>
      <c r="G18">
        <v>0.25</v>
      </c>
      <c r="I18" s="35"/>
      <c r="J18" s="35"/>
      <c r="K18" s="35"/>
      <c r="L18" s="35"/>
      <c r="M18" s="35"/>
      <c r="N18" s="38"/>
    </row>
    <row r="19" spans="1:14" x14ac:dyDescent="0.3">
      <c r="A19" s="17" t="s">
        <v>60</v>
      </c>
      <c r="B19" t="s">
        <v>37</v>
      </c>
      <c r="C19" s="17">
        <v>11</v>
      </c>
      <c r="D19">
        <v>2.67</v>
      </c>
      <c r="E19">
        <v>0.37</v>
      </c>
      <c r="F19">
        <v>1.3465465889089446E-2</v>
      </c>
      <c r="G19">
        <v>1</v>
      </c>
      <c r="I19" s="39" t="s">
        <v>68</v>
      </c>
      <c r="J19" s="35" t="s">
        <v>65</v>
      </c>
      <c r="K19" s="37">
        <f>MEDIAN(G2:G35)</f>
        <v>0.16451315182279649</v>
      </c>
      <c r="L19" s="37">
        <f>QUARTILE(G2:G35,1)</f>
        <v>7.1208869976273542E-2</v>
      </c>
      <c r="M19" s="37">
        <f>QUARTILE(G2:G35,3)</f>
        <v>0.31129807692307693</v>
      </c>
      <c r="N19" s="38"/>
    </row>
    <row r="20" spans="1:14" x14ac:dyDescent="0.3">
      <c r="A20" s="17" t="s">
        <v>60</v>
      </c>
      <c r="B20" t="s">
        <v>37</v>
      </c>
      <c r="C20" s="17">
        <v>22</v>
      </c>
      <c r="D20">
        <v>1.7</v>
      </c>
      <c r="E20">
        <v>0.18</v>
      </c>
      <c r="F20">
        <v>2.9883304819193603E-3</v>
      </c>
      <c r="G20">
        <v>0.3125</v>
      </c>
      <c r="I20" s="35"/>
      <c r="J20" s="35" t="s">
        <v>66</v>
      </c>
      <c r="K20" s="37">
        <f>MEDIAN(G36:G103)</f>
        <v>0.16228070175438597</v>
      </c>
      <c r="L20" s="37">
        <f>QUARTILE(G36:G103,1)</f>
        <v>6.1405757819939927E-2</v>
      </c>
      <c r="M20" s="37">
        <f>QUARTILE(G36:G103,3)</f>
        <v>0.30647545830869311</v>
      </c>
      <c r="N20" s="38"/>
    </row>
    <row r="21" spans="1:14" x14ac:dyDescent="0.3">
      <c r="A21" s="17" t="s">
        <v>60</v>
      </c>
      <c r="B21" t="s">
        <v>38</v>
      </c>
      <c r="C21" s="17">
        <v>2</v>
      </c>
      <c r="D21">
        <v>2.2400000000000002</v>
      </c>
      <c r="E21">
        <v>0.22</v>
      </c>
      <c r="F21">
        <v>1.1034537888071345E-3</v>
      </c>
      <c r="G21">
        <v>0.18181818181818182</v>
      </c>
    </row>
    <row r="22" spans="1:14" x14ac:dyDescent="0.3">
      <c r="A22" s="17" t="s">
        <v>60</v>
      </c>
      <c r="B22" t="s">
        <v>38</v>
      </c>
      <c r="C22" s="17" t="s">
        <v>39</v>
      </c>
      <c r="D22">
        <v>2.33</v>
      </c>
      <c r="E22">
        <v>0.32</v>
      </c>
      <c r="F22">
        <v>4.11039238082946E-3</v>
      </c>
      <c r="G22">
        <v>0.30769230769230771</v>
      </c>
    </row>
    <row r="23" spans="1:14" x14ac:dyDescent="0.3">
      <c r="A23" s="17" t="s">
        <v>60</v>
      </c>
      <c r="B23" t="s">
        <v>38</v>
      </c>
      <c r="C23" s="17">
        <v>22</v>
      </c>
      <c r="D23">
        <v>1.72</v>
      </c>
      <c r="E23">
        <v>0.18</v>
      </c>
      <c r="F23">
        <v>3.441794475155024E-3</v>
      </c>
      <c r="G23">
        <v>0.27777777777777779</v>
      </c>
    </row>
    <row r="24" spans="1:14" x14ac:dyDescent="0.3">
      <c r="A24" s="17" t="s">
        <v>60</v>
      </c>
      <c r="B24" t="s">
        <v>43</v>
      </c>
      <c r="C24" s="17">
        <v>4</v>
      </c>
      <c r="D24">
        <v>5.03</v>
      </c>
      <c r="E24">
        <v>1.03</v>
      </c>
      <c r="F24">
        <v>6.8118413659171345E-2</v>
      </c>
      <c r="G24">
        <v>7.0911722141823438E-2</v>
      </c>
    </row>
    <row r="25" spans="1:14" x14ac:dyDescent="0.3">
      <c r="A25" s="17" t="s">
        <v>60</v>
      </c>
      <c r="B25" t="s">
        <v>43</v>
      </c>
      <c r="C25" s="17">
        <v>7</v>
      </c>
      <c r="D25">
        <v>9.23</v>
      </c>
      <c r="E25">
        <v>1.82</v>
      </c>
      <c r="F25">
        <v>9.9822111595561799E-2</v>
      </c>
      <c r="G25">
        <v>2.7245206861755803E-2</v>
      </c>
    </row>
    <row r="26" spans="1:14" x14ac:dyDescent="0.3">
      <c r="A26" s="17" t="s">
        <v>60</v>
      </c>
      <c r="B26" t="s">
        <v>43</v>
      </c>
      <c r="C26" s="17">
        <v>13</v>
      </c>
      <c r="D26">
        <v>1.41</v>
      </c>
      <c r="E26">
        <v>0.14000000000000001</v>
      </c>
      <c r="F26">
        <v>1.2567690980028541E-3</v>
      </c>
      <c r="G26">
        <v>0.44444444444444442</v>
      </c>
    </row>
    <row r="27" spans="1:14" x14ac:dyDescent="0.3">
      <c r="A27" s="17" t="s">
        <v>60</v>
      </c>
      <c r="B27" t="s">
        <v>43</v>
      </c>
      <c r="C27" s="17">
        <v>22</v>
      </c>
      <c r="D27">
        <v>5.2</v>
      </c>
      <c r="E27">
        <v>0.86</v>
      </c>
      <c r="F27">
        <v>1.8926887536434257E-3</v>
      </c>
      <c r="G27">
        <v>0.66666666666666663</v>
      </c>
    </row>
    <row r="28" spans="1:14" x14ac:dyDescent="0.3">
      <c r="A28" s="17" t="s">
        <v>60</v>
      </c>
      <c r="B28" t="s">
        <v>43</v>
      </c>
      <c r="C28" s="17">
        <v>23</v>
      </c>
      <c r="D28">
        <v>7.66</v>
      </c>
      <c r="E28">
        <v>1.47</v>
      </c>
      <c r="F28">
        <v>6.6078731015170797E-2</v>
      </c>
      <c r="G28">
        <v>3.2299741602067181E-2</v>
      </c>
    </row>
    <row r="29" spans="1:14" x14ac:dyDescent="0.3">
      <c r="A29" s="17" t="s">
        <v>60</v>
      </c>
      <c r="B29" t="s">
        <v>44</v>
      </c>
      <c r="C29" s="17">
        <v>1</v>
      </c>
      <c r="D29">
        <v>5.32</v>
      </c>
      <c r="E29">
        <v>1.1299999999999999</v>
      </c>
      <c r="F29">
        <v>4.9060121841679863E-2</v>
      </c>
      <c r="G29">
        <v>5.8732612055641419E-2</v>
      </c>
    </row>
    <row r="30" spans="1:14" x14ac:dyDescent="0.3">
      <c r="A30" s="17" t="s">
        <v>60</v>
      </c>
      <c r="B30" t="s">
        <v>44</v>
      </c>
      <c r="C30" s="17">
        <v>2</v>
      </c>
      <c r="D30">
        <v>14.21</v>
      </c>
      <c r="E30">
        <v>2.2599999999999998</v>
      </c>
      <c r="F30">
        <v>3.7255620707264542E-2</v>
      </c>
      <c r="G30">
        <v>9.7493036211699163E-2</v>
      </c>
    </row>
    <row r="31" spans="1:14" x14ac:dyDescent="0.3">
      <c r="A31" s="17" t="s">
        <v>60</v>
      </c>
      <c r="B31" t="s">
        <v>44</v>
      </c>
      <c r="C31" s="17">
        <v>3</v>
      </c>
      <c r="D31">
        <v>4</v>
      </c>
      <c r="E31">
        <v>0.83</v>
      </c>
      <c r="F31">
        <v>2.9534302379409315E-2</v>
      </c>
      <c r="G31">
        <v>7.2100313479623826E-2</v>
      </c>
    </row>
    <row r="32" spans="1:14" x14ac:dyDescent="0.3">
      <c r="A32" s="17" t="s">
        <v>60</v>
      </c>
      <c r="B32" t="s">
        <v>44</v>
      </c>
      <c r="C32" s="17" t="s">
        <v>46</v>
      </c>
      <c r="D32">
        <v>3.36</v>
      </c>
      <c r="E32">
        <v>0.54</v>
      </c>
      <c r="F32">
        <v>6.3359846601053982E-2</v>
      </c>
      <c r="G32">
        <v>9.8976109215017066E-2</v>
      </c>
    </row>
    <row r="33" spans="1:7" x14ac:dyDescent="0.3">
      <c r="A33" s="17" t="s">
        <v>60</v>
      </c>
      <c r="B33" t="s">
        <v>44</v>
      </c>
      <c r="C33" s="17">
        <v>12</v>
      </c>
      <c r="D33">
        <v>5.31</v>
      </c>
      <c r="E33">
        <v>1.02</v>
      </c>
      <c r="F33">
        <v>2.9750398240372788E-2</v>
      </c>
      <c r="G33">
        <v>9.7560975609756101E-2</v>
      </c>
    </row>
    <row r="34" spans="1:7" x14ac:dyDescent="0.3">
      <c r="A34" s="17" t="s">
        <v>60</v>
      </c>
      <c r="B34" t="s">
        <v>44</v>
      </c>
      <c r="C34" s="17">
        <v>17</v>
      </c>
      <c r="D34">
        <v>4.0199999999999996</v>
      </c>
      <c r="E34">
        <v>0.65</v>
      </c>
      <c r="F34">
        <v>4.0506420127100533E-2</v>
      </c>
      <c r="G34">
        <v>9.5665171898355758E-2</v>
      </c>
    </row>
    <row r="35" spans="1:7" x14ac:dyDescent="0.3">
      <c r="A35" s="17" t="s">
        <v>60</v>
      </c>
      <c r="B35" t="s">
        <v>44</v>
      </c>
      <c r="C35" s="17">
        <v>18</v>
      </c>
      <c r="D35">
        <v>4.8099999999999996</v>
      </c>
      <c r="E35">
        <v>0.79</v>
      </c>
      <c r="F35">
        <v>2.1390557352362373E-2</v>
      </c>
      <c r="G35">
        <v>0.28000000000000003</v>
      </c>
    </row>
    <row r="36" spans="1:7" x14ac:dyDescent="0.3">
      <c r="A36" s="17" t="s">
        <v>59</v>
      </c>
      <c r="B36" t="s">
        <v>34</v>
      </c>
      <c r="C36" s="17">
        <v>1</v>
      </c>
      <c r="D36">
        <v>1.82</v>
      </c>
      <c r="E36">
        <v>0.18</v>
      </c>
      <c r="F36">
        <v>4.571066747635532E-3</v>
      </c>
      <c r="G36">
        <v>0.61538461538461542</v>
      </c>
    </row>
    <row r="37" spans="1:7" x14ac:dyDescent="0.3">
      <c r="A37" s="17" t="s">
        <v>59</v>
      </c>
      <c r="B37" t="s">
        <v>34</v>
      </c>
      <c r="C37" s="17">
        <v>2</v>
      </c>
      <c r="D37">
        <v>1.79</v>
      </c>
      <c r="E37">
        <v>0.17</v>
      </c>
      <c r="F37">
        <v>2.9359953024075161E-4</v>
      </c>
      <c r="G37">
        <v>0.66666666666666663</v>
      </c>
    </row>
    <row r="38" spans="1:7" x14ac:dyDescent="0.3">
      <c r="A38" s="17" t="s">
        <v>59</v>
      </c>
      <c r="B38" t="s">
        <v>34</v>
      </c>
      <c r="C38" s="17">
        <v>5</v>
      </c>
      <c r="D38">
        <v>1.59</v>
      </c>
      <c r="E38">
        <v>0.15</v>
      </c>
      <c r="F38">
        <v>2.2179242719647333E-3</v>
      </c>
      <c r="G38">
        <v>0.05</v>
      </c>
    </row>
    <row r="39" spans="1:7" x14ac:dyDescent="0.3">
      <c r="A39" s="17" t="s">
        <v>59</v>
      </c>
      <c r="B39" t="s">
        <v>34</v>
      </c>
      <c r="C39" s="17">
        <v>8</v>
      </c>
      <c r="D39">
        <v>2.78</v>
      </c>
      <c r="E39">
        <v>0.34</v>
      </c>
      <c r="F39">
        <v>5.955367301014302E-2</v>
      </c>
      <c r="G39">
        <v>4.3478260869565216E-2</v>
      </c>
    </row>
    <row r="40" spans="1:7" x14ac:dyDescent="0.3">
      <c r="A40" s="17" t="s">
        <v>59</v>
      </c>
      <c r="B40" t="s">
        <v>34</v>
      </c>
      <c r="C40" s="17">
        <v>11</v>
      </c>
      <c r="D40">
        <v>1.77</v>
      </c>
      <c r="E40">
        <v>0.2</v>
      </c>
      <c r="F40">
        <v>4.8139189954704972E-3</v>
      </c>
      <c r="G40">
        <v>0.38095238095238093</v>
      </c>
    </row>
    <row r="41" spans="1:7" x14ac:dyDescent="0.3">
      <c r="A41" s="17" t="s">
        <v>59</v>
      </c>
      <c r="B41" t="s">
        <v>34</v>
      </c>
      <c r="C41" s="17">
        <v>12</v>
      </c>
      <c r="D41">
        <v>1.66</v>
      </c>
      <c r="E41">
        <v>0.2</v>
      </c>
      <c r="F41">
        <v>1.1942622053935479E-2</v>
      </c>
      <c r="G41">
        <v>0.30337078651685395</v>
      </c>
    </row>
    <row r="42" spans="1:7" x14ac:dyDescent="0.3">
      <c r="A42" s="17" t="s">
        <v>59</v>
      </c>
      <c r="B42" t="s">
        <v>34</v>
      </c>
      <c r="C42" s="17" t="s">
        <v>35</v>
      </c>
      <c r="D42">
        <v>0.66</v>
      </c>
      <c r="E42">
        <v>0.04</v>
      </c>
      <c r="F42">
        <v>1.9593051928762801E-4</v>
      </c>
      <c r="G42">
        <v>0</v>
      </c>
    </row>
    <row r="43" spans="1:7" x14ac:dyDescent="0.3">
      <c r="A43" s="17" t="s">
        <v>59</v>
      </c>
      <c r="B43" t="s">
        <v>34</v>
      </c>
      <c r="C43" s="17">
        <v>14</v>
      </c>
      <c r="D43">
        <v>1.5</v>
      </c>
      <c r="E43">
        <v>0.16</v>
      </c>
      <c r="F43">
        <v>1.6381766381766381E-2</v>
      </c>
      <c r="G43">
        <v>0.17391304347826086</v>
      </c>
    </row>
    <row r="44" spans="1:7" x14ac:dyDescent="0.3">
      <c r="A44" s="17" t="s">
        <v>59</v>
      </c>
      <c r="B44" t="s">
        <v>34</v>
      </c>
      <c r="C44" s="17">
        <v>15</v>
      </c>
      <c r="D44">
        <v>1.35</v>
      </c>
      <c r="E44">
        <v>0.13</v>
      </c>
      <c r="F44">
        <v>2.9707382284497696E-4</v>
      </c>
      <c r="G44">
        <v>0.16666666666666666</v>
      </c>
    </row>
    <row r="45" spans="1:7" x14ac:dyDescent="0.3">
      <c r="A45" s="17" t="s">
        <v>59</v>
      </c>
      <c r="B45" t="s">
        <v>34</v>
      </c>
      <c r="C45" s="17">
        <v>17</v>
      </c>
      <c r="D45">
        <v>1.77</v>
      </c>
      <c r="E45">
        <v>0.2</v>
      </c>
      <c r="F45">
        <v>5.4302325812629138E-3</v>
      </c>
      <c r="G45">
        <v>0.45833333333333331</v>
      </c>
    </row>
    <row r="46" spans="1:7" x14ac:dyDescent="0.3">
      <c r="A46" s="17" t="s">
        <v>59</v>
      </c>
      <c r="B46" t="s">
        <v>34</v>
      </c>
      <c r="C46" s="17">
        <v>18</v>
      </c>
      <c r="D46">
        <v>4.22</v>
      </c>
      <c r="E46">
        <v>0.49</v>
      </c>
      <c r="F46">
        <v>4.0618785950501406E-4</v>
      </c>
      <c r="G46">
        <v>1</v>
      </c>
    </row>
    <row r="47" spans="1:7" x14ac:dyDescent="0.3">
      <c r="A47" s="17" t="s">
        <v>59</v>
      </c>
      <c r="B47" t="s">
        <v>34</v>
      </c>
      <c r="C47" s="17">
        <v>21</v>
      </c>
      <c r="D47">
        <v>1.97</v>
      </c>
      <c r="E47">
        <v>0.21</v>
      </c>
      <c r="F47">
        <v>6.707503267923489E-3</v>
      </c>
      <c r="G47">
        <v>5.8823529411764705E-2</v>
      </c>
    </row>
    <row r="48" spans="1:7" x14ac:dyDescent="0.3">
      <c r="A48" s="17" t="s">
        <v>59</v>
      </c>
      <c r="B48" t="s">
        <v>34</v>
      </c>
      <c r="C48" s="17">
        <v>25</v>
      </c>
      <c r="D48">
        <v>2.3199999999999998</v>
      </c>
      <c r="E48">
        <v>0.23</v>
      </c>
      <c r="F48">
        <v>3.7395565585577268E-3</v>
      </c>
      <c r="G48">
        <v>0.51724137931034486</v>
      </c>
    </row>
    <row r="49" spans="1:7" x14ac:dyDescent="0.3">
      <c r="A49" s="17" t="s">
        <v>59</v>
      </c>
      <c r="B49" t="s">
        <v>34</v>
      </c>
      <c r="C49" s="17">
        <v>26</v>
      </c>
      <c r="D49">
        <v>2.68</v>
      </c>
      <c r="E49">
        <v>0.39</v>
      </c>
      <c r="F49">
        <v>1.9627589195430076E-2</v>
      </c>
      <c r="G49">
        <v>0.24836601307189543</v>
      </c>
    </row>
    <row r="50" spans="1:7" x14ac:dyDescent="0.3">
      <c r="A50" s="17" t="s">
        <v>59</v>
      </c>
      <c r="B50" t="s">
        <v>34</v>
      </c>
      <c r="C50" s="17">
        <v>28</v>
      </c>
      <c r="D50">
        <v>1.62</v>
      </c>
      <c r="E50">
        <v>0.16</v>
      </c>
      <c r="F50">
        <v>9.5401030591992582E-4</v>
      </c>
      <c r="G50">
        <v>0</v>
      </c>
    </row>
    <row r="51" spans="1:7" x14ac:dyDescent="0.3">
      <c r="A51" s="17" t="s">
        <v>59</v>
      </c>
      <c r="B51" t="s">
        <v>34</v>
      </c>
      <c r="C51" s="17">
        <v>29</v>
      </c>
      <c r="D51">
        <v>1.74</v>
      </c>
      <c r="E51">
        <v>0.2</v>
      </c>
      <c r="F51">
        <v>3.3928947296030472E-2</v>
      </c>
      <c r="G51">
        <v>8.9552238805970144E-2</v>
      </c>
    </row>
    <row r="52" spans="1:7" x14ac:dyDescent="0.3">
      <c r="A52" s="17" t="s">
        <v>59</v>
      </c>
      <c r="B52" t="s">
        <v>34</v>
      </c>
      <c r="C52" s="17">
        <v>30</v>
      </c>
      <c r="D52">
        <v>1.55</v>
      </c>
      <c r="E52">
        <v>0.14000000000000001</v>
      </c>
      <c r="F52">
        <v>1.1901736539003411E-2</v>
      </c>
      <c r="G52">
        <v>0.26126126126126126</v>
      </c>
    </row>
    <row r="53" spans="1:7" x14ac:dyDescent="0.3">
      <c r="A53" s="17" t="s">
        <v>59</v>
      </c>
      <c r="B53" t="s">
        <v>34</v>
      </c>
      <c r="C53" s="17">
        <v>31</v>
      </c>
      <c r="D53">
        <v>2.44</v>
      </c>
      <c r="E53">
        <v>0.28000000000000003</v>
      </c>
      <c r="F53">
        <v>4.2612407860620365E-2</v>
      </c>
      <c r="G53">
        <v>6.2937062937062943E-2</v>
      </c>
    </row>
    <row r="54" spans="1:7" x14ac:dyDescent="0.3">
      <c r="A54" s="17" t="s">
        <v>59</v>
      </c>
      <c r="B54" t="s">
        <v>37</v>
      </c>
      <c r="C54" s="17">
        <v>4</v>
      </c>
      <c r="D54">
        <v>2.91</v>
      </c>
      <c r="E54">
        <v>0.33</v>
      </c>
      <c r="F54">
        <v>9.306993932204936E-3</v>
      </c>
      <c r="G54">
        <v>0.27450980392156865</v>
      </c>
    </row>
    <row r="55" spans="1:7" x14ac:dyDescent="0.3">
      <c r="A55" s="17" t="s">
        <v>59</v>
      </c>
      <c r="B55" t="s">
        <v>37</v>
      </c>
      <c r="C55" s="17">
        <v>5</v>
      </c>
      <c r="D55">
        <v>2.27</v>
      </c>
      <c r="E55">
        <v>0.27</v>
      </c>
      <c r="F55">
        <v>1.7937398479307219E-2</v>
      </c>
      <c r="G55">
        <v>4.4444444444444446E-2</v>
      </c>
    </row>
    <row r="56" spans="1:7" x14ac:dyDescent="0.3">
      <c r="A56" s="17" t="s">
        <v>59</v>
      </c>
      <c r="B56" t="s">
        <v>37</v>
      </c>
      <c r="C56" s="17">
        <v>6</v>
      </c>
      <c r="D56">
        <v>1.95</v>
      </c>
      <c r="E56">
        <v>0.21</v>
      </c>
      <c r="F56">
        <v>7.0973250241809175E-3</v>
      </c>
      <c r="G56">
        <v>0.31578947368421051</v>
      </c>
    </row>
    <row r="57" spans="1:7" x14ac:dyDescent="0.3">
      <c r="A57" s="17" t="s">
        <v>59</v>
      </c>
      <c r="B57" t="s">
        <v>37</v>
      </c>
      <c r="C57" s="17">
        <v>7</v>
      </c>
      <c r="D57">
        <v>4.47</v>
      </c>
      <c r="E57">
        <v>0.75</v>
      </c>
      <c r="F57">
        <v>4.0650310806578438E-2</v>
      </c>
      <c r="G57">
        <v>3.4883720930232558E-2</v>
      </c>
    </row>
    <row r="58" spans="1:7" x14ac:dyDescent="0.3">
      <c r="A58" s="17" t="s">
        <v>59</v>
      </c>
      <c r="B58" t="s">
        <v>37</v>
      </c>
      <c r="C58" s="17">
        <v>12</v>
      </c>
      <c r="D58">
        <v>3.22</v>
      </c>
      <c r="E58">
        <v>0.46</v>
      </c>
      <c r="F58">
        <v>4.2582781734570259E-2</v>
      </c>
      <c r="G58">
        <v>0.15725806451612903</v>
      </c>
    </row>
    <row r="59" spans="1:7" x14ac:dyDescent="0.3">
      <c r="A59" s="17" t="s">
        <v>59</v>
      </c>
      <c r="B59" t="s">
        <v>37</v>
      </c>
      <c r="C59" s="17">
        <v>13</v>
      </c>
      <c r="D59">
        <v>2.35</v>
      </c>
      <c r="E59">
        <v>0.27</v>
      </c>
      <c r="F59">
        <v>4.7610240596519691E-3</v>
      </c>
      <c r="G59">
        <v>0.69230769230769229</v>
      </c>
    </row>
    <row r="60" spans="1:7" x14ac:dyDescent="0.3">
      <c r="A60" s="17" t="s">
        <v>59</v>
      </c>
      <c r="B60" t="s">
        <v>37</v>
      </c>
      <c r="C60" s="17">
        <v>14</v>
      </c>
      <c r="D60">
        <v>5.86</v>
      </c>
      <c r="E60">
        <v>0.97</v>
      </c>
      <c r="F60">
        <v>6.5089926755398731E-3</v>
      </c>
      <c r="G60">
        <v>0.57999999999999996</v>
      </c>
    </row>
    <row r="61" spans="1:7" x14ac:dyDescent="0.3">
      <c r="A61" s="17" t="s">
        <v>59</v>
      </c>
      <c r="B61" t="s">
        <v>37</v>
      </c>
      <c r="C61" s="17">
        <v>16</v>
      </c>
      <c r="D61">
        <v>3.63</v>
      </c>
      <c r="E61">
        <v>0.46</v>
      </c>
      <c r="F61">
        <v>4.3611113992354728E-3</v>
      </c>
      <c r="G61">
        <v>0.19354838709677419</v>
      </c>
    </row>
    <row r="62" spans="1:7" x14ac:dyDescent="0.3">
      <c r="A62" s="17" t="s">
        <v>59</v>
      </c>
      <c r="B62" t="s">
        <v>37</v>
      </c>
      <c r="C62" s="17">
        <v>17</v>
      </c>
      <c r="D62">
        <v>2.35</v>
      </c>
      <c r="E62">
        <v>0.25</v>
      </c>
      <c r="F62">
        <v>1.977173525215278E-3</v>
      </c>
      <c r="G62">
        <v>0.33333333333333331</v>
      </c>
    </row>
    <row r="63" spans="1:7" x14ac:dyDescent="0.3">
      <c r="A63" s="17" t="s">
        <v>59</v>
      </c>
      <c r="B63" t="s">
        <v>37</v>
      </c>
      <c r="C63" s="17">
        <v>18</v>
      </c>
      <c r="D63">
        <v>4.55</v>
      </c>
      <c r="E63">
        <v>0.55000000000000004</v>
      </c>
      <c r="F63">
        <v>1.8135731111590947E-2</v>
      </c>
      <c r="G63">
        <v>6.9767441860465115E-2</v>
      </c>
    </row>
    <row r="64" spans="1:7" x14ac:dyDescent="0.3">
      <c r="A64" s="17" t="s">
        <v>59</v>
      </c>
      <c r="B64" t="s">
        <v>37</v>
      </c>
      <c r="C64" s="17">
        <v>23</v>
      </c>
      <c r="D64">
        <v>3.21</v>
      </c>
      <c r="E64">
        <v>0.45</v>
      </c>
      <c r="F64">
        <v>9.1964006309752655E-3</v>
      </c>
      <c r="G64">
        <v>0.22222222222222221</v>
      </c>
    </row>
    <row r="65" spans="1:7" x14ac:dyDescent="0.3">
      <c r="A65" s="17" t="s">
        <v>59</v>
      </c>
      <c r="B65" t="s">
        <v>37</v>
      </c>
      <c r="C65" s="17">
        <v>24</v>
      </c>
      <c r="D65">
        <v>1.77</v>
      </c>
      <c r="E65">
        <v>0.17</v>
      </c>
      <c r="F65">
        <v>3.1955061093031272E-3</v>
      </c>
      <c r="G65">
        <v>0.15789473684210525</v>
      </c>
    </row>
    <row r="66" spans="1:7" x14ac:dyDescent="0.3">
      <c r="A66" s="17" t="s">
        <v>59</v>
      </c>
      <c r="B66" t="s">
        <v>37</v>
      </c>
      <c r="C66" s="17">
        <v>25</v>
      </c>
      <c r="D66">
        <v>4.68</v>
      </c>
      <c r="E66">
        <v>0.65</v>
      </c>
      <c r="F66">
        <v>1.1943211734376147E-3</v>
      </c>
      <c r="G66">
        <v>0.7142857142857143</v>
      </c>
    </row>
    <row r="67" spans="1:7" x14ac:dyDescent="0.3">
      <c r="A67" s="17" t="s">
        <v>59</v>
      </c>
      <c r="B67" t="s">
        <v>38</v>
      </c>
      <c r="C67" s="17">
        <v>4</v>
      </c>
      <c r="D67">
        <v>2.98</v>
      </c>
      <c r="E67">
        <v>0.38</v>
      </c>
      <c r="F67">
        <v>1.3366057372499776E-2</v>
      </c>
      <c r="G67">
        <v>0.11594202898550725</v>
      </c>
    </row>
    <row r="68" spans="1:7" x14ac:dyDescent="0.3">
      <c r="A68" s="17" t="s">
        <v>59</v>
      </c>
      <c r="B68" t="s">
        <v>38</v>
      </c>
      <c r="C68" s="17">
        <v>5</v>
      </c>
      <c r="D68">
        <v>2.41</v>
      </c>
      <c r="E68">
        <v>0.28000000000000003</v>
      </c>
      <c r="F68">
        <v>5.5805239713400236E-3</v>
      </c>
      <c r="G68">
        <v>3.5714285714285712E-2</v>
      </c>
    </row>
    <row r="69" spans="1:7" x14ac:dyDescent="0.3">
      <c r="A69" s="17" t="s">
        <v>59</v>
      </c>
      <c r="B69" t="s">
        <v>38</v>
      </c>
      <c r="C69" s="17">
        <v>6</v>
      </c>
      <c r="D69">
        <v>2.02</v>
      </c>
      <c r="E69">
        <v>0.25</v>
      </c>
      <c r="F69">
        <v>7.0110791355176378E-3</v>
      </c>
      <c r="G69">
        <v>0.23255813953488372</v>
      </c>
    </row>
    <row r="70" spans="1:7" x14ac:dyDescent="0.3">
      <c r="A70" s="17" t="s">
        <v>59</v>
      </c>
      <c r="B70" t="s">
        <v>38</v>
      </c>
      <c r="C70" s="17" t="s">
        <v>40</v>
      </c>
      <c r="D70">
        <v>1.51</v>
      </c>
      <c r="E70">
        <v>0.14000000000000001</v>
      </c>
      <c r="F70">
        <v>2.089682194166304E-3</v>
      </c>
      <c r="G70">
        <v>0.33333333333333331</v>
      </c>
    </row>
    <row r="71" spans="1:7" x14ac:dyDescent="0.3">
      <c r="A71" s="17" t="s">
        <v>59</v>
      </c>
      <c r="B71" t="s">
        <v>38</v>
      </c>
      <c r="C71" s="17" t="s">
        <v>41</v>
      </c>
      <c r="D71">
        <v>3.68</v>
      </c>
      <c r="E71">
        <v>0.45</v>
      </c>
      <c r="F71">
        <v>3.0139659647893426E-3</v>
      </c>
      <c r="G71">
        <v>0.375</v>
      </c>
    </row>
    <row r="72" spans="1:7" x14ac:dyDescent="0.3">
      <c r="A72" s="17" t="s">
        <v>59</v>
      </c>
      <c r="B72" t="s">
        <v>38</v>
      </c>
      <c r="C72" s="17" t="s">
        <v>42</v>
      </c>
      <c r="D72">
        <v>3.22</v>
      </c>
      <c r="E72">
        <v>0.4</v>
      </c>
      <c r="F72">
        <v>4.8936526600992635E-3</v>
      </c>
      <c r="G72">
        <v>0.36666666666666664</v>
      </c>
    </row>
    <row r="73" spans="1:7" x14ac:dyDescent="0.3">
      <c r="A73" s="17" t="s">
        <v>59</v>
      </c>
      <c r="B73" t="s">
        <v>38</v>
      </c>
      <c r="C73" s="17">
        <v>13</v>
      </c>
      <c r="D73">
        <v>1.62</v>
      </c>
      <c r="E73">
        <v>0.15</v>
      </c>
      <c r="F73">
        <v>2.6214430294893617E-3</v>
      </c>
      <c r="G73">
        <v>0</v>
      </c>
    </row>
    <row r="74" spans="1:7" x14ac:dyDescent="0.3">
      <c r="A74" s="17" t="s">
        <v>59</v>
      </c>
      <c r="B74" t="s">
        <v>38</v>
      </c>
      <c r="C74" s="17">
        <v>14</v>
      </c>
      <c r="D74">
        <v>5.72</v>
      </c>
      <c r="E74">
        <v>0.95</v>
      </c>
      <c r="F74">
        <v>6.1534995631447468E-3</v>
      </c>
      <c r="G74">
        <v>0.1276595744680851</v>
      </c>
    </row>
    <row r="75" spans="1:7" x14ac:dyDescent="0.3">
      <c r="A75" s="17" t="s">
        <v>59</v>
      </c>
      <c r="B75" t="s">
        <v>38</v>
      </c>
      <c r="C75" s="17">
        <v>16</v>
      </c>
      <c r="D75">
        <v>3.38</v>
      </c>
      <c r="E75">
        <v>0.38</v>
      </c>
      <c r="F75">
        <v>3.0608866163520749E-3</v>
      </c>
      <c r="G75">
        <v>4.5454545454545456E-2</v>
      </c>
    </row>
    <row r="76" spans="1:7" x14ac:dyDescent="0.3">
      <c r="A76" s="17" t="s">
        <v>59</v>
      </c>
      <c r="B76" t="s">
        <v>38</v>
      </c>
      <c r="C76" s="17">
        <v>17</v>
      </c>
      <c r="D76">
        <v>2.27</v>
      </c>
      <c r="E76">
        <v>0.26</v>
      </c>
      <c r="F76">
        <v>9.9164047083089555E-4</v>
      </c>
      <c r="G76">
        <v>0.16666666666666666</v>
      </c>
    </row>
    <row r="77" spans="1:7" x14ac:dyDescent="0.3">
      <c r="A77" s="17" t="s">
        <v>59</v>
      </c>
      <c r="B77" t="s">
        <v>38</v>
      </c>
      <c r="C77" s="17">
        <v>18</v>
      </c>
      <c r="D77">
        <v>2.6</v>
      </c>
      <c r="E77">
        <v>0.27</v>
      </c>
      <c r="F77">
        <v>1.0173857210808233E-2</v>
      </c>
      <c r="G77">
        <v>2.2727272727272728E-2</v>
      </c>
    </row>
    <row r="78" spans="1:7" x14ac:dyDescent="0.3">
      <c r="A78" s="17" t="s">
        <v>59</v>
      </c>
      <c r="B78" t="s">
        <v>38</v>
      </c>
      <c r="C78" s="17">
        <v>23</v>
      </c>
      <c r="D78">
        <v>1.0596300363540649</v>
      </c>
      <c r="E78">
        <v>6.8222701549530029E-2</v>
      </c>
      <c r="F78">
        <v>1.2256298818370232E-4</v>
      </c>
      <c r="G78">
        <v>0</v>
      </c>
    </row>
    <row r="79" spans="1:7" x14ac:dyDescent="0.3">
      <c r="A79" s="17" t="s">
        <v>59</v>
      </c>
      <c r="B79" t="s">
        <v>38</v>
      </c>
      <c r="C79" s="17">
        <v>24</v>
      </c>
      <c r="D79">
        <v>1.61</v>
      </c>
      <c r="E79">
        <v>0.14000000000000001</v>
      </c>
      <c r="F79">
        <v>2.0092660653379837E-3</v>
      </c>
      <c r="G79">
        <v>0.16666666666666666</v>
      </c>
    </row>
    <row r="80" spans="1:7" x14ac:dyDescent="0.3">
      <c r="A80" s="17" t="s">
        <v>59</v>
      </c>
      <c r="B80" t="s">
        <v>38</v>
      </c>
      <c r="C80" s="17">
        <v>25</v>
      </c>
      <c r="D80">
        <v>4.78</v>
      </c>
      <c r="E80">
        <v>0.6</v>
      </c>
      <c r="F80">
        <v>5.791516972040487E-4</v>
      </c>
      <c r="G80">
        <v>0.66666666666666663</v>
      </c>
    </row>
    <row r="81" spans="1:7" x14ac:dyDescent="0.3">
      <c r="A81" s="17" t="s">
        <v>59</v>
      </c>
      <c r="B81" t="s">
        <v>43</v>
      </c>
      <c r="C81" s="17">
        <v>3</v>
      </c>
      <c r="D81">
        <v>3.24</v>
      </c>
      <c r="E81">
        <v>0.46</v>
      </c>
      <c r="F81">
        <v>8.6495903195326421E-2</v>
      </c>
      <c r="G81">
        <v>0.10106382978723404</v>
      </c>
    </row>
    <row r="82" spans="1:7" x14ac:dyDescent="0.3">
      <c r="A82" s="17" t="s">
        <v>59</v>
      </c>
      <c r="B82" t="s">
        <v>43</v>
      </c>
      <c r="C82" s="17">
        <v>5</v>
      </c>
      <c r="D82">
        <v>3.86</v>
      </c>
      <c r="E82">
        <v>0.56999999999999995</v>
      </c>
      <c r="F82">
        <v>0.14047892291328445</v>
      </c>
      <c r="G82">
        <v>6.2266500622665005E-2</v>
      </c>
    </row>
    <row r="83" spans="1:7" x14ac:dyDescent="0.3">
      <c r="A83" s="17" t="s">
        <v>59</v>
      </c>
      <c r="B83" t="s">
        <v>43</v>
      </c>
      <c r="C83" s="17">
        <v>6</v>
      </c>
      <c r="D83">
        <v>1.82</v>
      </c>
      <c r="E83">
        <v>0.19</v>
      </c>
      <c r="F83">
        <v>1.3440658390651266E-2</v>
      </c>
      <c r="G83">
        <v>0.24</v>
      </c>
    </row>
    <row r="84" spans="1:7" x14ac:dyDescent="0.3">
      <c r="A84" s="17" t="s">
        <v>59</v>
      </c>
      <c r="B84" t="s">
        <v>43</v>
      </c>
      <c r="C84" s="17">
        <v>8</v>
      </c>
      <c r="D84">
        <v>5.59</v>
      </c>
      <c r="E84">
        <v>0.82</v>
      </c>
      <c r="F84">
        <v>0.16706070849093163</v>
      </c>
      <c r="G84">
        <v>5.244755244755245E-3</v>
      </c>
    </row>
    <row r="85" spans="1:7" x14ac:dyDescent="0.3">
      <c r="A85" s="17" t="s">
        <v>59</v>
      </c>
      <c r="B85" t="s">
        <v>43</v>
      </c>
      <c r="C85" s="17">
        <v>9</v>
      </c>
      <c r="D85">
        <v>4.9800000000000004</v>
      </c>
      <c r="E85">
        <v>0.68</v>
      </c>
      <c r="F85">
        <v>5.4023975840478003E-4</v>
      </c>
      <c r="G85">
        <v>0.4</v>
      </c>
    </row>
    <row r="86" spans="1:7" x14ac:dyDescent="0.3">
      <c r="A86" s="17" t="s">
        <v>59</v>
      </c>
      <c r="B86" t="s">
        <v>43</v>
      </c>
      <c r="C86" s="17">
        <v>10</v>
      </c>
      <c r="D86">
        <v>3.49</v>
      </c>
      <c r="E86">
        <v>0.52</v>
      </c>
      <c r="F86">
        <v>5.3677104376354451E-2</v>
      </c>
      <c r="G86">
        <v>0.14522821576763487</v>
      </c>
    </row>
    <row r="87" spans="1:7" x14ac:dyDescent="0.3">
      <c r="A87" s="17" t="s">
        <v>59</v>
      </c>
      <c r="B87" t="s">
        <v>43</v>
      </c>
      <c r="C87" s="17">
        <v>12</v>
      </c>
      <c r="D87">
        <v>3.2</v>
      </c>
      <c r="E87">
        <v>0.46</v>
      </c>
      <c r="F87">
        <v>0.13534793529327555</v>
      </c>
      <c r="G87">
        <v>1.6025641025641024E-2</v>
      </c>
    </row>
    <row r="88" spans="1:7" x14ac:dyDescent="0.3">
      <c r="A88" s="17" t="s">
        <v>59</v>
      </c>
      <c r="B88" t="s">
        <v>43</v>
      </c>
      <c r="C88" s="17">
        <v>14</v>
      </c>
      <c r="D88">
        <v>3.17</v>
      </c>
      <c r="E88">
        <v>0.43</v>
      </c>
      <c r="F88">
        <v>1.7976802109278114E-2</v>
      </c>
      <c r="G88">
        <v>0.22463768115942029</v>
      </c>
    </row>
    <row r="89" spans="1:7" x14ac:dyDescent="0.3">
      <c r="A89" s="17" t="s">
        <v>59</v>
      </c>
      <c r="B89" t="s">
        <v>43</v>
      </c>
      <c r="C89" s="17">
        <v>15</v>
      </c>
      <c r="D89">
        <v>2.36</v>
      </c>
      <c r="E89">
        <v>0.25</v>
      </c>
      <c r="F89">
        <v>1.6023522029604395E-3</v>
      </c>
      <c r="G89">
        <v>0.58333333333333337</v>
      </c>
    </row>
    <row r="90" spans="1:7" x14ac:dyDescent="0.3">
      <c r="A90" s="17" t="s">
        <v>59</v>
      </c>
      <c r="B90" t="s">
        <v>43</v>
      </c>
      <c r="C90" s="17">
        <v>16</v>
      </c>
      <c r="D90">
        <v>5.0999999999999996</v>
      </c>
      <c r="E90">
        <v>0.94</v>
      </c>
      <c r="F90">
        <v>0.13148632462049359</v>
      </c>
      <c r="G90">
        <v>3.6585365853658534E-2</v>
      </c>
    </row>
    <row r="91" spans="1:7" x14ac:dyDescent="0.3">
      <c r="A91" s="17" t="s">
        <v>59</v>
      </c>
      <c r="B91" t="s">
        <v>43</v>
      </c>
      <c r="C91" s="17">
        <v>20</v>
      </c>
      <c r="D91">
        <v>5.2</v>
      </c>
      <c r="E91">
        <v>0.95</v>
      </c>
      <c r="F91">
        <v>2.4875674045450036E-2</v>
      </c>
      <c r="G91">
        <v>0.15767634854771784</v>
      </c>
    </row>
    <row r="92" spans="1:7" x14ac:dyDescent="0.3">
      <c r="A92" s="17" t="s">
        <v>59</v>
      </c>
      <c r="B92" t="s">
        <v>43</v>
      </c>
      <c r="C92" s="17">
        <v>21</v>
      </c>
      <c r="D92">
        <v>2.97</v>
      </c>
      <c r="E92">
        <v>0.43</v>
      </c>
      <c r="F92">
        <v>9.9579106247936963E-3</v>
      </c>
      <c r="G92">
        <v>0.29577464788732394</v>
      </c>
    </row>
    <row r="93" spans="1:7" x14ac:dyDescent="0.3">
      <c r="A93" s="17" t="s">
        <v>59</v>
      </c>
      <c r="B93" t="s">
        <v>43</v>
      </c>
      <c r="C93" s="17">
        <v>24</v>
      </c>
      <c r="D93">
        <v>5.84</v>
      </c>
      <c r="E93">
        <v>1.06</v>
      </c>
      <c r="F93">
        <v>0.12518745798355541</v>
      </c>
      <c r="G93">
        <v>2.9259896729776247E-2</v>
      </c>
    </row>
    <row r="94" spans="1:7" x14ac:dyDescent="0.3">
      <c r="A94" s="17" t="s">
        <v>59</v>
      </c>
      <c r="B94" t="s">
        <v>44</v>
      </c>
      <c r="C94" s="17">
        <v>6</v>
      </c>
      <c r="D94">
        <v>4.4000000000000004</v>
      </c>
      <c r="E94">
        <v>0.67</v>
      </c>
      <c r="F94">
        <v>6.2314488466305516E-2</v>
      </c>
      <c r="G94">
        <v>8.9795918367346933E-2</v>
      </c>
    </row>
    <row r="95" spans="1:7" x14ac:dyDescent="0.3">
      <c r="A95" s="17" t="s">
        <v>59</v>
      </c>
      <c r="B95" t="s">
        <v>44</v>
      </c>
      <c r="C95" s="17" t="s">
        <v>45</v>
      </c>
      <c r="D95">
        <v>2.73</v>
      </c>
      <c r="E95">
        <v>0.36</v>
      </c>
      <c r="F95">
        <v>6.5797259236467773E-2</v>
      </c>
      <c r="G95">
        <v>8.2733812949640287E-2</v>
      </c>
    </row>
    <row r="96" spans="1:7" x14ac:dyDescent="0.3">
      <c r="A96" s="17" t="s">
        <v>59</v>
      </c>
      <c r="B96" t="s">
        <v>44</v>
      </c>
      <c r="C96" s="17">
        <v>8</v>
      </c>
      <c r="D96">
        <v>3.71</v>
      </c>
      <c r="E96">
        <v>0.65</v>
      </c>
      <c r="F96">
        <v>5.8210904440617335E-2</v>
      </c>
      <c r="G96">
        <v>7.2538860103626937E-2</v>
      </c>
    </row>
    <row r="97" spans="1:8" x14ac:dyDescent="0.3">
      <c r="A97" s="17" t="s">
        <v>59</v>
      </c>
      <c r="B97" t="s">
        <v>44</v>
      </c>
      <c r="C97" s="17">
        <v>9</v>
      </c>
      <c r="D97">
        <v>3.14</v>
      </c>
      <c r="E97">
        <v>0.52</v>
      </c>
      <c r="F97">
        <v>0.11330281965665472</v>
      </c>
      <c r="G97">
        <v>4.1103299080584098E-2</v>
      </c>
    </row>
    <row r="98" spans="1:8" x14ac:dyDescent="0.3">
      <c r="A98" s="17" t="s">
        <v>59</v>
      </c>
      <c r="B98" t="s">
        <v>44</v>
      </c>
      <c r="C98" s="17">
        <v>10</v>
      </c>
      <c r="D98">
        <v>2.46</v>
      </c>
      <c r="E98">
        <v>0.32</v>
      </c>
      <c r="F98">
        <v>4.3419246567355858E-2</v>
      </c>
      <c r="G98">
        <v>0.22522522522522523</v>
      </c>
    </row>
    <row r="99" spans="1:8" x14ac:dyDescent="0.3">
      <c r="A99" s="17" t="s">
        <v>59</v>
      </c>
      <c r="B99" t="s">
        <v>44</v>
      </c>
      <c r="C99" s="17">
        <v>11</v>
      </c>
      <c r="D99">
        <v>3.22</v>
      </c>
      <c r="E99">
        <v>0.5</v>
      </c>
      <c r="F99">
        <v>2.3245589143891833E-2</v>
      </c>
      <c r="G99">
        <v>0.24528301886792453</v>
      </c>
    </row>
    <row r="100" spans="1:8" x14ac:dyDescent="0.3">
      <c r="A100" s="17" t="s">
        <v>59</v>
      </c>
      <c r="B100" t="s">
        <v>44</v>
      </c>
      <c r="C100" s="17">
        <v>13</v>
      </c>
      <c r="D100">
        <v>5.0999999999999996</v>
      </c>
      <c r="E100">
        <v>1.03</v>
      </c>
      <c r="F100">
        <v>2.2285111376253539E-2</v>
      </c>
      <c r="G100">
        <v>0.10619469026548672</v>
      </c>
    </row>
    <row r="101" spans="1:8" x14ac:dyDescent="0.3">
      <c r="A101" s="17" t="s">
        <v>59</v>
      </c>
      <c r="B101" t="s">
        <v>44</v>
      </c>
      <c r="C101" s="17">
        <v>14</v>
      </c>
      <c r="D101">
        <v>4.09</v>
      </c>
      <c r="E101">
        <v>0.62</v>
      </c>
      <c r="F101">
        <v>3.101915145387912E-2</v>
      </c>
      <c r="G101">
        <v>8.1481481481481488E-2</v>
      </c>
    </row>
    <row r="102" spans="1:8" x14ac:dyDescent="0.3">
      <c r="A102" s="17" t="s">
        <v>59</v>
      </c>
      <c r="B102" t="s">
        <v>44</v>
      </c>
      <c r="C102" s="17">
        <v>15</v>
      </c>
      <c r="D102">
        <v>2.83</v>
      </c>
      <c r="E102">
        <v>0.37</v>
      </c>
      <c r="F102">
        <v>5.4678293660146123E-3</v>
      </c>
      <c r="G102">
        <v>0.2413793103448276</v>
      </c>
    </row>
    <row r="103" spans="1:8" x14ac:dyDescent="0.3">
      <c r="A103" s="17" t="s">
        <v>59</v>
      </c>
      <c r="B103" t="s">
        <v>44</v>
      </c>
      <c r="C103" s="17">
        <v>16</v>
      </c>
      <c r="D103">
        <v>4.83</v>
      </c>
      <c r="E103">
        <v>0.83</v>
      </c>
      <c r="F103">
        <v>4.5140368026644326E-2</v>
      </c>
      <c r="G103">
        <v>6.7669172932330823E-2</v>
      </c>
    </row>
    <row r="104" spans="1:8" x14ac:dyDescent="0.3">
      <c r="A104"/>
      <c r="C104"/>
      <c r="H104"/>
    </row>
    <row r="105" spans="1:8" x14ac:dyDescent="0.3">
      <c r="A105"/>
      <c r="C105"/>
      <c r="H105"/>
    </row>
    <row r="106" spans="1:8" x14ac:dyDescent="0.3">
      <c r="A106"/>
      <c r="C106"/>
      <c r="H106"/>
    </row>
    <row r="107" spans="1:8" x14ac:dyDescent="0.3">
      <c r="A107"/>
      <c r="C107"/>
      <c r="H107"/>
    </row>
    <row r="108" spans="1:8" x14ac:dyDescent="0.3">
      <c r="A108"/>
      <c r="C108"/>
      <c r="H108"/>
    </row>
    <row r="109" spans="1:8" x14ac:dyDescent="0.3">
      <c r="A109"/>
      <c r="C109"/>
      <c r="H109"/>
    </row>
    <row r="110" spans="1:8" x14ac:dyDescent="0.3">
      <c r="A110"/>
      <c r="C110"/>
      <c r="H110"/>
    </row>
    <row r="111" spans="1:8" x14ac:dyDescent="0.3">
      <c r="A111"/>
      <c r="C111"/>
      <c r="H111"/>
    </row>
    <row r="112" spans="1:8" x14ac:dyDescent="0.3">
      <c r="A112"/>
      <c r="C112"/>
      <c r="H112"/>
    </row>
    <row r="113" spans="1:8" x14ac:dyDescent="0.3">
      <c r="A113"/>
      <c r="C113"/>
      <c r="H113"/>
    </row>
    <row r="114" spans="1:8" x14ac:dyDescent="0.3">
      <c r="A114"/>
      <c r="C114"/>
      <c r="H114"/>
    </row>
    <row r="115" spans="1:8" x14ac:dyDescent="0.3">
      <c r="A115"/>
      <c r="C115"/>
      <c r="H115"/>
    </row>
    <row r="116" spans="1:8" x14ac:dyDescent="0.3">
      <c r="A116"/>
      <c r="C116"/>
      <c r="H116"/>
    </row>
    <row r="117" spans="1:8" x14ac:dyDescent="0.3">
      <c r="A117"/>
      <c r="C117"/>
      <c r="H117"/>
    </row>
    <row r="118" spans="1:8" x14ac:dyDescent="0.3">
      <c r="A118"/>
      <c r="C118"/>
      <c r="H118"/>
    </row>
    <row r="119" spans="1:8" x14ac:dyDescent="0.3">
      <c r="A119"/>
      <c r="C119"/>
      <c r="H119"/>
    </row>
    <row r="120" spans="1:8" x14ac:dyDescent="0.3">
      <c r="A120"/>
      <c r="C120"/>
      <c r="H120"/>
    </row>
    <row r="121" spans="1:8" x14ac:dyDescent="0.3">
      <c r="A121"/>
      <c r="C121"/>
      <c r="H121"/>
    </row>
    <row r="122" spans="1:8" x14ac:dyDescent="0.3">
      <c r="A122"/>
      <c r="C122"/>
      <c r="H122"/>
    </row>
    <row r="123" spans="1:8" x14ac:dyDescent="0.3">
      <c r="A123"/>
      <c r="C123"/>
      <c r="H123"/>
    </row>
    <row r="124" spans="1:8" x14ac:dyDescent="0.3">
      <c r="A124"/>
      <c r="C124"/>
      <c r="H124"/>
    </row>
    <row r="125" spans="1:8" x14ac:dyDescent="0.3">
      <c r="A125"/>
      <c r="C125"/>
      <c r="H125"/>
    </row>
    <row r="126" spans="1:8" x14ac:dyDescent="0.3">
      <c r="A126"/>
      <c r="C126"/>
      <c r="H126"/>
    </row>
    <row r="127" spans="1:8" x14ac:dyDescent="0.3">
      <c r="A127"/>
      <c r="C127"/>
      <c r="H127"/>
    </row>
    <row r="128" spans="1:8" x14ac:dyDescent="0.3">
      <c r="A128"/>
      <c r="C128"/>
      <c r="H128"/>
    </row>
    <row r="129" spans="1:8" x14ac:dyDescent="0.3">
      <c r="A129"/>
      <c r="C129"/>
      <c r="H129"/>
    </row>
    <row r="130" spans="1:8" x14ac:dyDescent="0.3">
      <c r="A130"/>
      <c r="C130"/>
      <c r="H130"/>
    </row>
    <row r="131" spans="1:8" x14ac:dyDescent="0.3">
      <c r="A131"/>
      <c r="C131"/>
      <c r="H131"/>
    </row>
    <row r="132" spans="1:8" x14ac:dyDescent="0.3">
      <c r="A132"/>
      <c r="C132"/>
      <c r="H132"/>
    </row>
    <row r="133" spans="1:8" x14ac:dyDescent="0.3">
      <c r="A133"/>
      <c r="C133"/>
      <c r="H133"/>
    </row>
    <row r="134" spans="1:8" x14ac:dyDescent="0.3">
      <c r="A134"/>
      <c r="C134"/>
      <c r="H134"/>
    </row>
    <row r="135" spans="1:8" x14ac:dyDescent="0.3">
      <c r="A135"/>
      <c r="C135"/>
      <c r="H135"/>
    </row>
    <row r="136" spans="1:8" x14ac:dyDescent="0.3">
      <c r="A136"/>
      <c r="C136"/>
      <c r="H136"/>
    </row>
    <row r="137" spans="1:8" x14ac:dyDescent="0.3">
      <c r="A137"/>
      <c r="C137"/>
      <c r="H137"/>
    </row>
    <row r="138" spans="1:8" x14ac:dyDescent="0.3">
      <c r="A138"/>
      <c r="C138"/>
      <c r="H138"/>
    </row>
    <row r="139" spans="1:8" x14ac:dyDescent="0.3">
      <c r="A139"/>
      <c r="C139"/>
      <c r="H139"/>
    </row>
    <row r="140" spans="1:8" x14ac:dyDescent="0.3">
      <c r="A140"/>
      <c r="C140"/>
      <c r="H140"/>
    </row>
    <row r="141" spans="1:8" x14ac:dyDescent="0.3">
      <c r="A141"/>
      <c r="C141"/>
      <c r="H141"/>
    </row>
    <row r="142" spans="1:8" x14ac:dyDescent="0.3">
      <c r="A142"/>
      <c r="C142"/>
      <c r="H142"/>
    </row>
    <row r="143" spans="1:8" x14ac:dyDescent="0.3">
      <c r="A143"/>
      <c r="C143"/>
      <c r="H143"/>
    </row>
    <row r="144" spans="1:8" x14ac:dyDescent="0.3">
      <c r="A144"/>
      <c r="C144"/>
      <c r="H144"/>
    </row>
    <row r="145" spans="1:8" x14ac:dyDescent="0.3">
      <c r="A145"/>
      <c r="C145"/>
      <c r="H145"/>
    </row>
    <row r="146" spans="1:8" x14ac:dyDescent="0.3">
      <c r="A146"/>
      <c r="C146"/>
      <c r="H146"/>
    </row>
    <row r="147" spans="1:8" x14ac:dyDescent="0.3">
      <c r="A147"/>
      <c r="C147"/>
      <c r="H147"/>
    </row>
    <row r="148" spans="1:8" x14ac:dyDescent="0.3">
      <c r="A148"/>
      <c r="C148"/>
      <c r="H148"/>
    </row>
    <row r="149" spans="1:8" x14ac:dyDescent="0.3">
      <c r="A149"/>
      <c r="C149"/>
      <c r="H149"/>
    </row>
    <row r="150" spans="1:8" x14ac:dyDescent="0.3">
      <c r="A150"/>
      <c r="C150"/>
      <c r="H150"/>
    </row>
    <row r="151" spans="1:8" x14ac:dyDescent="0.3">
      <c r="A151"/>
      <c r="C151"/>
      <c r="H151"/>
    </row>
    <row r="152" spans="1:8" x14ac:dyDescent="0.3">
      <c r="A152"/>
      <c r="C152"/>
      <c r="H152"/>
    </row>
    <row r="153" spans="1:8" x14ac:dyDescent="0.3">
      <c r="A153"/>
      <c r="C153"/>
      <c r="H153"/>
    </row>
    <row r="154" spans="1:8" x14ac:dyDescent="0.3">
      <c r="A154"/>
      <c r="C154"/>
      <c r="H154"/>
    </row>
    <row r="155" spans="1:8" x14ac:dyDescent="0.3">
      <c r="A155"/>
      <c r="C155"/>
      <c r="H155"/>
    </row>
    <row r="156" spans="1:8" x14ac:dyDescent="0.3">
      <c r="A156"/>
      <c r="C156"/>
      <c r="H156"/>
    </row>
    <row r="157" spans="1:8" x14ac:dyDescent="0.3">
      <c r="A157"/>
      <c r="C157"/>
      <c r="H157"/>
    </row>
    <row r="158" spans="1:8" x14ac:dyDescent="0.3">
      <c r="A158"/>
      <c r="C158"/>
      <c r="H158"/>
    </row>
    <row r="159" spans="1:8" x14ac:dyDescent="0.3">
      <c r="A159"/>
      <c r="C159"/>
      <c r="H159"/>
    </row>
    <row r="160" spans="1:8" x14ac:dyDescent="0.3">
      <c r="A160"/>
      <c r="C160"/>
      <c r="H160"/>
    </row>
    <row r="161" spans="1:8" x14ac:dyDescent="0.3">
      <c r="A161"/>
      <c r="C161"/>
      <c r="H161"/>
    </row>
    <row r="162" spans="1:8" x14ac:dyDescent="0.3">
      <c r="A162"/>
      <c r="C162"/>
      <c r="H162"/>
    </row>
    <row r="163" spans="1:8" x14ac:dyDescent="0.3">
      <c r="A163"/>
      <c r="C163"/>
      <c r="H163"/>
    </row>
    <row r="164" spans="1:8" x14ac:dyDescent="0.3">
      <c r="A164"/>
      <c r="C164"/>
      <c r="H164"/>
    </row>
    <row r="165" spans="1:8" x14ac:dyDescent="0.3">
      <c r="A165"/>
      <c r="C165"/>
      <c r="H165"/>
    </row>
    <row r="166" spans="1:8" x14ac:dyDescent="0.3">
      <c r="A166"/>
      <c r="C166"/>
      <c r="H166"/>
    </row>
    <row r="167" spans="1:8" x14ac:dyDescent="0.3">
      <c r="A167"/>
      <c r="C167"/>
      <c r="H167"/>
    </row>
    <row r="168" spans="1:8" x14ac:dyDescent="0.3">
      <c r="A168"/>
      <c r="C168"/>
      <c r="H168"/>
    </row>
    <row r="169" spans="1:8" x14ac:dyDescent="0.3">
      <c r="A169"/>
      <c r="C169"/>
      <c r="H169"/>
    </row>
    <row r="170" spans="1:8" x14ac:dyDescent="0.3">
      <c r="A170"/>
      <c r="C170"/>
      <c r="H170"/>
    </row>
    <row r="171" spans="1:8" x14ac:dyDescent="0.3">
      <c r="A171"/>
      <c r="C171"/>
      <c r="H171"/>
    </row>
    <row r="172" spans="1:8" x14ac:dyDescent="0.3">
      <c r="A172"/>
      <c r="C172"/>
      <c r="H172"/>
    </row>
    <row r="173" spans="1:8" x14ac:dyDescent="0.3">
      <c r="A173"/>
      <c r="C173"/>
      <c r="H173"/>
    </row>
    <row r="174" spans="1:8" x14ac:dyDescent="0.3">
      <c r="A174"/>
      <c r="C174"/>
      <c r="H174"/>
    </row>
    <row r="175" spans="1:8" x14ac:dyDescent="0.3">
      <c r="A175"/>
      <c r="C175"/>
      <c r="H175"/>
    </row>
    <row r="176" spans="1:8" x14ac:dyDescent="0.3">
      <c r="A176"/>
      <c r="C176"/>
      <c r="H176"/>
    </row>
    <row r="177" spans="1:8" x14ac:dyDescent="0.3">
      <c r="A177"/>
      <c r="C177"/>
      <c r="H177"/>
    </row>
    <row r="178" spans="1:8" x14ac:dyDescent="0.3">
      <c r="A178"/>
      <c r="C178"/>
      <c r="H178"/>
    </row>
    <row r="179" spans="1:8" x14ac:dyDescent="0.3">
      <c r="A179"/>
      <c r="C179"/>
      <c r="H179"/>
    </row>
    <row r="180" spans="1:8" x14ac:dyDescent="0.3">
      <c r="A180"/>
      <c r="C180"/>
      <c r="H180"/>
    </row>
    <row r="181" spans="1:8" x14ac:dyDescent="0.3">
      <c r="A181"/>
      <c r="C181"/>
      <c r="H181"/>
    </row>
    <row r="182" spans="1:8" x14ac:dyDescent="0.3">
      <c r="A182"/>
      <c r="C182"/>
      <c r="H182"/>
    </row>
    <row r="183" spans="1:8" x14ac:dyDescent="0.3">
      <c r="A183"/>
      <c r="C183"/>
      <c r="H183"/>
    </row>
    <row r="184" spans="1:8" x14ac:dyDescent="0.3">
      <c r="A184"/>
      <c r="C184"/>
      <c r="H184"/>
    </row>
    <row r="185" spans="1:8" x14ac:dyDescent="0.3">
      <c r="A185"/>
      <c r="C185"/>
      <c r="H185"/>
    </row>
    <row r="186" spans="1:8" x14ac:dyDescent="0.3">
      <c r="A186"/>
      <c r="C186"/>
      <c r="H186"/>
    </row>
    <row r="187" spans="1:8" x14ac:dyDescent="0.3">
      <c r="A187"/>
      <c r="C187"/>
      <c r="H187"/>
    </row>
    <row r="188" spans="1:8" x14ac:dyDescent="0.3">
      <c r="A188"/>
      <c r="C188"/>
      <c r="H188"/>
    </row>
    <row r="189" spans="1:8" x14ac:dyDescent="0.3">
      <c r="A189"/>
      <c r="C189"/>
      <c r="H189"/>
    </row>
    <row r="190" spans="1:8" x14ac:dyDescent="0.3">
      <c r="A190"/>
      <c r="C190"/>
      <c r="H190"/>
    </row>
    <row r="191" spans="1:8" x14ac:dyDescent="0.3">
      <c r="A191"/>
      <c r="C191"/>
      <c r="H191"/>
    </row>
    <row r="192" spans="1:8" x14ac:dyDescent="0.3">
      <c r="A192"/>
      <c r="C192"/>
      <c r="H192"/>
    </row>
    <row r="193" spans="1:8" x14ac:dyDescent="0.3">
      <c r="A193"/>
      <c r="C193"/>
      <c r="H193"/>
    </row>
    <row r="194" spans="1:8" x14ac:dyDescent="0.3">
      <c r="A194"/>
      <c r="C194"/>
      <c r="H194"/>
    </row>
    <row r="195" spans="1:8" x14ac:dyDescent="0.3">
      <c r="A195"/>
      <c r="C195"/>
      <c r="H195"/>
    </row>
    <row r="196" spans="1:8" x14ac:dyDescent="0.3">
      <c r="A196"/>
      <c r="C196"/>
      <c r="H196"/>
    </row>
    <row r="197" spans="1:8" x14ac:dyDescent="0.3">
      <c r="A197"/>
      <c r="C197"/>
      <c r="H197"/>
    </row>
    <row r="198" spans="1:8" x14ac:dyDescent="0.3">
      <c r="A198"/>
      <c r="C198"/>
      <c r="H198"/>
    </row>
    <row r="199" spans="1:8" x14ac:dyDescent="0.3">
      <c r="A199"/>
      <c r="C199"/>
      <c r="H199"/>
    </row>
    <row r="200" spans="1:8" x14ac:dyDescent="0.3">
      <c r="A200"/>
      <c r="C200"/>
      <c r="H200"/>
    </row>
    <row r="201" spans="1:8" x14ac:dyDescent="0.3">
      <c r="A201"/>
      <c r="C201"/>
      <c r="H201"/>
    </row>
    <row r="202" spans="1:8" x14ac:dyDescent="0.3">
      <c r="A202"/>
      <c r="C202"/>
      <c r="H202"/>
    </row>
    <row r="203" spans="1:8" x14ac:dyDescent="0.3">
      <c r="A203"/>
      <c r="C203"/>
      <c r="H203"/>
    </row>
    <row r="204" spans="1:8" x14ac:dyDescent="0.3">
      <c r="A204"/>
      <c r="C204"/>
      <c r="H204"/>
    </row>
    <row r="205" spans="1:8" x14ac:dyDescent="0.3">
      <c r="A205"/>
      <c r="C205"/>
      <c r="H205"/>
    </row>
    <row r="206" spans="1:8" x14ac:dyDescent="0.3">
      <c r="A206"/>
      <c r="C206"/>
      <c r="H206"/>
    </row>
    <row r="207" spans="1:8" x14ac:dyDescent="0.3">
      <c r="A207"/>
      <c r="C207"/>
      <c r="H207"/>
    </row>
    <row r="208" spans="1:8" x14ac:dyDescent="0.3">
      <c r="A208"/>
      <c r="C208"/>
      <c r="H208"/>
    </row>
    <row r="209" spans="1:8" x14ac:dyDescent="0.3">
      <c r="A209"/>
      <c r="C209"/>
      <c r="H209"/>
    </row>
    <row r="210" spans="1:8" x14ac:dyDescent="0.3">
      <c r="A210"/>
      <c r="C210"/>
      <c r="H210"/>
    </row>
    <row r="211" spans="1:8" x14ac:dyDescent="0.3">
      <c r="A211"/>
      <c r="C211"/>
      <c r="H211"/>
    </row>
    <row r="212" spans="1:8" x14ac:dyDescent="0.3">
      <c r="A212"/>
      <c r="C212"/>
      <c r="H212"/>
    </row>
    <row r="213" spans="1:8" x14ac:dyDescent="0.3">
      <c r="A213"/>
      <c r="C213"/>
      <c r="H213"/>
    </row>
    <row r="214" spans="1:8" x14ac:dyDescent="0.3">
      <c r="A214"/>
      <c r="C214"/>
      <c r="H214"/>
    </row>
    <row r="215" spans="1:8" x14ac:dyDescent="0.3">
      <c r="A215"/>
      <c r="C215"/>
      <c r="H215"/>
    </row>
    <row r="216" spans="1:8" x14ac:dyDescent="0.3">
      <c r="A216"/>
      <c r="C216"/>
      <c r="H216"/>
    </row>
    <row r="217" spans="1:8" x14ac:dyDescent="0.3">
      <c r="A217"/>
      <c r="C217"/>
      <c r="H217"/>
    </row>
    <row r="218" spans="1:8" x14ac:dyDescent="0.3">
      <c r="A218"/>
      <c r="C218"/>
      <c r="H218"/>
    </row>
    <row r="219" spans="1:8" x14ac:dyDescent="0.3">
      <c r="A219"/>
      <c r="C219"/>
      <c r="H219"/>
    </row>
    <row r="220" spans="1:8" x14ac:dyDescent="0.3">
      <c r="A220"/>
      <c r="C220"/>
      <c r="H220"/>
    </row>
    <row r="221" spans="1:8" x14ac:dyDescent="0.3">
      <c r="A221"/>
      <c r="C221"/>
      <c r="H221"/>
    </row>
    <row r="222" spans="1:8" x14ac:dyDescent="0.3">
      <c r="A222"/>
      <c r="C222"/>
      <c r="H222"/>
    </row>
    <row r="223" spans="1:8" x14ac:dyDescent="0.3">
      <c r="A223"/>
      <c r="C223"/>
      <c r="H223"/>
    </row>
    <row r="224" spans="1:8" x14ac:dyDescent="0.3">
      <c r="A224"/>
      <c r="C224"/>
      <c r="H224"/>
    </row>
    <row r="225" spans="1:8" x14ac:dyDescent="0.3">
      <c r="A225"/>
      <c r="C225"/>
      <c r="H225"/>
    </row>
    <row r="226" spans="1:8" x14ac:dyDescent="0.3">
      <c r="A226"/>
      <c r="C226"/>
      <c r="H226"/>
    </row>
    <row r="227" spans="1:8" x14ac:dyDescent="0.3">
      <c r="A227"/>
      <c r="C227"/>
      <c r="H227"/>
    </row>
    <row r="228" spans="1:8" x14ac:dyDescent="0.3">
      <c r="A228"/>
      <c r="C228"/>
      <c r="H228"/>
    </row>
    <row r="229" spans="1:8" x14ac:dyDescent="0.3">
      <c r="A229"/>
      <c r="C229"/>
      <c r="H229"/>
    </row>
    <row r="230" spans="1:8" x14ac:dyDescent="0.3">
      <c r="A230"/>
      <c r="C230"/>
      <c r="H230"/>
    </row>
    <row r="231" spans="1:8" x14ac:dyDescent="0.3">
      <c r="A231"/>
      <c r="C231"/>
      <c r="H231"/>
    </row>
    <row r="232" spans="1:8" x14ac:dyDescent="0.3">
      <c r="A232"/>
      <c r="C232"/>
      <c r="H232"/>
    </row>
    <row r="233" spans="1:8" x14ac:dyDescent="0.3">
      <c r="A233"/>
      <c r="C233"/>
      <c r="H233"/>
    </row>
    <row r="234" spans="1:8" x14ac:dyDescent="0.3">
      <c r="A234"/>
      <c r="C234"/>
      <c r="H234"/>
    </row>
    <row r="235" spans="1:8" x14ac:dyDescent="0.3">
      <c r="A235"/>
      <c r="C235"/>
      <c r="H235"/>
    </row>
    <row r="236" spans="1:8" x14ac:dyDescent="0.3">
      <c r="A236"/>
      <c r="C236"/>
      <c r="H236"/>
    </row>
    <row r="237" spans="1:8" x14ac:dyDescent="0.3">
      <c r="A237"/>
      <c r="C237"/>
      <c r="H237"/>
    </row>
    <row r="238" spans="1:8" x14ac:dyDescent="0.3">
      <c r="A238"/>
      <c r="C238"/>
      <c r="H238"/>
    </row>
    <row r="239" spans="1:8" x14ac:dyDescent="0.3">
      <c r="A239"/>
      <c r="C239"/>
      <c r="H239"/>
    </row>
    <row r="240" spans="1:8" x14ac:dyDescent="0.3">
      <c r="A240"/>
      <c r="C240"/>
      <c r="H240"/>
    </row>
    <row r="241" spans="1:8" x14ac:dyDescent="0.3">
      <c r="A241"/>
      <c r="C241"/>
      <c r="H241"/>
    </row>
    <row r="242" spans="1:8" x14ac:dyDescent="0.3">
      <c r="A242"/>
      <c r="C242"/>
      <c r="H242"/>
    </row>
    <row r="243" spans="1:8" x14ac:dyDescent="0.3">
      <c r="A243"/>
      <c r="C243"/>
      <c r="H243"/>
    </row>
    <row r="244" spans="1:8" x14ac:dyDescent="0.3">
      <c r="A244"/>
      <c r="C244"/>
      <c r="H244"/>
    </row>
    <row r="245" spans="1:8" x14ac:dyDescent="0.3">
      <c r="A245"/>
      <c r="C245"/>
      <c r="H245"/>
    </row>
    <row r="246" spans="1:8" x14ac:dyDescent="0.3">
      <c r="A246"/>
      <c r="C246"/>
      <c r="H246"/>
    </row>
    <row r="247" spans="1:8" x14ac:dyDescent="0.3">
      <c r="A247"/>
      <c r="C247"/>
      <c r="H247"/>
    </row>
    <row r="248" spans="1:8" x14ac:dyDescent="0.3">
      <c r="A248"/>
      <c r="C248"/>
      <c r="H248"/>
    </row>
    <row r="249" spans="1:8" x14ac:dyDescent="0.3">
      <c r="A249"/>
      <c r="C249"/>
      <c r="H249"/>
    </row>
  </sheetData>
  <sortState ref="A2:G265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99C237-E6B0-44D1-918D-2C58A5FB9B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006EC2-3BE4-46A1-B713-8373E19408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414C7B-4004-41A7-8CA5-FBBC064E26DC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e2618ca4-2ecb-42df-b8bc-67d524ebe9b1"/>
    <ds:schemaRef ds:uri="5ebb0841-8891-48b7-997c-b14e45f2686f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VAChT (-) Identified</vt:lpstr>
      <vt:lpstr>VACHT (-) Removed</vt:lpstr>
      <vt:lpstr>Sheet3</vt:lpstr>
      <vt:lpstr>Kv2.1 Total (-) Identified</vt:lpstr>
      <vt:lpstr>Kv2.1Final</vt:lpstr>
      <vt:lpstr>Sheet2</vt:lpstr>
      <vt:lpstr>Compartment</vt:lpstr>
      <vt:lpstr>OLcomp</vt:lpstr>
      <vt:lpstr>OLcompSort</vt:lpstr>
      <vt:lpstr>CNLcomp</vt:lpstr>
      <vt:lpstr>CNLcompSort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Calvin Smith</cp:lastModifiedBy>
  <cp:revision/>
  <dcterms:created xsi:type="dcterms:W3CDTF">2019-06-07T08:03:58Z</dcterms:created>
  <dcterms:modified xsi:type="dcterms:W3CDTF">2020-11-13T07:37:17Z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