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bsondi\Desktop\Fraser_Chinook\DATA\Marine DNA\"/>
    </mc:Choice>
  </mc:AlternateContent>
  <bookViews>
    <workbookView xWindow="0" yWindow="0" windowWidth="28800" windowHeight="12360"/>
  </bookViews>
  <sheets>
    <sheet name="all_years_est" sheetId="1" r:id="rId1"/>
    <sheet name="catch_release" sheetId="2" r:id="rId2"/>
  </sheets>
  <externalReferences>
    <externalReference r:id="rId3"/>
  </externalReferences>
  <definedNames>
    <definedName name="CATCH">[1]catch_release!$B$3:$F$21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F3" i="1"/>
  <c r="F4" i="1"/>
  <c r="F5" i="1"/>
  <c r="F6" i="1"/>
  <c r="F7" i="1"/>
  <c r="F8" i="1" l="1"/>
  <c r="G8" i="1"/>
  <c r="H8" i="1"/>
  <c r="H6" i="1"/>
  <c r="H7" i="1"/>
  <c r="G6" i="1"/>
  <c r="G7" i="1"/>
  <c r="H4" i="1" l="1"/>
  <c r="H5" i="1"/>
  <c r="H3" i="1"/>
  <c r="G4" i="1"/>
  <c r="G5" i="1"/>
  <c r="J5" i="1" s="1"/>
  <c r="G3" i="1"/>
  <c r="J3" i="1" s="1"/>
  <c r="I5" i="1"/>
  <c r="J6" i="1"/>
  <c r="R6" i="1"/>
  <c r="Q6" i="1"/>
  <c r="M5" i="1"/>
  <c r="N4" i="1"/>
  <c r="I4" i="1"/>
  <c r="I3" i="1"/>
  <c r="Q3" i="1"/>
  <c r="R5" i="1" l="1"/>
  <c r="L5" i="1"/>
  <c r="M3" i="1"/>
  <c r="L3" i="1"/>
  <c r="N5" i="1"/>
  <c r="P5" i="1" s="1"/>
  <c r="N6" i="1"/>
  <c r="T6" i="1"/>
  <c r="M6" i="1"/>
  <c r="J4" i="1"/>
  <c r="L4" i="1" s="1"/>
  <c r="I6" i="1"/>
  <c r="L6" i="1" s="1"/>
  <c r="R3" i="1"/>
  <c r="T3" i="1" s="1"/>
  <c r="Q4" i="1"/>
  <c r="N3" i="1"/>
  <c r="M4" i="1"/>
  <c r="P4" i="1" s="1"/>
  <c r="R4" i="1"/>
  <c r="Q5" i="1"/>
  <c r="T5" i="1" l="1"/>
  <c r="P3" i="1"/>
  <c r="T4" i="1"/>
  <c r="P6" i="1"/>
</calcChain>
</file>

<file path=xl/sharedStrings.xml><?xml version="1.0" encoding="utf-8"?>
<sst xmlns="http://schemas.openxmlformats.org/spreadsheetml/2006/main" count="49" uniqueCount="17">
  <si>
    <t>TOTAL</t>
  </si>
  <si>
    <t>Spring 42</t>
  </si>
  <si>
    <t>Spring 52</t>
  </si>
  <si>
    <t>Summer 52</t>
  </si>
  <si>
    <t>Year</t>
  </si>
  <si>
    <t>Effort</t>
  </si>
  <si>
    <t>Kept</t>
  </si>
  <si>
    <t>Rel</t>
  </si>
  <si>
    <t>Rel -sub leg</t>
  </si>
  <si>
    <t>Spring 42 TM</t>
  </si>
  <si>
    <t>Spring 52 TM</t>
  </si>
  <si>
    <t>Summer 52 TM</t>
  </si>
  <si>
    <t>Region</t>
  </si>
  <si>
    <t>YEAR</t>
  </si>
  <si>
    <t>Released</t>
  </si>
  <si>
    <t>Released Sub-Legal sized</t>
  </si>
  <si>
    <t>TAAQ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</si>
</sst>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/>
    <xf numFmtId="164" fontId="0" fillId="2" borderId="0" xfId="1" applyNumberFormat="1" applyFont="1" applyFill="1"/>
    <xf numFmtId="164" fontId="0" fillId="0" borderId="0" xfId="1" applyNumberFormat="1" applyFont="1"/>
    <xf numFmtId="164" fontId="1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CVI%20REC%20DNA%20for%20Kend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years_est"/>
      <sheetName val="catch_release"/>
      <sheetName val="Sheet3"/>
    </sheetNames>
    <sheetDataSet>
      <sheetData sheetId="0"/>
      <sheetData sheetId="1">
        <row r="3">
          <cell r="B3" t="str">
            <v>YEAR</v>
          </cell>
          <cell r="C3" t="str">
            <v>Effort</v>
          </cell>
          <cell r="D3" t="str">
            <v>Kept</v>
          </cell>
          <cell r="E3" t="str">
            <v>Released</v>
          </cell>
          <cell r="F3" t="str">
            <v>Released Sub-Legal sized</v>
          </cell>
        </row>
        <row r="4">
          <cell r="B4">
            <v>2000</v>
          </cell>
          <cell r="C4">
            <v>9019</v>
          </cell>
          <cell r="D4">
            <v>14414</v>
          </cell>
        </row>
        <row r="5">
          <cell r="B5">
            <v>2001</v>
          </cell>
          <cell r="C5">
            <v>12544</v>
          </cell>
          <cell r="D5">
            <v>15758</v>
          </cell>
          <cell r="E5">
            <v>4362</v>
          </cell>
          <cell r="F5">
            <v>8349</v>
          </cell>
        </row>
        <row r="6">
          <cell r="B6">
            <v>2002</v>
          </cell>
          <cell r="C6">
            <v>14960</v>
          </cell>
          <cell r="D6">
            <v>27600</v>
          </cell>
          <cell r="E6">
            <v>9773</v>
          </cell>
          <cell r="F6">
            <v>3690</v>
          </cell>
        </row>
        <row r="7">
          <cell r="B7">
            <v>2003</v>
          </cell>
          <cell r="C7">
            <v>11641</v>
          </cell>
          <cell r="D7">
            <v>23448</v>
          </cell>
          <cell r="E7">
            <v>16850</v>
          </cell>
          <cell r="F7">
            <v>2840</v>
          </cell>
        </row>
        <row r="8">
          <cell r="B8">
            <v>2004</v>
          </cell>
          <cell r="C8">
            <v>13690</v>
          </cell>
          <cell r="D8">
            <v>33780</v>
          </cell>
          <cell r="E8">
            <v>14570</v>
          </cell>
          <cell r="F8">
            <v>1570</v>
          </cell>
        </row>
        <row r="9">
          <cell r="B9">
            <v>2005</v>
          </cell>
          <cell r="C9">
            <v>17444</v>
          </cell>
          <cell r="D9">
            <v>42533</v>
          </cell>
          <cell r="E9">
            <v>17001</v>
          </cell>
          <cell r="F9">
            <v>1960</v>
          </cell>
        </row>
        <row r="10">
          <cell r="B10">
            <v>2006</v>
          </cell>
          <cell r="C10">
            <v>22199</v>
          </cell>
          <cell r="D10">
            <v>32846</v>
          </cell>
          <cell r="E10">
            <v>10994</v>
          </cell>
          <cell r="F10">
            <v>4487</v>
          </cell>
        </row>
        <row r="11">
          <cell r="B11">
            <v>2007</v>
          </cell>
          <cell r="C11">
            <v>18583</v>
          </cell>
          <cell r="D11">
            <v>35610</v>
          </cell>
          <cell r="E11">
            <v>3925</v>
          </cell>
          <cell r="F11">
            <v>6917</v>
          </cell>
        </row>
        <row r="12">
          <cell r="B12">
            <v>2008</v>
          </cell>
          <cell r="C12">
            <v>23687</v>
          </cell>
          <cell r="D12">
            <v>43336</v>
          </cell>
          <cell r="E12">
            <v>13177</v>
          </cell>
          <cell r="F12">
            <v>6719</v>
          </cell>
        </row>
        <row r="13">
          <cell r="B13">
            <v>2009</v>
          </cell>
          <cell r="C13">
            <v>21344</v>
          </cell>
          <cell r="D13">
            <v>57865</v>
          </cell>
          <cell r="E13">
            <v>14053</v>
          </cell>
          <cell r="F13">
            <v>17657</v>
          </cell>
        </row>
        <row r="14">
          <cell r="B14">
            <v>2010</v>
          </cell>
          <cell r="C14">
            <v>18348</v>
          </cell>
          <cell r="D14">
            <v>48632</v>
          </cell>
          <cell r="E14">
            <v>35981</v>
          </cell>
          <cell r="F14">
            <v>6959</v>
          </cell>
        </row>
        <row r="15">
          <cell r="B15">
            <v>2011</v>
          </cell>
          <cell r="C15">
            <v>22733</v>
          </cell>
          <cell r="D15">
            <v>68370</v>
          </cell>
          <cell r="E15">
            <v>21081</v>
          </cell>
          <cell r="F15">
            <v>9768</v>
          </cell>
        </row>
        <row r="16">
          <cell r="B16">
            <v>2012</v>
          </cell>
          <cell r="C16">
            <v>22686</v>
          </cell>
          <cell r="D16">
            <v>56489</v>
          </cell>
          <cell r="E16">
            <v>32288</v>
          </cell>
          <cell r="F16">
            <v>14393</v>
          </cell>
        </row>
        <row r="17">
          <cell r="B17">
            <v>2013</v>
          </cell>
          <cell r="C17">
            <v>18035</v>
          </cell>
          <cell r="D17">
            <v>55767</v>
          </cell>
          <cell r="E17">
            <v>31410</v>
          </cell>
          <cell r="F17">
            <v>12893</v>
          </cell>
        </row>
        <row r="18">
          <cell r="B18">
            <v>2014</v>
          </cell>
          <cell r="C18">
            <v>15812</v>
          </cell>
          <cell r="D18">
            <v>44046</v>
          </cell>
          <cell r="E18">
            <v>40713</v>
          </cell>
          <cell r="F18">
            <v>11270</v>
          </cell>
        </row>
        <row r="19">
          <cell r="B19">
            <v>2015</v>
          </cell>
          <cell r="C19">
            <v>14631</v>
          </cell>
          <cell r="D19">
            <v>41489</v>
          </cell>
          <cell r="E19">
            <v>17801</v>
          </cell>
          <cell r="F19">
            <v>5888</v>
          </cell>
        </row>
        <row r="20">
          <cell r="B20">
            <v>2016</v>
          </cell>
          <cell r="C20">
            <v>15670</v>
          </cell>
          <cell r="D20">
            <v>37491</v>
          </cell>
          <cell r="E20">
            <v>7015</v>
          </cell>
          <cell r="F20">
            <v>9435</v>
          </cell>
        </row>
        <row r="21">
          <cell r="B21">
            <v>2017</v>
          </cell>
          <cell r="C21">
            <v>17124</v>
          </cell>
          <cell r="D21">
            <v>45730</v>
          </cell>
          <cell r="E21">
            <v>14699</v>
          </cell>
          <cell r="F21">
            <v>8506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G16" sqref="G16"/>
    </sheetView>
  </sheetViews>
  <sheetFormatPr defaultRowHeight="14.25"/>
  <cols>
    <col min="9" max="20" width="10.125" customWidth="1"/>
  </cols>
  <sheetData>
    <row r="1" spans="1:20"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</row>
    <row r="2" spans="1:20">
      <c r="A2" s="1" t="s">
        <v>4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9</v>
      </c>
      <c r="M2" t="s">
        <v>6</v>
      </c>
      <c r="N2" t="s">
        <v>7</v>
      </c>
      <c r="O2" t="s">
        <v>8</v>
      </c>
      <c r="P2" t="s">
        <v>10</v>
      </c>
      <c r="Q2" t="s">
        <v>6</v>
      </c>
      <c r="R2" t="s">
        <v>7</v>
      </c>
      <c r="S2" t="s">
        <v>8</v>
      </c>
      <c r="T2" t="s">
        <v>11</v>
      </c>
    </row>
    <row r="3" spans="1:20">
      <c r="A3" s="1">
        <v>2012</v>
      </c>
      <c r="B3" s="2">
        <v>5.5059060541549717E-6</v>
      </c>
      <c r="C3" s="2">
        <v>3.0970095306781303E-3</v>
      </c>
      <c r="D3" s="2">
        <v>1.3913756008105066E-3</v>
      </c>
      <c r="F3">
        <f>catch_release!D2</f>
        <v>6292</v>
      </c>
      <c r="G3">
        <f>catch_release!E2</f>
        <v>0</v>
      </c>
      <c r="H3">
        <f>catch_release!F2</f>
        <v>0</v>
      </c>
      <c r="I3" s="3">
        <f t="shared" ref="I3" si="0">$B3*F3</f>
        <v>3.464316089274308E-2</v>
      </c>
      <c r="J3" s="3">
        <f t="shared" ref="J3:J6" si="1">$B3*G3</f>
        <v>0</v>
      </c>
      <c r="K3" s="3"/>
      <c r="L3" s="3">
        <f t="shared" ref="L3:L6" si="2">I3+0.15*J3</f>
        <v>3.464316089274308E-2</v>
      </c>
      <c r="M3" s="4">
        <f t="shared" ref="M3:M6" si="3">$C3*F3</f>
        <v>19.486383967026796</v>
      </c>
      <c r="N3" s="4">
        <f t="shared" ref="N3:N6" si="4">$C3*G3</f>
        <v>0</v>
      </c>
      <c r="O3" s="4"/>
      <c r="P3" s="4">
        <f t="shared" ref="P3:P6" si="5">M3+0.15*N3</f>
        <v>19.486383967026796</v>
      </c>
      <c r="Q3" s="3">
        <f t="shared" ref="Q3:Q6" si="6">$D3*F3</f>
        <v>8.7545352802997076</v>
      </c>
      <c r="R3" s="3">
        <f t="shared" ref="R3:R6" si="7">$D3*G3</f>
        <v>0</v>
      </c>
      <c r="S3" s="3"/>
      <c r="T3" s="5">
        <f t="shared" ref="T3:T6" si="8">Q3+0.15*R3</f>
        <v>8.7545352802997076</v>
      </c>
    </row>
    <row r="4" spans="1:20">
      <c r="A4" s="1">
        <v>2013</v>
      </c>
      <c r="B4" s="2">
        <v>1.249240945758593E-4</v>
      </c>
      <c r="C4" s="2">
        <v>8.5867563092504283E-3</v>
      </c>
      <c r="D4" s="2">
        <v>2.5531034349857884E-3</v>
      </c>
      <c r="F4">
        <f>catch_release!D3</f>
        <v>7650</v>
      </c>
      <c r="G4">
        <f>catch_release!E3</f>
        <v>0</v>
      </c>
      <c r="H4">
        <f>catch_release!F3</f>
        <v>0</v>
      </c>
      <c r="I4" s="3">
        <f>$B4*F4</f>
        <v>0.95566932350532363</v>
      </c>
      <c r="J4" s="3">
        <f t="shared" si="1"/>
        <v>0</v>
      </c>
      <c r="K4" s="3"/>
      <c r="L4" s="3">
        <f t="shared" si="2"/>
        <v>0.95566932350532363</v>
      </c>
      <c r="M4" s="4">
        <f t="shared" si="3"/>
        <v>65.688685765765783</v>
      </c>
      <c r="N4" s="4">
        <f t="shared" si="4"/>
        <v>0</v>
      </c>
      <c r="O4" s="4"/>
      <c r="P4" s="4">
        <f t="shared" si="5"/>
        <v>65.688685765765783</v>
      </c>
      <c r="Q4" s="3">
        <f t="shared" si="6"/>
        <v>19.531241277641282</v>
      </c>
      <c r="R4" s="3">
        <f t="shared" si="7"/>
        <v>0</v>
      </c>
      <c r="S4" s="3"/>
      <c r="T4" s="5">
        <f t="shared" si="8"/>
        <v>19.531241277641282</v>
      </c>
    </row>
    <row r="5" spans="1:20">
      <c r="A5" s="1">
        <v>2014</v>
      </c>
      <c r="B5" s="2">
        <v>2.1394744065183768E-3</v>
      </c>
      <c r="C5" s="2">
        <v>1.1698509751778042E-2</v>
      </c>
      <c r="D5" s="2">
        <v>3.864480392783351E-2</v>
      </c>
      <c r="F5">
        <f>catch_release!D4</f>
        <v>17126</v>
      </c>
      <c r="G5">
        <f>catch_release!E4</f>
        <v>0</v>
      </c>
      <c r="H5">
        <f>catch_release!F4</f>
        <v>0</v>
      </c>
      <c r="I5" s="3">
        <f t="shared" ref="I5:I6" si="9">$B5*F5</f>
        <v>36.640638686033725</v>
      </c>
      <c r="J5" s="3">
        <f t="shared" si="1"/>
        <v>0</v>
      </c>
      <c r="K5" s="3"/>
      <c r="L5" s="3">
        <f t="shared" si="2"/>
        <v>36.640638686033725</v>
      </c>
      <c r="M5" s="4">
        <f t="shared" si="3"/>
        <v>200.34867800895074</v>
      </c>
      <c r="N5" s="4">
        <f t="shared" si="4"/>
        <v>0</v>
      </c>
      <c r="O5" s="4"/>
      <c r="P5" s="4">
        <f t="shared" si="5"/>
        <v>200.34867800895074</v>
      </c>
      <c r="Q5" s="3">
        <f t="shared" si="6"/>
        <v>661.83091206807671</v>
      </c>
      <c r="R5" s="3">
        <f t="shared" si="7"/>
        <v>0</v>
      </c>
      <c r="S5" s="3"/>
      <c r="T5" s="5">
        <f t="shared" si="8"/>
        <v>661.83091206807671</v>
      </c>
    </row>
    <row r="6" spans="1:20">
      <c r="A6" s="1">
        <v>2015</v>
      </c>
      <c r="B6" s="2">
        <v>2.6289618351994662E-4</v>
      </c>
      <c r="C6" s="2">
        <v>2.3573077726109478E-4</v>
      </c>
      <c r="D6" s="2">
        <v>2.7569159122356881E-2</v>
      </c>
      <c r="F6">
        <f>catch_release!D5</f>
        <v>6234</v>
      </c>
      <c r="G6">
        <f>catch_release!E5</f>
        <v>0</v>
      </c>
      <c r="H6">
        <f>catch_release!F5</f>
        <v>0</v>
      </c>
      <c r="I6" s="3">
        <f t="shared" si="9"/>
        <v>1.6388948080633472</v>
      </c>
      <c r="J6" s="3">
        <f t="shared" si="1"/>
        <v>0</v>
      </c>
      <c r="K6" s="3"/>
      <c r="L6" s="3">
        <f t="shared" si="2"/>
        <v>1.6388948080633472</v>
      </c>
      <c r="M6" s="4">
        <f t="shared" si="3"/>
        <v>1.4695456654456649</v>
      </c>
      <c r="N6" s="4">
        <f t="shared" si="4"/>
        <v>0</v>
      </c>
      <c r="O6" s="4"/>
      <c r="P6" s="4">
        <f t="shared" si="5"/>
        <v>1.4695456654456649</v>
      </c>
      <c r="Q6" s="3">
        <f t="shared" si="6"/>
        <v>171.86613796877279</v>
      </c>
      <c r="R6" s="3">
        <f t="shared" si="7"/>
        <v>0</v>
      </c>
      <c r="S6" s="3"/>
      <c r="T6" s="5">
        <f t="shared" si="8"/>
        <v>171.86613796877279</v>
      </c>
    </row>
    <row r="7" spans="1:20">
      <c r="A7" s="1">
        <v>2016</v>
      </c>
      <c r="F7">
        <f>catch_release!D6</f>
        <v>6184</v>
      </c>
      <c r="G7">
        <f>catch_release!E6</f>
        <v>25</v>
      </c>
      <c r="H7">
        <f>catch_release!F6</f>
        <v>1663</v>
      </c>
    </row>
    <row r="8" spans="1:20">
      <c r="A8" s="1">
        <v>2017</v>
      </c>
      <c r="F8">
        <f>catch_release!D7</f>
        <v>6877</v>
      </c>
      <c r="G8">
        <f>catch_release!E7</f>
        <v>0</v>
      </c>
      <c r="H8">
        <f>catch_release!F7</f>
        <v>305</v>
      </c>
    </row>
    <row r="9" spans="1:20">
      <c r="A9" s="1">
        <v>2018</v>
      </c>
      <c r="F9">
        <f>catch_release!D8</f>
        <v>9667</v>
      </c>
      <c r="G9">
        <f>catch_release!E8</f>
        <v>12</v>
      </c>
      <c r="H9">
        <f>catch_release!F8</f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F8"/>
    </sheetView>
  </sheetViews>
  <sheetFormatPr defaultRowHeight="14.25"/>
  <cols>
    <col min="3" max="3" width="6.875" customWidth="1"/>
    <col min="4" max="4" width="10.125" bestFit="1" customWidth="1"/>
  </cols>
  <sheetData>
    <row r="1" spans="1:6">
      <c r="A1" t="s">
        <v>12</v>
      </c>
      <c r="B1" t="s">
        <v>13</v>
      </c>
      <c r="C1" t="s">
        <v>5</v>
      </c>
      <c r="D1" t="s">
        <v>6</v>
      </c>
      <c r="E1" t="s">
        <v>14</v>
      </c>
      <c r="F1" t="s">
        <v>15</v>
      </c>
    </row>
    <row r="2" spans="1:6">
      <c r="A2" t="s">
        <v>16</v>
      </c>
      <c r="B2">
        <v>2012</v>
      </c>
      <c r="D2" s="4">
        <v>6292</v>
      </c>
      <c r="E2" s="4"/>
      <c r="F2" s="4"/>
    </row>
    <row r="3" spans="1:6">
      <c r="A3" t="s">
        <v>16</v>
      </c>
      <c r="B3">
        <v>2013</v>
      </c>
      <c r="D3" s="4">
        <v>7650</v>
      </c>
      <c r="E3" s="4"/>
      <c r="F3" s="4"/>
    </row>
    <row r="4" spans="1:6">
      <c r="A4" t="s">
        <v>16</v>
      </c>
      <c r="B4">
        <v>2014</v>
      </c>
      <c r="D4" s="4">
        <v>17126</v>
      </c>
      <c r="E4" s="4"/>
      <c r="F4" s="4"/>
    </row>
    <row r="5" spans="1:6">
      <c r="A5" t="s">
        <v>16</v>
      </c>
      <c r="B5">
        <v>2015</v>
      </c>
      <c r="D5" s="4">
        <v>6234</v>
      </c>
      <c r="E5" s="4"/>
      <c r="F5" s="4"/>
    </row>
    <row r="6" spans="1:6">
      <c r="A6" t="s">
        <v>16</v>
      </c>
      <c r="B6">
        <v>2016</v>
      </c>
      <c r="D6" s="4">
        <v>6184</v>
      </c>
      <c r="E6" s="4">
        <v>25</v>
      </c>
      <c r="F6" s="4">
        <v>1663</v>
      </c>
    </row>
    <row r="7" spans="1:6">
      <c r="A7" t="s">
        <v>16</v>
      </c>
      <c r="B7">
        <v>2017</v>
      </c>
      <c r="D7" s="4">
        <v>6877</v>
      </c>
      <c r="E7" s="4"/>
      <c r="F7" s="4">
        <v>305</v>
      </c>
    </row>
    <row r="8" spans="1:6">
      <c r="A8" t="s">
        <v>16</v>
      </c>
      <c r="B8">
        <v>2018</v>
      </c>
      <c r="D8" s="4">
        <v>9667</v>
      </c>
      <c r="E8" s="4">
        <v>12</v>
      </c>
      <c r="F8" s="4">
        <v>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all_years_est</vt:lpstr>
      <vt:lpstr>catch_release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dcterms:created xsi:type="dcterms:W3CDTF">2019-01-16T18:58:23Z</dcterms:created>
  <dcterms:modified xsi:type="dcterms:W3CDTF">2019-01-18T19:45:40Z</dcterms:modified>
</cp:coreProperties>
</file>