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bsondi\Desktop\Fraser_Chinook\DATA\Marine DNA\Northern BC\"/>
    </mc:Choice>
  </mc:AlternateContent>
  <bookViews>
    <workbookView xWindow="720" yWindow="405" windowWidth="27555" windowHeight="12300" activeTab="2"/>
  </bookViews>
  <sheets>
    <sheet name="NREC_est" sheetId="1" r:id="rId1"/>
    <sheet name="NREC_Catch_REL" sheetId="2" r:id="rId2"/>
    <sheet name="NTR_est" sheetId="3" r:id="rId3"/>
    <sheet name="NTR_catch_rel" sheetId="4" r:id="rId4"/>
  </sheets>
  <calcPr calcId="162913"/>
</workbook>
</file>

<file path=xl/calcChain.xml><?xml version="1.0" encoding="utf-8"?>
<calcChain xmlns="http://schemas.openxmlformats.org/spreadsheetml/2006/main">
  <c r="X18" i="1" l="1"/>
  <c r="Y18" i="1"/>
  <c r="Z18" i="1"/>
  <c r="X19" i="1"/>
  <c r="Y19" i="1"/>
  <c r="Z19" i="1"/>
  <c r="L18" i="1"/>
  <c r="M18" i="1"/>
  <c r="N18" i="1"/>
  <c r="L19" i="1"/>
  <c r="O19" i="1" s="1"/>
  <c r="M19" i="1"/>
  <c r="N19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4" i="1"/>
  <c r="X5" i="1"/>
  <c r="AA5" i="1" s="1"/>
  <c r="X6" i="1"/>
  <c r="X7" i="1"/>
  <c r="X8" i="1"/>
  <c r="X9" i="1"/>
  <c r="AA9" i="1" s="1"/>
  <c r="X10" i="1"/>
  <c r="X11" i="1"/>
  <c r="X12" i="1"/>
  <c r="X13" i="1"/>
  <c r="AA13" i="1" s="1"/>
  <c r="X14" i="1"/>
  <c r="X15" i="1"/>
  <c r="X16" i="1"/>
  <c r="X17" i="1"/>
  <c r="AA17" i="1" s="1"/>
  <c r="X4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L5" i="1"/>
  <c r="L6" i="1"/>
  <c r="L7" i="1"/>
  <c r="O7" i="1" s="1"/>
  <c r="L8" i="1"/>
  <c r="L9" i="1"/>
  <c r="L10" i="1"/>
  <c r="L11" i="1"/>
  <c r="O11" i="1" s="1"/>
  <c r="L12" i="1"/>
  <c r="L13" i="1"/>
  <c r="L14" i="1"/>
  <c r="L15" i="1"/>
  <c r="O15" i="1" s="1"/>
  <c r="L16" i="1"/>
  <c r="L17" i="1"/>
  <c r="L4" i="1"/>
  <c r="O4" i="1" s="1"/>
  <c r="V4" i="3"/>
  <c r="Y4" i="3" s="1"/>
  <c r="W4" i="3"/>
  <c r="X4" i="3"/>
  <c r="V5" i="3"/>
  <c r="W5" i="3"/>
  <c r="Y5" i="3" s="1"/>
  <c r="X5" i="3"/>
  <c r="V6" i="3"/>
  <c r="Y6" i="3" s="1"/>
  <c r="W6" i="3"/>
  <c r="X6" i="3"/>
  <c r="V7" i="3"/>
  <c r="Y7" i="3" s="1"/>
  <c r="W7" i="3"/>
  <c r="X7" i="3"/>
  <c r="V8" i="3"/>
  <c r="Y8" i="3" s="1"/>
  <c r="W8" i="3"/>
  <c r="X8" i="3"/>
  <c r="V9" i="3"/>
  <c r="W9" i="3"/>
  <c r="Y9" i="3" s="1"/>
  <c r="X9" i="3"/>
  <c r="V10" i="3"/>
  <c r="Y10" i="3" s="1"/>
  <c r="W10" i="3"/>
  <c r="X10" i="3"/>
  <c r="V11" i="3"/>
  <c r="Y11" i="3" s="1"/>
  <c r="W11" i="3"/>
  <c r="X11" i="3"/>
  <c r="V12" i="3"/>
  <c r="Y12" i="3" s="1"/>
  <c r="W12" i="3"/>
  <c r="X12" i="3"/>
  <c r="V13" i="3"/>
  <c r="W13" i="3"/>
  <c r="Y13" i="3" s="1"/>
  <c r="X13" i="3"/>
  <c r="V14" i="3"/>
  <c r="Y14" i="3" s="1"/>
  <c r="W14" i="3"/>
  <c r="X14" i="3"/>
  <c r="V15" i="3"/>
  <c r="Y15" i="3" s="1"/>
  <c r="W15" i="3"/>
  <c r="X15" i="3"/>
  <c r="V16" i="3"/>
  <c r="Y16" i="3" s="1"/>
  <c r="W16" i="3"/>
  <c r="X16" i="3"/>
  <c r="V17" i="3"/>
  <c r="W17" i="3"/>
  <c r="Y17" i="3" s="1"/>
  <c r="X17" i="3"/>
  <c r="V18" i="3"/>
  <c r="Y18" i="3" s="1"/>
  <c r="W18" i="3"/>
  <c r="X18" i="3"/>
  <c r="V19" i="3"/>
  <c r="Y19" i="3" s="1"/>
  <c r="W19" i="3"/>
  <c r="X19" i="3"/>
  <c r="W3" i="3"/>
  <c r="X3" i="3"/>
  <c r="V3" i="3"/>
  <c r="Y3" i="3" s="1"/>
  <c r="J4" i="3"/>
  <c r="M4" i="3" s="1"/>
  <c r="K4" i="3"/>
  <c r="L4" i="3"/>
  <c r="J5" i="3"/>
  <c r="K5" i="3"/>
  <c r="M5" i="3" s="1"/>
  <c r="L5" i="3"/>
  <c r="J6" i="3"/>
  <c r="M6" i="3" s="1"/>
  <c r="K6" i="3"/>
  <c r="L6" i="3"/>
  <c r="J7" i="3"/>
  <c r="M7" i="3" s="1"/>
  <c r="K7" i="3"/>
  <c r="L7" i="3"/>
  <c r="J8" i="3"/>
  <c r="M8" i="3" s="1"/>
  <c r="K8" i="3"/>
  <c r="L8" i="3"/>
  <c r="J9" i="3"/>
  <c r="K9" i="3"/>
  <c r="M9" i="3" s="1"/>
  <c r="L9" i="3"/>
  <c r="J10" i="3"/>
  <c r="M10" i="3" s="1"/>
  <c r="K10" i="3"/>
  <c r="L10" i="3"/>
  <c r="J11" i="3"/>
  <c r="M11" i="3" s="1"/>
  <c r="K11" i="3"/>
  <c r="L11" i="3"/>
  <c r="J12" i="3"/>
  <c r="M12" i="3" s="1"/>
  <c r="K12" i="3"/>
  <c r="L12" i="3"/>
  <c r="J13" i="3"/>
  <c r="K13" i="3"/>
  <c r="M13" i="3" s="1"/>
  <c r="L13" i="3"/>
  <c r="J14" i="3"/>
  <c r="M14" i="3" s="1"/>
  <c r="K14" i="3"/>
  <c r="L14" i="3"/>
  <c r="J15" i="3"/>
  <c r="M15" i="3" s="1"/>
  <c r="K15" i="3"/>
  <c r="L15" i="3"/>
  <c r="J16" i="3"/>
  <c r="M16" i="3" s="1"/>
  <c r="K16" i="3"/>
  <c r="L16" i="3"/>
  <c r="J17" i="3"/>
  <c r="K17" i="3"/>
  <c r="M17" i="3" s="1"/>
  <c r="L17" i="3"/>
  <c r="J18" i="3"/>
  <c r="M18" i="3" s="1"/>
  <c r="K18" i="3"/>
  <c r="L18" i="3"/>
  <c r="J19" i="3"/>
  <c r="M19" i="3" s="1"/>
  <c r="K19" i="3"/>
  <c r="L19" i="3"/>
  <c r="L3" i="3"/>
  <c r="K3" i="3"/>
  <c r="J3" i="3"/>
  <c r="M3" i="3" s="1"/>
  <c r="AA16" i="1" l="1"/>
  <c r="AA12" i="1"/>
  <c r="AA8" i="1"/>
  <c r="AA19" i="1"/>
  <c r="O18" i="1"/>
  <c r="AA18" i="1"/>
  <c r="AA15" i="1"/>
  <c r="AA11" i="1"/>
  <c r="AA7" i="1"/>
  <c r="AA4" i="1"/>
  <c r="AA14" i="1"/>
  <c r="AA10" i="1"/>
  <c r="AA6" i="1"/>
  <c r="O16" i="1"/>
  <c r="O12" i="1"/>
  <c r="O8" i="1"/>
  <c r="O17" i="1"/>
  <c r="O13" i="1"/>
  <c r="O9" i="1"/>
  <c r="O5" i="1"/>
  <c r="O14" i="1"/>
  <c r="O10" i="1"/>
  <c r="O6" i="1"/>
</calcChain>
</file>

<file path=xl/sharedStrings.xml><?xml version="1.0" encoding="utf-8"?>
<sst xmlns="http://schemas.openxmlformats.org/spreadsheetml/2006/main" count="100" uniqueCount="22">
  <si>
    <t>Year</t>
  </si>
  <si>
    <t>Catch</t>
  </si>
  <si>
    <t>Rel Sub-legal</t>
  </si>
  <si>
    <t>TOTAL</t>
  </si>
  <si>
    <t>Spring 42</t>
  </si>
  <si>
    <t>Spring 52</t>
  </si>
  <si>
    <t>Summer 52</t>
  </si>
  <si>
    <t>Effort</t>
  </si>
  <si>
    <t>Kept</t>
  </si>
  <si>
    <t>Rel</t>
  </si>
  <si>
    <t>Rel -sub leg</t>
  </si>
  <si>
    <t>Spring 42 TM</t>
  </si>
  <si>
    <t>Spring 52 TM</t>
  </si>
  <si>
    <t>Summer 52 TM</t>
  </si>
  <si>
    <t>52 Ttl</t>
  </si>
  <si>
    <t>52 TTL</t>
  </si>
  <si>
    <t>53 TTL</t>
  </si>
  <si>
    <t>54 TTL</t>
  </si>
  <si>
    <t>55 TTL</t>
  </si>
  <si>
    <t>Release - legal</t>
  </si>
  <si>
    <t>Release - sub-legal</t>
  </si>
  <si>
    <t>Rel -legal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</si>
</sst>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  <xf numFmtId="165" fontId="0" fillId="0" borderId="0" xfId="1" applyNumberFormat="1" applyFont="1"/>
    <xf numFmtId="10" fontId="0" fillId="0" borderId="0" xfId="2" applyNumberFormat="1" applyFont="1"/>
    <xf numFmtId="165" fontId="3" fillId="0" borderId="0" xfId="1" applyNumberFormat="1" applyFont="1"/>
    <xf numFmtId="0" fontId="5" fillId="0" borderId="0" xfId="0" applyFont="1" applyAlignment="1">
      <alignment horizontal="right" vertical="center"/>
    </xf>
    <xf numFmtId="3" fontId="5" fillId="0" borderId="0" xfId="0" applyNumberFormat="1" applyFont="1" applyAlignment="1">
      <alignment horizontal="right" vertical="center"/>
    </xf>
    <xf numFmtId="0" fontId="2" fillId="0" borderId="0" xfId="0" applyFont="1"/>
    <xf numFmtId="43" fontId="2" fillId="0" borderId="0" xfId="0" applyNumberFormat="1" applyFont="1"/>
    <xf numFmtId="165" fontId="0" fillId="0" borderId="0" xfId="0" applyNumberFormat="1"/>
    <xf numFmtId="165" fontId="2" fillId="0" borderId="0" xfId="0" applyNumberFormat="1" applyFont="1"/>
    <xf numFmtId="0" fontId="6" fillId="0" borderId="0" xfId="0" applyFont="1" applyAlignment="1">
      <alignment horizontal="right" vertical="center"/>
    </xf>
    <xf numFmtId="3" fontId="6" fillId="0" borderId="0" xfId="0" applyNumberFormat="1" applyFont="1" applyAlignment="1">
      <alignment horizontal="right" vertical="center"/>
    </xf>
    <xf numFmtId="0" fontId="4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"/>
  <sheetViews>
    <sheetView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G4" sqref="G4:G19"/>
    </sheetView>
  </sheetViews>
  <sheetFormatPr defaultRowHeight="14.25"/>
  <cols>
    <col min="9" max="9" width="10.625" bestFit="1" customWidth="1"/>
  </cols>
  <sheetData>
    <row r="1" spans="1:27" ht="15">
      <c r="H1" t="s">
        <v>3</v>
      </c>
      <c r="I1" t="s">
        <v>3</v>
      </c>
      <c r="J1" t="s">
        <v>3</v>
      </c>
      <c r="K1" t="s">
        <v>3</v>
      </c>
      <c r="L1" t="s">
        <v>4</v>
      </c>
      <c r="M1" t="s">
        <v>4</v>
      </c>
      <c r="N1" t="s">
        <v>4</v>
      </c>
      <c r="O1" s="8" t="s">
        <v>4</v>
      </c>
      <c r="P1" t="s">
        <v>5</v>
      </c>
      <c r="Q1" t="s">
        <v>5</v>
      </c>
      <c r="R1" t="s">
        <v>5</v>
      </c>
      <c r="S1" t="s">
        <v>5</v>
      </c>
      <c r="T1" t="s">
        <v>6</v>
      </c>
      <c r="U1" t="s">
        <v>6</v>
      </c>
      <c r="V1" t="s">
        <v>6</v>
      </c>
      <c r="W1" t="s">
        <v>6</v>
      </c>
      <c r="X1" t="s">
        <v>15</v>
      </c>
      <c r="Y1" t="s">
        <v>16</v>
      </c>
      <c r="Z1" t="s">
        <v>17</v>
      </c>
      <c r="AA1" s="8" t="s">
        <v>18</v>
      </c>
    </row>
    <row r="2" spans="1:27" ht="15">
      <c r="A2" s="1" t="s">
        <v>0</v>
      </c>
      <c r="B2" s="1"/>
      <c r="C2" s="1"/>
      <c r="D2" t="s">
        <v>4</v>
      </c>
      <c r="E2" t="s">
        <v>5</v>
      </c>
      <c r="F2" t="s">
        <v>6</v>
      </c>
      <c r="G2" t="s">
        <v>14</v>
      </c>
      <c r="H2" t="s">
        <v>7</v>
      </c>
      <c r="I2" t="s">
        <v>8</v>
      </c>
      <c r="J2" t="s">
        <v>9</v>
      </c>
      <c r="K2" t="s">
        <v>10</v>
      </c>
      <c r="L2" t="s">
        <v>8</v>
      </c>
      <c r="M2" t="s">
        <v>9</v>
      </c>
      <c r="N2" t="s">
        <v>10</v>
      </c>
      <c r="O2" s="8" t="s">
        <v>11</v>
      </c>
      <c r="P2" t="s">
        <v>8</v>
      </c>
      <c r="Q2" t="s">
        <v>9</v>
      </c>
      <c r="R2" t="s">
        <v>10</v>
      </c>
      <c r="S2" t="s">
        <v>12</v>
      </c>
      <c r="T2" t="s">
        <v>8</v>
      </c>
      <c r="U2" t="s">
        <v>9</v>
      </c>
      <c r="V2" t="s">
        <v>10</v>
      </c>
      <c r="W2" t="s">
        <v>13</v>
      </c>
      <c r="X2" t="s">
        <v>8</v>
      </c>
      <c r="Y2" t="s">
        <v>9</v>
      </c>
      <c r="Z2" t="s">
        <v>10</v>
      </c>
      <c r="AA2" s="8" t="s">
        <v>15</v>
      </c>
    </row>
    <row r="3" spans="1:27">
      <c r="A3" s="1">
        <v>2002</v>
      </c>
      <c r="B3" s="1"/>
      <c r="C3" s="1"/>
      <c r="I3" s="3">
        <v>47100</v>
      </c>
      <c r="J3" s="3">
        <v>42275</v>
      </c>
    </row>
    <row r="4" spans="1:27" ht="15">
      <c r="A4" s="1">
        <v>2003</v>
      </c>
      <c r="B4" s="1"/>
      <c r="C4" s="1"/>
      <c r="D4" s="4">
        <v>1.9999999999999998E-4</v>
      </c>
      <c r="G4" s="4">
        <v>1.0799999999999999E-2</v>
      </c>
      <c r="I4" s="3">
        <v>54300</v>
      </c>
      <c r="J4" s="3">
        <v>47575</v>
      </c>
      <c r="L4" s="3">
        <f t="shared" ref="L4:L17" si="0">$D4*I4</f>
        <v>10.86</v>
      </c>
      <c r="M4" s="3">
        <f t="shared" ref="M4:M17" si="1">$D4*J4</f>
        <v>9.5149999999999988</v>
      </c>
      <c r="N4" s="3">
        <f t="shared" ref="N4:N17" si="2">$D4*K4</f>
        <v>0</v>
      </c>
      <c r="O4" s="11">
        <f>L4+0.15*M4</f>
        <v>12.287249999999998</v>
      </c>
      <c r="X4" s="3">
        <f>$G4*I4</f>
        <v>586.43999999999994</v>
      </c>
      <c r="Y4" s="3">
        <f>$G4*J4</f>
        <v>513.80999999999995</v>
      </c>
      <c r="Z4" s="3">
        <f>$G4*K4</f>
        <v>0</v>
      </c>
      <c r="AA4" s="11">
        <f>X4+0.15*Y4</f>
        <v>663.51149999999996</v>
      </c>
    </row>
    <row r="5" spans="1:27" ht="15">
      <c r="A5" s="1">
        <v>2004</v>
      </c>
      <c r="B5" s="1"/>
      <c r="C5" s="1"/>
      <c r="D5" s="4">
        <v>1.1402406431621982E-3</v>
      </c>
      <c r="G5" s="4">
        <v>2.5812134755524557E-2</v>
      </c>
      <c r="I5" s="3">
        <v>74000</v>
      </c>
      <c r="J5" s="3">
        <v>116809</v>
      </c>
      <c r="L5" s="3">
        <f t="shared" si="0"/>
        <v>84.377807594002675</v>
      </c>
      <c r="M5" s="3">
        <f t="shared" si="1"/>
        <v>133.19036928713322</v>
      </c>
      <c r="N5" s="3">
        <f t="shared" si="2"/>
        <v>0</v>
      </c>
      <c r="O5" s="11">
        <f t="shared" ref="O5:O17" si="3">L5+0.15*M5</f>
        <v>104.35636298707266</v>
      </c>
      <c r="X5" s="3">
        <f t="shared" ref="X5:X17" si="4">$G5*I5</f>
        <v>1910.0979719088173</v>
      </c>
      <c r="Y5" s="3">
        <f t="shared" ref="Y5:Y17" si="5">$G5*J5</f>
        <v>3015.0896486580677</v>
      </c>
      <c r="Z5" s="3">
        <f t="shared" ref="Z5:Z17" si="6">$G5*K5</f>
        <v>0</v>
      </c>
      <c r="AA5" s="11">
        <f t="shared" ref="AA5:AA17" si="7">X5+0.15*Y5</f>
        <v>2362.3614192075274</v>
      </c>
    </row>
    <row r="6" spans="1:27" ht="15">
      <c r="A6" s="1">
        <v>2005</v>
      </c>
      <c r="B6" s="1"/>
      <c r="C6" s="1"/>
      <c r="D6" s="4">
        <v>0</v>
      </c>
      <c r="G6" s="4">
        <v>2.2370824484686504E-2</v>
      </c>
      <c r="I6" s="3">
        <v>68800</v>
      </c>
      <c r="J6" s="3">
        <v>61283</v>
      </c>
      <c r="L6" s="3">
        <f t="shared" si="0"/>
        <v>0</v>
      </c>
      <c r="M6" s="3">
        <f t="shared" si="1"/>
        <v>0</v>
      </c>
      <c r="N6" s="3">
        <f t="shared" si="2"/>
        <v>0</v>
      </c>
      <c r="O6" s="11">
        <f t="shared" si="3"/>
        <v>0</v>
      </c>
      <c r="X6" s="3">
        <f t="shared" si="4"/>
        <v>1539.1127245464315</v>
      </c>
      <c r="Y6" s="3">
        <f t="shared" si="5"/>
        <v>1370.9512368950429</v>
      </c>
      <c r="Z6" s="3">
        <f t="shared" si="6"/>
        <v>0</v>
      </c>
      <c r="AA6" s="11">
        <f t="shared" si="7"/>
        <v>1744.7554100806879</v>
      </c>
    </row>
    <row r="7" spans="1:27" ht="15">
      <c r="A7" s="1">
        <v>2006</v>
      </c>
      <c r="B7" s="1"/>
      <c r="C7" s="1"/>
      <c r="D7" s="4">
        <v>4.0822317472050037E-4</v>
      </c>
      <c r="G7" s="4">
        <v>2.7465558968053399E-2</v>
      </c>
      <c r="I7" s="3">
        <v>64500</v>
      </c>
      <c r="J7" s="3">
        <v>32582</v>
      </c>
      <c r="L7" s="3">
        <f t="shared" si="0"/>
        <v>26.330394769472274</v>
      </c>
      <c r="M7" s="3">
        <f t="shared" si="1"/>
        <v>13.300727478743344</v>
      </c>
      <c r="N7" s="3">
        <f t="shared" si="2"/>
        <v>0</v>
      </c>
      <c r="O7" s="11">
        <f t="shared" si="3"/>
        <v>28.325503891283777</v>
      </c>
      <c r="X7" s="3">
        <f t="shared" si="4"/>
        <v>1771.5285534394443</v>
      </c>
      <c r="Y7" s="3">
        <f t="shared" si="5"/>
        <v>894.88284229711587</v>
      </c>
      <c r="Z7" s="3">
        <f t="shared" si="6"/>
        <v>0</v>
      </c>
      <c r="AA7" s="11">
        <f t="shared" si="7"/>
        <v>1905.7609797840116</v>
      </c>
    </row>
    <row r="8" spans="1:27" ht="15">
      <c r="A8" s="1">
        <v>2007</v>
      </c>
      <c r="B8" s="1"/>
      <c r="C8" s="1"/>
      <c r="D8" s="4">
        <v>1.2983491680471375E-4</v>
      </c>
      <c r="G8" s="4">
        <v>2.1568470807360643E-2</v>
      </c>
      <c r="I8" s="3">
        <v>61000</v>
      </c>
      <c r="J8" s="3">
        <v>35688</v>
      </c>
      <c r="L8" s="3">
        <f t="shared" si="0"/>
        <v>7.9199299250875388</v>
      </c>
      <c r="M8" s="3">
        <f t="shared" si="1"/>
        <v>4.6335485109266239</v>
      </c>
      <c r="N8" s="3">
        <f t="shared" si="2"/>
        <v>0</v>
      </c>
      <c r="O8" s="11">
        <f t="shared" si="3"/>
        <v>8.6149622017265326</v>
      </c>
      <c r="X8" s="3">
        <f t="shared" si="4"/>
        <v>1315.6767192489992</v>
      </c>
      <c r="Y8" s="3">
        <f t="shared" si="5"/>
        <v>769.73558617308663</v>
      </c>
      <c r="Z8" s="3">
        <f t="shared" si="6"/>
        <v>0</v>
      </c>
      <c r="AA8" s="11">
        <f t="shared" si="7"/>
        <v>1431.1370571749621</v>
      </c>
    </row>
    <row r="9" spans="1:27" ht="15">
      <c r="A9" s="1">
        <v>2008</v>
      </c>
      <c r="B9" s="1"/>
      <c r="C9" s="1"/>
      <c r="D9" s="4">
        <v>8.1854372993855591E-4</v>
      </c>
      <c r="G9" s="4">
        <v>1.6554530943396907E-2</v>
      </c>
      <c r="I9" s="3">
        <v>43500</v>
      </c>
      <c r="J9" s="3">
        <v>10691</v>
      </c>
      <c r="L9" s="3">
        <f t="shared" si="0"/>
        <v>35.60665225232718</v>
      </c>
      <c r="M9" s="3">
        <f t="shared" si="1"/>
        <v>8.7510510167731006</v>
      </c>
      <c r="N9" s="3">
        <f t="shared" si="2"/>
        <v>0</v>
      </c>
      <c r="O9" s="11">
        <f t="shared" si="3"/>
        <v>36.919309904843146</v>
      </c>
      <c r="X9" s="3">
        <f t="shared" si="4"/>
        <v>720.12209603776546</v>
      </c>
      <c r="Y9" s="3">
        <f t="shared" si="5"/>
        <v>176.98449031585633</v>
      </c>
      <c r="Z9" s="3">
        <f t="shared" si="6"/>
        <v>0</v>
      </c>
      <c r="AA9" s="11">
        <f t="shared" si="7"/>
        <v>746.66976958514385</v>
      </c>
    </row>
    <row r="10" spans="1:27" ht="15">
      <c r="A10" s="1">
        <v>2009</v>
      </c>
      <c r="B10" s="1"/>
      <c r="C10" s="1"/>
      <c r="D10" s="4">
        <v>1.039931440196017E-4</v>
      </c>
      <c r="G10" s="4">
        <v>2.984577786327676E-2</v>
      </c>
      <c r="I10" s="3">
        <v>34000</v>
      </c>
      <c r="J10" s="3">
        <v>17531</v>
      </c>
      <c r="L10" s="3">
        <f t="shared" si="0"/>
        <v>3.5357668966664577</v>
      </c>
      <c r="M10" s="3">
        <f t="shared" si="1"/>
        <v>1.8231038078076374</v>
      </c>
      <c r="N10" s="3">
        <f t="shared" si="2"/>
        <v>0</v>
      </c>
      <c r="O10" s="11">
        <f t="shared" si="3"/>
        <v>3.8092324678376035</v>
      </c>
      <c r="X10" s="3">
        <f t="shared" si="4"/>
        <v>1014.7564473514099</v>
      </c>
      <c r="Y10" s="3">
        <f t="shared" si="5"/>
        <v>523.22633172110488</v>
      </c>
      <c r="Z10" s="3">
        <f t="shared" si="6"/>
        <v>0</v>
      </c>
      <c r="AA10" s="11">
        <f t="shared" si="7"/>
        <v>1093.2403971095755</v>
      </c>
    </row>
    <row r="11" spans="1:27" ht="15">
      <c r="A11" s="1">
        <v>2010</v>
      </c>
      <c r="B11" s="1"/>
      <c r="C11" s="1"/>
      <c r="D11" s="4">
        <v>1.0952979762188747E-3</v>
      </c>
      <c r="G11" s="4">
        <v>1.5169003403548407E-2</v>
      </c>
      <c r="I11" s="3">
        <v>46400</v>
      </c>
      <c r="J11" s="3">
        <v>32117</v>
      </c>
      <c r="L11" s="3">
        <f t="shared" si="0"/>
        <v>50.821826096555789</v>
      </c>
      <c r="M11" s="3">
        <f t="shared" si="1"/>
        <v>35.177685102221595</v>
      </c>
      <c r="N11" s="3">
        <f t="shared" si="2"/>
        <v>0</v>
      </c>
      <c r="O11" s="11">
        <f t="shared" si="3"/>
        <v>56.098478861889028</v>
      </c>
      <c r="X11" s="3">
        <f t="shared" si="4"/>
        <v>703.84175792464612</v>
      </c>
      <c r="Y11" s="3">
        <f t="shared" si="5"/>
        <v>487.18288231176416</v>
      </c>
      <c r="Z11" s="3">
        <f t="shared" si="6"/>
        <v>0</v>
      </c>
      <c r="AA11" s="11">
        <f t="shared" si="7"/>
        <v>776.9191902714108</v>
      </c>
    </row>
    <row r="12" spans="1:27" ht="15">
      <c r="A12" s="1">
        <v>2011</v>
      </c>
      <c r="B12" s="1"/>
      <c r="C12" s="1"/>
      <c r="D12" s="4">
        <v>1.8122159021989525E-4</v>
      </c>
      <c r="G12" s="4">
        <v>1.4951334395473468E-2</v>
      </c>
      <c r="I12" s="3">
        <v>48000</v>
      </c>
      <c r="J12" s="3">
        <v>46453</v>
      </c>
      <c r="L12" s="3">
        <f t="shared" si="0"/>
        <v>8.6986363305549723</v>
      </c>
      <c r="M12" s="3">
        <f t="shared" si="1"/>
        <v>8.418286530484794</v>
      </c>
      <c r="N12" s="3">
        <f t="shared" si="2"/>
        <v>0</v>
      </c>
      <c r="O12" s="11">
        <f t="shared" si="3"/>
        <v>9.9613793101276915</v>
      </c>
      <c r="X12" s="3">
        <f t="shared" si="4"/>
        <v>717.66405098272651</v>
      </c>
      <c r="Y12" s="3">
        <f t="shared" si="5"/>
        <v>694.53433667292904</v>
      </c>
      <c r="Z12" s="3">
        <f t="shared" si="6"/>
        <v>0</v>
      </c>
      <c r="AA12" s="11">
        <f t="shared" si="7"/>
        <v>821.84420148366587</v>
      </c>
    </row>
    <row r="13" spans="1:27" ht="15">
      <c r="A13" s="1">
        <v>2012</v>
      </c>
      <c r="B13" s="1"/>
      <c r="C13" s="1"/>
      <c r="D13" s="4">
        <v>9.2920353982300897E-6</v>
      </c>
      <c r="G13" s="4">
        <v>1.902393591833566E-2</v>
      </c>
      <c r="I13" s="3">
        <v>40050</v>
      </c>
      <c r="J13" s="3">
        <v>22235</v>
      </c>
      <c r="L13" s="3">
        <f t="shared" si="0"/>
        <v>0.37214601769911509</v>
      </c>
      <c r="M13" s="3">
        <f t="shared" si="1"/>
        <v>0.20660840707964603</v>
      </c>
      <c r="N13" s="3">
        <f t="shared" si="2"/>
        <v>0</v>
      </c>
      <c r="O13" s="11">
        <f t="shared" si="3"/>
        <v>0.40313727876106198</v>
      </c>
      <c r="X13" s="3">
        <f t="shared" si="4"/>
        <v>761.90863352934321</v>
      </c>
      <c r="Y13" s="3">
        <f t="shared" si="5"/>
        <v>422.99721514419338</v>
      </c>
      <c r="Z13" s="3">
        <f t="shared" si="6"/>
        <v>0</v>
      </c>
      <c r="AA13" s="11">
        <f t="shared" si="7"/>
        <v>825.35821580097218</v>
      </c>
    </row>
    <row r="14" spans="1:27" ht="15">
      <c r="A14" s="1">
        <v>2013</v>
      </c>
      <c r="B14" s="1"/>
      <c r="C14" s="1"/>
      <c r="D14" s="4">
        <v>1.0704225352112679E-6</v>
      </c>
      <c r="G14" s="4">
        <v>1.0906199118071145E-2</v>
      </c>
      <c r="I14" s="3">
        <v>46650</v>
      </c>
      <c r="J14" s="3">
        <v>47931</v>
      </c>
      <c r="L14" s="3">
        <f t="shared" si="0"/>
        <v>4.9935211267605646E-2</v>
      </c>
      <c r="M14" s="3">
        <f t="shared" si="1"/>
        <v>5.1306422535211282E-2</v>
      </c>
      <c r="N14" s="3">
        <f t="shared" si="2"/>
        <v>0</v>
      </c>
      <c r="O14" s="11">
        <f t="shared" si="3"/>
        <v>5.7631174647887334E-2</v>
      </c>
      <c r="X14" s="3">
        <f t="shared" si="4"/>
        <v>508.77418885801893</v>
      </c>
      <c r="Y14" s="3">
        <f t="shared" si="5"/>
        <v>522.74502992826808</v>
      </c>
      <c r="Z14" s="3">
        <f t="shared" si="6"/>
        <v>0</v>
      </c>
      <c r="AA14" s="11">
        <f t="shared" si="7"/>
        <v>587.18594334725913</v>
      </c>
    </row>
    <row r="15" spans="1:27" ht="15">
      <c r="A15" s="1">
        <v>2014</v>
      </c>
      <c r="B15" s="1"/>
      <c r="C15" s="1"/>
      <c r="D15" s="4">
        <v>0</v>
      </c>
      <c r="G15" s="4">
        <v>1.7683753218135562E-2</v>
      </c>
      <c r="I15" s="3">
        <v>44900</v>
      </c>
      <c r="J15" s="3">
        <v>36920</v>
      </c>
      <c r="L15" s="3">
        <f t="shared" si="0"/>
        <v>0</v>
      </c>
      <c r="M15" s="3">
        <f t="shared" si="1"/>
        <v>0</v>
      </c>
      <c r="N15" s="3">
        <f t="shared" si="2"/>
        <v>0</v>
      </c>
      <c r="O15" s="11">
        <f t="shared" si="3"/>
        <v>0</v>
      </c>
      <c r="X15" s="3">
        <f t="shared" si="4"/>
        <v>794.00051949428666</v>
      </c>
      <c r="Y15" s="3">
        <f t="shared" si="5"/>
        <v>652.88416881356488</v>
      </c>
      <c r="Z15" s="3">
        <f t="shared" si="6"/>
        <v>0</v>
      </c>
      <c r="AA15" s="11">
        <f t="shared" si="7"/>
        <v>891.93314481632137</v>
      </c>
    </row>
    <row r="16" spans="1:27" ht="15">
      <c r="A16" s="1">
        <v>2015</v>
      </c>
      <c r="B16" s="1"/>
      <c r="C16" s="1"/>
      <c r="D16" s="4">
        <v>1.0193818948372053E-4</v>
      </c>
      <c r="G16" s="4">
        <v>6.8368248539712644E-3</v>
      </c>
      <c r="I16" s="3">
        <v>52200</v>
      </c>
      <c r="J16" s="3">
        <v>72749</v>
      </c>
      <c r="L16" s="3">
        <f t="shared" si="0"/>
        <v>5.321173491050212</v>
      </c>
      <c r="M16" s="3">
        <f t="shared" si="1"/>
        <v>7.415901346751185</v>
      </c>
      <c r="N16" s="3">
        <f t="shared" si="2"/>
        <v>0</v>
      </c>
      <c r="O16" s="11">
        <f t="shared" si="3"/>
        <v>6.4335586930628894</v>
      </c>
      <c r="X16" s="3">
        <f t="shared" si="4"/>
        <v>356.88225737729999</v>
      </c>
      <c r="Y16" s="3">
        <f t="shared" si="5"/>
        <v>497.37217130155551</v>
      </c>
      <c r="Z16" s="3">
        <f t="shared" si="6"/>
        <v>0</v>
      </c>
      <c r="AA16" s="11">
        <f t="shared" si="7"/>
        <v>431.4880830725333</v>
      </c>
    </row>
    <row r="17" spans="1:27" ht="15">
      <c r="A17" s="1">
        <v>2016</v>
      </c>
      <c r="B17" s="1"/>
      <c r="C17" s="1"/>
      <c r="D17" s="4">
        <v>4.7111519795657733E-3</v>
      </c>
      <c r="G17" s="4">
        <v>7.8788761174968091E-3</v>
      </c>
      <c r="I17" s="3">
        <v>42800</v>
      </c>
      <c r="J17" s="3">
        <v>29711</v>
      </c>
      <c r="L17" s="3">
        <f t="shared" si="0"/>
        <v>201.63730472541511</v>
      </c>
      <c r="M17" s="3">
        <f t="shared" si="1"/>
        <v>139.9730364648787</v>
      </c>
      <c r="N17" s="3">
        <f t="shared" si="2"/>
        <v>0</v>
      </c>
      <c r="O17" s="11">
        <f t="shared" si="3"/>
        <v>222.6332601951469</v>
      </c>
      <c r="X17" s="3">
        <f t="shared" si="4"/>
        <v>337.21589782886343</v>
      </c>
      <c r="Y17" s="3">
        <f t="shared" si="5"/>
        <v>234.0892883269477</v>
      </c>
      <c r="Z17" s="3">
        <f t="shared" si="6"/>
        <v>0</v>
      </c>
      <c r="AA17" s="11">
        <f t="shared" si="7"/>
        <v>372.32929107790557</v>
      </c>
    </row>
    <row r="18" spans="1:27" ht="15">
      <c r="A18" s="1">
        <v>2017</v>
      </c>
      <c r="B18" s="1"/>
      <c r="C18" s="1"/>
      <c r="D18" s="4">
        <v>2.1063670081243381E-3</v>
      </c>
      <c r="G18" s="4">
        <v>7.5942681595627774E-3</v>
      </c>
      <c r="I18" s="3">
        <v>45600</v>
      </c>
      <c r="J18" s="3">
        <v>28724</v>
      </c>
      <c r="L18" s="3">
        <f t="shared" ref="L18:L19" si="8">$D18*I18</f>
        <v>96.050335570469812</v>
      </c>
      <c r="M18" s="3">
        <f t="shared" ref="M18:M19" si="9">$D18*J18</f>
        <v>60.503285941363487</v>
      </c>
      <c r="N18" s="3">
        <f t="shared" ref="N18:N19" si="10">$D18*K18</f>
        <v>0</v>
      </c>
      <c r="O18" s="11">
        <f t="shared" ref="O18:O19" si="11">L18+0.15*M18</f>
        <v>105.12582846167433</v>
      </c>
      <c r="X18" s="3">
        <f t="shared" ref="X18:X19" si="12">$G18*I18</f>
        <v>346.29862807606264</v>
      </c>
      <c r="Y18" s="3">
        <f t="shared" ref="Y18:Y19" si="13">$G18*J18</f>
        <v>218.13775861528123</v>
      </c>
      <c r="Z18" s="3">
        <f t="shared" ref="Z18:Z19" si="14">$G18*K18</f>
        <v>0</v>
      </c>
      <c r="AA18" s="11">
        <f t="shared" ref="AA18:AA19" si="15">X18+0.15*Y18</f>
        <v>379.0192918683548</v>
      </c>
    </row>
    <row r="19" spans="1:27" ht="15">
      <c r="A19" s="1">
        <v>2018</v>
      </c>
      <c r="B19" s="1"/>
      <c r="C19" s="1"/>
      <c r="D19" s="4">
        <v>0</v>
      </c>
      <c r="G19" s="4">
        <v>1.1194408242199966E-2</v>
      </c>
      <c r="I19" s="3">
        <v>36700</v>
      </c>
      <c r="L19" s="3">
        <f t="shared" si="8"/>
        <v>0</v>
      </c>
      <c r="M19" s="3">
        <f t="shared" si="9"/>
        <v>0</v>
      </c>
      <c r="N19" s="3">
        <f t="shared" si="10"/>
        <v>0</v>
      </c>
      <c r="O19" s="11">
        <f t="shared" si="11"/>
        <v>0</v>
      </c>
      <c r="X19" s="3">
        <f t="shared" si="12"/>
        <v>410.83478248873877</v>
      </c>
      <c r="Y19" s="3">
        <f t="shared" si="13"/>
        <v>0</v>
      </c>
      <c r="Z19" s="3">
        <f t="shared" si="14"/>
        <v>0</v>
      </c>
      <c r="AA19" s="11">
        <f t="shared" si="15"/>
        <v>410.83478248873877</v>
      </c>
    </row>
    <row r="20" spans="1:27">
      <c r="D20" s="4"/>
      <c r="E20" s="4"/>
    </row>
    <row r="21" spans="1:27">
      <c r="D21" s="4"/>
      <c r="E21" s="4"/>
    </row>
    <row r="22" spans="1:27">
      <c r="D22" s="4"/>
      <c r="E22" s="4"/>
    </row>
    <row r="23" spans="1:27">
      <c r="D23" s="4"/>
      <c r="E23" s="4"/>
    </row>
    <row r="24" spans="1:27">
      <c r="D24" s="4"/>
      <c r="E24" s="4"/>
    </row>
    <row r="25" spans="1:27">
      <c r="D25" s="4"/>
      <c r="E25" s="4"/>
    </row>
    <row r="26" spans="1:27">
      <c r="D26" s="4"/>
      <c r="E26" s="4"/>
    </row>
    <row r="27" spans="1:27">
      <c r="D27" s="4"/>
      <c r="E27" s="4"/>
    </row>
    <row r="28" spans="1:27">
      <c r="D28" s="4"/>
      <c r="E28" s="4"/>
    </row>
    <row r="29" spans="1:27">
      <c r="D29" s="4"/>
      <c r="E29" s="4"/>
    </row>
    <row r="30" spans="1:27">
      <c r="D30" s="4"/>
      <c r="E30" s="4"/>
    </row>
    <row r="31" spans="1:27">
      <c r="D31" s="4"/>
      <c r="E31" s="4"/>
    </row>
    <row r="32" spans="1:27">
      <c r="D32" s="4"/>
      <c r="E32" s="4"/>
    </row>
    <row r="33" spans="4:5">
      <c r="D33" s="4"/>
      <c r="E33" s="4"/>
    </row>
    <row r="34" spans="4:5">
      <c r="D34" s="4"/>
      <c r="E34" s="4"/>
    </row>
    <row r="35" spans="4:5">
      <c r="D35" s="4"/>
      <c r="E3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34" sqref="E34"/>
    </sheetView>
  </sheetViews>
  <sheetFormatPr defaultRowHeight="14.25"/>
  <cols>
    <col min="3" max="3" width="10.625" bestFit="1" customWidth="1"/>
    <col min="5" max="5" width="12.625" bestFit="1" customWidth="1"/>
  </cols>
  <sheetData>
    <row r="2" spans="1:5">
      <c r="A2" t="s">
        <v>0</v>
      </c>
      <c r="B2" t="s">
        <v>7</v>
      </c>
      <c r="C2" t="s">
        <v>1</v>
      </c>
      <c r="D2" t="s">
        <v>21</v>
      </c>
      <c r="E2" t="s">
        <v>2</v>
      </c>
    </row>
    <row r="3" spans="1:5">
      <c r="A3" s="1">
        <v>1999</v>
      </c>
      <c r="B3" s="1"/>
      <c r="C3" s="3"/>
      <c r="D3" s="3"/>
      <c r="E3" s="3"/>
    </row>
    <row r="4" spans="1:5">
      <c r="A4" s="1">
        <v>2000</v>
      </c>
      <c r="B4" s="1"/>
      <c r="C4" s="3"/>
      <c r="D4" s="3"/>
      <c r="E4" s="3"/>
    </row>
    <row r="5" spans="1:5">
      <c r="A5" s="1">
        <v>2001</v>
      </c>
      <c r="B5" s="1"/>
      <c r="C5" s="3"/>
      <c r="D5" s="3"/>
      <c r="E5" s="3"/>
    </row>
    <row r="6" spans="1:5">
      <c r="A6" s="1">
        <v>2002</v>
      </c>
      <c r="B6" s="12"/>
      <c r="C6" s="13">
        <v>47100</v>
      </c>
      <c r="D6" s="13">
        <v>42275</v>
      </c>
      <c r="E6" s="3"/>
    </row>
    <row r="7" spans="1:5">
      <c r="A7" s="1">
        <v>2003</v>
      </c>
      <c r="B7" s="12"/>
      <c r="C7" s="13">
        <v>54300</v>
      </c>
      <c r="D7" s="13">
        <v>47575</v>
      </c>
      <c r="E7" s="3"/>
    </row>
    <row r="8" spans="1:5">
      <c r="A8" s="1">
        <v>2004</v>
      </c>
      <c r="B8" s="12"/>
      <c r="C8" s="13">
        <v>74000</v>
      </c>
      <c r="D8" s="13">
        <v>116809</v>
      </c>
      <c r="E8" s="3"/>
    </row>
    <row r="9" spans="1:5">
      <c r="A9" s="1">
        <v>2005</v>
      </c>
      <c r="B9" s="12"/>
      <c r="C9" s="13">
        <v>68800</v>
      </c>
      <c r="D9" s="13">
        <v>61283</v>
      </c>
      <c r="E9" s="3"/>
    </row>
    <row r="10" spans="1:5">
      <c r="A10" s="1">
        <v>2006</v>
      </c>
      <c r="B10" s="12"/>
      <c r="C10" s="13">
        <v>64500</v>
      </c>
      <c r="D10" s="13">
        <v>32582</v>
      </c>
      <c r="E10" s="3"/>
    </row>
    <row r="11" spans="1:5">
      <c r="A11" s="1">
        <v>2007</v>
      </c>
      <c r="B11" s="12"/>
      <c r="C11" s="13">
        <v>61000</v>
      </c>
      <c r="D11" s="13">
        <v>35688</v>
      </c>
      <c r="E11" s="3"/>
    </row>
    <row r="12" spans="1:5">
      <c r="A12" s="1">
        <v>2008</v>
      </c>
      <c r="B12" s="12"/>
      <c r="C12" s="13">
        <v>43500</v>
      </c>
      <c r="D12" s="13">
        <v>10691</v>
      </c>
      <c r="E12" s="3"/>
    </row>
    <row r="13" spans="1:5">
      <c r="A13" s="1">
        <v>2009</v>
      </c>
      <c r="B13" s="12"/>
      <c r="C13" s="13">
        <v>34000</v>
      </c>
      <c r="D13" s="13">
        <v>17531</v>
      </c>
      <c r="E13" s="3"/>
    </row>
    <row r="14" spans="1:5">
      <c r="A14" s="1">
        <v>2010</v>
      </c>
      <c r="B14" s="12"/>
      <c r="C14" s="13">
        <v>46400</v>
      </c>
      <c r="D14" s="13">
        <v>32117</v>
      </c>
      <c r="E14" s="3"/>
    </row>
    <row r="15" spans="1:5">
      <c r="A15" s="1">
        <v>2011</v>
      </c>
      <c r="B15" s="12"/>
      <c r="C15" s="13">
        <v>48000</v>
      </c>
      <c r="D15" s="13">
        <v>46453</v>
      </c>
      <c r="E15" s="3"/>
    </row>
    <row r="16" spans="1:5">
      <c r="A16" s="1">
        <v>2012</v>
      </c>
      <c r="B16" s="12"/>
      <c r="C16" s="13">
        <v>40050</v>
      </c>
      <c r="D16" s="13">
        <v>22235</v>
      </c>
      <c r="E16" s="3"/>
    </row>
    <row r="17" spans="1:5">
      <c r="A17" s="1">
        <v>2013</v>
      </c>
      <c r="B17" s="12"/>
      <c r="C17" s="13">
        <v>46650</v>
      </c>
      <c r="D17" s="13">
        <v>47931</v>
      </c>
      <c r="E17" s="3"/>
    </row>
    <row r="18" spans="1:5">
      <c r="A18" s="1">
        <v>2014</v>
      </c>
      <c r="B18" s="12"/>
      <c r="C18" s="13">
        <v>44900</v>
      </c>
      <c r="D18" s="13">
        <v>36920</v>
      </c>
      <c r="E18" s="3"/>
    </row>
    <row r="19" spans="1:5">
      <c r="A19" s="1">
        <v>2015</v>
      </c>
      <c r="B19" s="12"/>
      <c r="C19" s="13">
        <v>52200</v>
      </c>
      <c r="D19" s="13">
        <v>72749</v>
      </c>
      <c r="E19" s="3"/>
    </row>
    <row r="20" spans="1:5">
      <c r="A20" s="1">
        <v>2016</v>
      </c>
      <c r="B20" s="12"/>
      <c r="C20" s="13">
        <v>42800</v>
      </c>
      <c r="D20" s="13">
        <v>29711</v>
      </c>
      <c r="E20" s="3"/>
    </row>
    <row r="21" spans="1:5">
      <c r="A21" s="1">
        <v>2017</v>
      </c>
      <c r="B21" s="12"/>
      <c r="C21" s="13">
        <v>45600</v>
      </c>
      <c r="D21" s="13">
        <v>28724</v>
      </c>
      <c r="E21" s="3"/>
    </row>
    <row r="22" spans="1:5">
      <c r="A22" s="1">
        <v>2018</v>
      </c>
      <c r="B22" s="12"/>
      <c r="C22" s="13">
        <v>36700</v>
      </c>
      <c r="D22" s="14"/>
      <c r="E22" s="3"/>
    </row>
    <row r="23" spans="1:5">
      <c r="A23" s="1"/>
      <c r="B23" s="1"/>
      <c r="C23" s="3"/>
      <c r="D23" s="3"/>
      <c r="E2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tabSelected="1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H28" sqref="H28"/>
    </sheetView>
  </sheetViews>
  <sheetFormatPr defaultRowHeight="14.25"/>
  <cols>
    <col min="6" max="6" width="9.625" bestFit="1" customWidth="1"/>
    <col min="7" max="7" width="11.625" bestFit="1" customWidth="1"/>
    <col min="8" max="9" width="10.625" bestFit="1" customWidth="1"/>
    <col min="22" max="22" width="9.625" bestFit="1" customWidth="1"/>
    <col min="25" max="25" width="9.625" bestFit="1" customWidth="1"/>
  </cols>
  <sheetData>
    <row r="1" spans="1:25">
      <c r="F1" t="s">
        <v>3</v>
      </c>
      <c r="G1" t="s">
        <v>3</v>
      </c>
      <c r="H1" t="s">
        <v>3</v>
      </c>
      <c r="I1" t="s">
        <v>3</v>
      </c>
      <c r="J1" t="s">
        <v>4</v>
      </c>
      <c r="K1" t="s">
        <v>4</v>
      </c>
      <c r="L1" t="s">
        <v>4</v>
      </c>
      <c r="M1" t="s">
        <v>4</v>
      </c>
      <c r="N1" t="s">
        <v>5</v>
      </c>
      <c r="O1" t="s">
        <v>5</v>
      </c>
      <c r="P1" t="s">
        <v>5</v>
      </c>
      <c r="Q1" t="s">
        <v>5</v>
      </c>
      <c r="R1" t="s">
        <v>6</v>
      </c>
      <c r="S1" t="s">
        <v>6</v>
      </c>
      <c r="T1" t="s">
        <v>6</v>
      </c>
      <c r="U1" t="s">
        <v>6</v>
      </c>
      <c r="V1" t="s">
        <v>15</v>
      </c>
      <c r="W1" t="s">
        <v>16</v>
      </c>
      <c r="X1" t="s">
        <v>17</v>
      </c>
      <c r="Y1" t="s">
        <v>18</v>
      </c>
    </row>
    <row r="2" spans="1:25" ht="15">
      <c r="A2" s="1" t="s">
        <v>0</v>
      </c>
      <c r="B2" t="s">
        <v>4</v>
      </c>
      <c r="C2" t="s">
        <v>5</v>
      </c>
      <c r="D2" t="s">
        <v>6</v>
      </c>
      <c r="E2" t="s">
        <v>14</v>
      </c>
      <c r="F2" t="s">
        <v>7</v>
      </c>
      <c r="G2" t="s">
        <v>8</v>
      </c>
      <c r="H2" t="s">
        <v>9</v>
      </c>
      <c r="I2" t="s">
        <v>10</v>
      </c>
      <c r="J2" t="s">
        <v>8</v>
      </c>
      <c r="K2" t="s">
        <v>9</v>
      </c>
      <c r="L2" t="s">
        <v>10</v>
      </c>
      <c r="M2" s="8" t="s">
        <v>11</v>
      </c>
      <c r="N2" t="s">
        <v>8</v>
      </c>
      <c r="O2" t="s">
        <v>9</v>
      </c>
      <c r="P2" t="s">
        <v>10</v>
      </c>
      <c r="Q2" t="s">
        <v>12</v>
      </c>
      <c r="R2" t="s">
        <v>8</v>
      </c>
      <c r="S2" t="s">
        <v>9</v>
      </c>
      <c r="T2" t="s">
        <v>10</v>
      </c>
      <c r="U2" t="s">
        <v>13</v>
      </c>
      <c r="V2" t="s">
        <v>8</v>
      </c>
      <c r="W2" t="s">
        <v>9</v>
      </c>
      <c r="X2" t="s">
        <v>10</v>
      </c>
      <c r="Y2" t="s">
        <v>15</v>
      </c>
    </row>
    <row r="3" spans="1:25" ht="15">
      <c r="A3">
        <v>2002</v>
      </c>
      <c r="B3" s="4">
        <v>0</v>
      </c>
      <c r="E3" s="4">
        <v>6.2760969349982723E-2</v>
      </c>
      <c r="F3" s="5">
        <v>4169</v>
      </c>
      <c r="G3" s="3">
        <v>103037</v>
      </c>
      <c r="H3" s="3">
        <v>5109</v>
      </c>
      <c r="I3" s="3">
        <v>2737</v>
      </c>
      <c r="J3" s="2">
        <f>$B3*G3</f>
        <v>0</v>
      </c>
      <c r="K3" s="2">
        <f>$B3*H3</f>
        <v>0</v>
      </c>
      <c r="L3" s="2">
        <f>$B3*I3</f>
        <v>0</v>
      </c>
      <c r="M3" s="9">
        <f>J3+0.15*K3</f>
        <v>0</v>
      </c>
      <c r="V3" s="10">
        <f>$E3*G3</f>
        <v>6466.70199891417</v>
      </c>
      <c r="W3" s="10">
        <f t="shared" ref="W3:X3" si="0">$E3*H3</f>
        <v>320.64579240906176</v>
      </c>
      <c r="X3" s="10">
        <f t="shared" si="0"/>
        <v>171.77677311090272</v>
      </c>
      <c r="Y3" s="11">
        <f>V3+0.15*W3</f>
        <v>6514.7988677755293</v>
      </c>
    </row>
    <row r="4" spans="1:25" ht="15">
      <c r="A4">
        <v>2003</v>
      </c>
      <c r="B4" s="4">
        <v>0</v>
      </c>
      <c r="E4" s="4">
        <v>5.4661347608246966E-2</v>
      </c>
      <c r="F4" s="5">
        <v>5056</v>
      </c>
      <c r="G4" s="3">
        <v>137357</v>
      </c>
      <c r="H4" s="3">
        <v>11798</v>
      </c>
      <c r="I4" s="3">
        <v>1869</v>
      </c>
      <c r="J4" s="2">
        <f t="shared" ref="J4:J19" si="1">$B4*G4</f>
        <v>0</v>
      </c>
      <c r="K4" s="2">
        <f t="shared" ref="K4:K19" si="2">$B4*H4</f>
        <v>0</v>
      </c>
      <c r="L4" s="2">
        <f t="shared" ref="L4:L19" si="3">$B4*I4</f>
        <v>0</v>
      </c>
      <c r="M4" s="9">
        <f t="shared" ref="M4:M19" si="4">J4+0.15*K4</f>
        <v>0</v>
      </c>
      <c r="V4" s="10">
        <f t="shared" ref="V4:V19" si="5">$E4*G4</f>
        <v>7508.1187234259787</v>
      </c>
      <c r="W4" s="10">
        <f t="shared" ref="W4:W19" si="6">$E4*H4</f>
        <v>644.89457908209772</v>
      </c>
      <c r="X4" s="10">
        <f t="shared" ref="X4:X19" si="7">$E4*I4</f>
        <v>102.16205867981358</v>
      </c>
      <c r="Y4" s="11">
        <f t="shared" ref="Y4:Y19" si="8">V4+0.15*W4</f>
        <v>7604.8529102882931</v>
      </c>
    </row>
    <row r="5" spans="1:25" ht="15">
      <c r="A5">
        <v>2004</v>
      </c>
      <c r="B5" s="4">
        <v>3.2848371915239255E-4</v>
      </c>
      <c r="E5" s="4">
        <v>6.9345899328698724E-2</v>
      </c>
      <c r="F5" s="5">
        <v>5545</v>
      </c>
      <c r="G5" s="3">
        <v>167508</v>
      </c>
      <c r="H5" s="3">
        <v>31460</v>
      </c>
      <c r="I5" s="3">
        <v>3094</v>
      </c>
      <c r="J5" s="3">
        <f t="shared" si="1"/>
        <v>55.023650827778972</v>
      </c>
      <c r="K5" s="3">
        <f t="shared" si="2"/>
        <v>10.33409780453427</v>
      </c>
      <c r="L5" s="3">
        <f t="shared" si="3"/>
        <v>1.0163286270575025</v>
      </c>
      <c r="M5" s="3">
        <f t="shared" si="4"/>
        <v>56.57376549845911</v>
      </c>
      <c r="V5" s="10">
        <f t="shared" si="5"/>
        <v>11615.992904751665</v>
      </c>
      <c r="W5" s="10">
        <f t="shared" si="6"/>
        <v>2181.6219928808619</v>
      </c>
      <c r="X5" s="10">
        <f t="shared" si="7"/>
        <v>214.55621252299386</v>
      </c>
      <c r="Y5" s="11">
        <f t="shared" si="8"/>
        <v>11943.236203683795</v>
      </c>
    </row>
    <row r="6" spans="1:25" ht="15">
      <c r="A6">
        <v>2005</v>
      </c>
      <c r="B6" s="4">
        <v>3.621157168518243E-3</v>
      </c>
      <c r="E6" s="4">
        <v>3.9672551285424983E-2</v>
      </c>
      <c r="F6" s="5">
        <v>5788</v>
      </c>
      <c r="G6" s="3">
        <v>174806</v>
      </c>
      <c r="H6" s="3">
        <v>20414</v>
      </c>
      <c r="I6" s="3">
        <v>1127</v>
      </c>
      <c r="J6" s="3">
        <f t="shared" si="1"/>
        <v>633</v>
      </c>
      <c r="K6" s="3">
        <f t="shared" si="2"/>
        <v>73.92230243813141</v>
      </c>
      <c r="L6" s="3">
        <f t="shared" si="3"/>
        <v>4.0810441289200599</v>
      </c>
      <c r="M6" s="3">
        <f t="shared" si="4"/>
        <v>644.08834536571976</v>
      </c>
      <c r="V6" s="10">
        <f t="shared" si="5"/>
        <v>6934.9999999999991</v>
      </c>
      <c r="W6" s="10">
        <f t="shared" si="6"/>
        <v>809.87546194066556</v>
      </c>
      <c r="X6" s="10">
        <f t="shared" si="7"/>
        <v>44.710965298673955</v>
      </c>
      <c r="Y6" s="11">
        <f t="shared" si="8"/>
        <v>7056.4813192910988</v>
      </c>
    </row>
    <row r="7" spans="1:25" ht="15">
      <c r="A7">
        <v>2006</v>
      </c>
      <c r="B7" s="4">
        <v>1.2931495712506522E-3</v>
      </c>
      <c r="E7" s="4">
        <v>4.9317528768358258E-2</v>
      </c>
      <c r="F7" s="5">
        <v>5665</v>
      </c>
      <c r="G7" s="3">
        <v>151485</v>
      </c>
      <c r="H7" s="3">
        <v>818</v>
      </c>
      <c r="I7" s="3">
        <v>10001</v>
      </c>
      <c r="J7" s="3">
        <f t="shared" si="1"/>
        <v>195.89276280090505</v>
      </c>
      <c r="K7" s="3">
        <f t="shared" si="2"/>
        <v>1.0577963492830336</v>
      </c>
      <c r="L7" s="3">
        <f t="shared" si="3"/>
        <v>12.932788862077773</v>
      </c>
      <c r="M7" s="3">
        <f t="shared" si="4"/>
        <v>196.05143225329749</v>
      </c>
      <c r="V7" s="10">
        <f t="shared" si="5"/>
        <v>7470.865845474751</v>
      </c>
      <c r="W7" s="10">
        <f t="shared" si="6"/>
        <v>40.341738532517056</v>
      </c>
      <c r="X7" s="10">
        <f t="shared" si="7"/>
        <v>493.22460521235092</v>
      </c>
      <c r="Y7" s="11">
        <f t="shared" si="8"/>
        <v>7476.9171062546284</v>
      </c>
    </row>
    <row r="8" spans="1:25" ht="15">
      <c r="A8">
        <v>2007</v>
      </c>
      <c r="B8" s="4">
        <v>3.5121177639559612E-4</v>
      </c>
      <c r="E8" s="4">
        <v>3.2747323113099427E-2</v>
      </c>
      <c r="F8" s="5">
        <v>4452</v>
      </c>
      <c r="G8" s="3">
        <v>83235</v>
      </c>
      <c r="H8" s="3">
        <v>1896</v>
      </c>
      <c r="I8" s="3">
        <v>9527</v>
      </c>
      <c r="J8" s="3">
        <f t="shared" si="1"/>
        <v>29.233112208287444</v>
      </c>
      <c r="K8" s="3">
        <f t="shared" si="2"/>
        <v>0.66589752804605029</v>
      </c>
      <c r="L8" s="3">
        <f t="shared" si="3"/>
        <v>3.3459945937208442</v>
      </c>
      <c r="M8" s="3">
        <f t="shared" si="4"/>
        <v>29.332996837494353</v>
      </c>
      <c r="V8" s="10">
        <f t="shared" si="5"/>
        <v>2725.723439318831</v>
      </c>
      <c r="W8" s="10">
        <f t="shared" si="6"/>
        <v>62.088924622436515</v>
      </c>
      <c r="X8" s="10">
        <f t="shared" si="7"/>
        <v>311.98374729849826</v>
      </c>
      <c r="Y8" s="11">
        <f t="shared" si="8"/>
        <v>2735.0367780121965</v>
      </c>
    </row>
    <row r="9" spans="1:25" ht="15">
      <c r="A9">
        <v>2008</v>
      </c>
      <c r="B9" s="4">
        <v>4.9814232541444661E-4</v>
      </c>
      <c r="E9" s="4">
        <v>4.185310777165089E-2</v>
      </c>
      <c r="F9" s="5">
        <v>4297</v>
      </c>
      <c r="G9" s="3">
        <v>52147</v>
      </c>
      <c r="H9" s="3">
        <v>1707</v>
      </c>
      <c r="I9" s="3">
        <v>4417</v>
      </c>
      <c r="J9" s="3">
        <f t="shared" si="1"/>
        <v>25.976627843387149</v>
      </c>
      <c r="K9" s="3">
        <f t="shared" si="2"/>
        <v>0.85032894948246041</v>
      </c>
      <c r="L9" s="3">
        <f t="shared" si="3"/>
        <v>2.2002946513556108</v>
      </c>
      <c r="M9" s="3">
        <f t="shared" si="4"/>
        <v>26.104177185809519</v>
      </c>
      <c r="V9" s="10">
        <f t="shared" si="5"/>
        <v>2182.5140109682789</v>
      </c>
      <c r="W9" s="10">
        <f t="shared" si="6"/>
        <v>71.443254966208073</v>
      </c>
      <c r="X9" s="10">
        <f t="shared" si="7"/>
        <v>184.86517702738197</v>
      </c>
      <c r="Y9" s="11">
        <f t="shared" si="8"/>
        <v>2193.2304992132099</v>
      </c>
    </row>
    <row r="10" spans="1:25" ht="15">
      <c r="A10">
        <v>2009</v>
      </c>
      <c r="B10" s="4">
        <v>1.3423975142567129E-3</v>
      </c>
      <c r="E10" s="4">
        <v>3.4412055190925571E-2</v>
      </c>
      <c r="F10" s="5">
        <v>5324</v>
      </c>
      <c r="G10" s="3">
        <v>75470</v>
      </c>
      <c r="H10" s="3">
        <v>3470</v>
      </c>
      <c r="I10" s="3">
        <v>9159</v>
      </c>
      <c r="J10" s="3">
        <f t="shared" si="1"/>
        <v>101.31074040095412</v>
      </c>
      <c r="K10" s="3">
        <f t="shared" si="2"/>
        <v>4.658119374470794</v>
      </c>
      <c r="L10" s="3">
        <f t="shared" si="3"/>
        <v>12.295018833077233</v>
      </c>
      <c r="M10" s="3">
        <f t="shared" si="4"/>
        <v>102.00945830712473</v>
      </c>
      <c r="V10" s="10">
        <f t="shared" si="5"/>
        <v>2597.0778052591527</v>
      </c>
      <c r="W10" s="10">
        <f t="shared" si="6"/>
        <v>119.40983151251173</v>
      </c>
      <c r="X10" s="10">
        <f t="shared" si="7"/>
        <v>315.18001349368728</v>
      </c>
      <c r="Y10" s="11">
        <f t="shared" si="8"/>
        <v>2614.9892799860295</v>
      </c>
    </row>
    <row r="11" spans="1:25" ht="15">
      <c r="A11">
        <v>2010</v>
      </c>
      <c r="B11" s="4">
        <v>1.4344884336357166E-3</v>
      </c>
      <c r="E11" s="4">
        <v>2.4080674973042643E-2</v>
      </c>
      <c r="F11" s="5">
        <v>4958</v>
      </c>
      <c r="G11" s="3">
        <v>90213</v>
      </c>
      <c r="H11" s="3">
        <v>5635</v>
      </c>
      <c r="I11" s="3">
        <v>7993</v>
      </c>
      <c r="J11" s="3">
        <f t="shared" si="1"/>
        <v>129.40950506357891</v>
      </c>
      <c r="K11" s="3">
        <f t="shared" si="2"/>
        <v>8.0833423235372628</v>
      </c>
      <c r="L11" s="3">
        <f t="shared" si="3"/>
        <v>11.465866050050282</v>
      </c>
      <c r="M11" s="3">
        <f t="shared" si="4"/>
        <v>130.6220064121095</v>
      </c>
      <c r="V11" s="10">
        <f t="shared" si="5"/>
        <v>2172.3899313430961</v>
      </c>
      <c r="W11" s="10">
        <f t="shared" si="6"/>
        <v>135.6946034730953</v>
      </c>
      <c r="X11" s="10">
        <f t="shared" si="7"/>
        <v>192.47683505952983</v>
      </c>
      <c r="Y11" s="11">
        <f t="shared" si="8"/>
        <v>2192.7441218640606</v>
      </c>
    </row>
    <row r="12" spans="1:25" ht="15">
      <c r="A12">
        <v>2011</v>
      </c>
      <c r="B12" s="4">
        <v>3.878617734830922E-5</v>
      </c>
      <c r="E12" s="4">
        <v>1.4555014746927159E-2</v>
      </c>
      <c r="F12" s="5">
        <v>3600</v>
      </c>
      <c r="G12" s="3">
        <v>74660</v>
      </c>
      <c r="H12" s="3">
        <v>31994</v>
      </c>
      <c r="I12" s="3">
        <v>4480</v>
      </c>
      <c r="J12" s="3">
        <f t="shared" si="1"/>
        <v>2.8957760008247662</v>
      </c>
      <c r="K12" s="3">
        <f t="shared" si="2"/>
        <v>1.2409249580818051</v>
      </c>
      <c r="L12" s="3">
        <f t="shared" si="3"/>
        <v>0.1737620745204253</v>
      </c>
      <c r="M12" s="3">
        <f t="shared" si="4"/>
        <v>3.0819147445370367</v>
      </c>
      <c r="V12" s="10">
        <f t="shared" si="5"/>
        <v>1086.6774010055817</v>
      </c>
      <c r="W12" s="10">
        <f t="shared" si="6"/>
        <v>465.6731418131875</v>
      </c>
      <c r="X12" s="10">
        <f t="shared" si="7"/>
        <v>65.206466066233673</v>
      </c>
      <c r="Y12" s="11">
        <f t="shared" si="8"/>
        <v>1156.5283722775598</v>
      </c>
    </row>
    <row r="13" spans="1:25" ht="15">
      <c r="A13">
        <v>2012</v>
      </c>
      <c r="B13" s="4">
        <v>8.9297192041023316E-4</v>
      </c>
      <c r="E13" s="4">
        <v>1.8485294310914252E-2</v>
      </c>
      <c r="F13" s="5">
        <v>5462.4500000000016</v>
      </c>
      <c r="G13" s="3">
        <v>80256</v>
      </c>
      <c r="H13" s="3">
        <v>3901</v>
      </c>
      <c r="I13" s="3">
        <v>11186</v>
      </c>
      <c r="J13" s="3">
        <f t="shared" si="1"/>
        <v>71.66635444444367</v>
      </c>
      <c r="K13" s="3">
        <f t="shared" si="2"/>
        <v>3.4834834615203194</v>
      </c>
      <c r="L13" s="3">
        <f t="shared" si="3"/>
        <v>9.9887839017088673</v>
      </c>
      <c r="M13" s="3">
        <f t="shared" si="4"/>
        <v>72.188876963671717</v>
      </c>
      <c r="V13" s="10">
        <f t="shared" si="5"/>
        <v>1483.5557802167343</v>
      </c>
      <c r="W13" s="10">
        <f t="shared" si="6"/>
        <v>72.111133106876494</v>
      </c>
      <c r="X13" s="10">
        <f t="shared" si="7"/>
        <v>206.77650216188681</v>
      </c>
      <c r="Y13" s="11">
        <f t="shared" si="8"/>
        <v>1494.3724501827658</v>
      </c>
    </row>
    <row r="14" spans="1:25" ht="15">
      <c r="A14">
        <v>2013</v>
      </c>
      <c r="B14" s="4">
        <v>1.339376332446404E-5</v>
      </c>
      <c r="E14" s="4">
        <v>1.5478102726956971E-2</v>
      </c>
      <c r="F14" s="5">
        <v>5134.8600000000015</v>
      </c>
      <c r="G14" s="3">
        <v>69264</v>
      </c>
      <c r="H14" s="3">
        <v>29994</v>
      </c>
      <c r="I14" s="3">
        <v>8565</v>
      </c>
      <c r="J14" s="3">
        <f t="shared" si="1"/>
        <v>0.92770562290567726</v>
      </c>
      <c r="K14" s="3">
        <f t="shared" si="2"/>
        <v>0.40173253715397444</v>
      </c>
      <c r="L14" s="3">
        <f t="shared" si="3"/>
        <v>0.11471758287403451</v>
      </c>
      <c r="M14" s="3">
        <f t="shared" si="4"/>
        <v>0.98796550347877343</v>
      </c>
      <c r="V14" s="10">
        <f t="shared" si="5"/>
        <v>1072.0753072799475</v>
      </c>
      <c r="W14" s="10">
        <f t="shared" si="6"/>
        <v>464.25021319234736</v>
      </c>
      <c r="X14" s="10">
        <f t="shared" si="7"/>
        <v>132.56994985638644</v>
      </c>
      <c r="Y14" s="11">
        <f t="shared" si="8"/>
        <v>1141.7128392587997</v>
      </c>
    </row>
    <row r="15" spans="1:25" ht="15">
      <c r="A15">
        <v>2014</v>
      </c>
      <c r="B15" s="4">
        <v>1.5614776087429548E-3</v>
      </c>
      <c r="E15" s="4">
        <v>1.815649110719917E-2</v>
      </c>
      <c r="F15" s="5">
        <v>5141.130000000001</v>
      </c>
      <c r="G15" s="3">
        <v>172001</v>
      </c>
      <c r="H15" s="3">
        <v>6679</v>
      </c>
      <c r="I15" s="3">
        <v>13937</v>
      </c>
      <c r="J15" s="3">
        <f t="shared" si="1"/>
        <v>268.57571018139697</v>
      </c>
      <c r="K15" s="3">
        <f t="shared" si="2"/>
        <v>10.429108948794195</v>
      </c>
      <c r="L15" s="3">
        <f t="shared" si="3"/>
        <v>21.762313433050561</v>
      </c>
      <c r="M15" s="3">
        <f t="shared" si="4"/>
        <v>270.14007652371612</v>
      </c>
      <c r="V15" s="10">
        <f t="shared" si="5"/>
        <v>3122.9346269293646</v>
      </c>
      <c r="W15" s="10">
        <f t="shared" si="6"/>
        <v>121.26720410498325</v>
      </c>
      <c r="X15" s="10">
        <f t="shared" si="7"/>
        <v>253.04701656103484</v>
      </c>
      <c r="Y15" s="11">
        <f t="shared" si="8"/>
        <v>3141.124707545112</v>
      </c>
    </row>
    <row r="16" spans="1:25" ht="15">
      <c r="A16">
        <v>2015</v>
      </c>
      <c r="B16" s="4">
        <v>3.0060992024934989E-3</v>
      </c>
      <c r="E16" s="4">
        <v>1.7963697432884871E-2</v>
      </c>
      <c r="F16" s="5">
        <v>3669.85</v>
      </c>
      <c r="G16" s="3">
        <v>106703</v>
      </c>
      <c r="H16" s="3">
        <v>17961</v>
      </c>
      <c r="I16" s="3">
        <v>7036</v>
      </c>
      <c r="J16" s="3">
        <f t="shared" si="1"/>
        <v>320.75980320366381</v>
      </c>
      <c r="K16" s="3">
        <f t="shared" si="2"/>
        <v>53.992547775985734</v>
      </c>
      <c r="L16" s="3">
        <f t="shared" si="3"/>
        <v>21.150913988744257</v>
      </c>
      <c r="M16" s="3">
        <f t="shared" si="4"/>
        <v>328.85868537006166</v>
      </c>
      <c r="V16" s="10">
        <f t="shared" si="5"/>
        <v>1916.7804071811145</v>
      </c>
      <c r="W16" s="10">
        <f t="shared" si="6"/>
        <v>322.64596959204516</v>
      </c>
      <c r="X16" s="10">
        <f t="shared" si="7"/>
        <v>126.39257513777795</v>
      </c>
      <c r="Y16" s="11">
        <f t="shared" si="8"/>
        <v>1965.1773026199212</v>
      </c>
    </row>
    <row r="17" spans="1:25" ht="15">
      <c r="A17">
        <v>2016</v>
      </c>
      <c r="B17" s="4">
        <v>4.8196091516167943E-4</v>
      </c>
      <c r="E17" s="4">
        <v>1.1473555124497641E-2</v>
      </c>
      <c r="F17" s="5">
        <v>5220.01</v>
      </c>
      <c r="G17" s="3">
        <v>147381</v>
      </c>
      <c r="H17" s="3">
        <v>3838</v>
      </c>
      <c r="I17" s="3">
        <v>14326</v>
      </c>
      <c r="J17" s="3">
        <f t="shared" si="1"/>
        <v>71.031881637443476</v>
      </c>
      <c r="K17" s="3">
        <f t="shared" si="2"/>
        <v>1.8497659923905256</v>
      </c>
      <c r="L17" s="3">
        <f t="shared" si="3"/>
        <v>6.9045720706062195</v>
      </c>
      <c r="M17" s="3">
        <f t="shared" si="4"/>
        <v>71.309346536302058</v>
      </c>
      <c r="V17" s="10">
        <f t="shared" si="5"/>
        <v>1690.984027803587</v>
      </c>
      <c r="W17" s="10">
        <f t="shared" si="6"/>
        <v>44.035504567821945</v>
      </c>
      <c r="X17" s="10">
        <f t="shared" si="7"/>
        <v>164.37015071355322</v>
      </c>
      <c r="Y17" s="11">
        <f t="shared" si="8"/>
        <v>1697.5893534887603</v>
      </c>
    </row>
    <row r="18" spans="1:25" ht="15">
      <c r="A18">
        <v>2017</v>
      </c>
      <c r="B18" s="4">
        <v>4.4187267669120652E-6</v>
      </c>
      <c r="E18" s="4">
        <v>1.580256929423856E-2</v>
      </c>
      <c r="F18" s="5">
        <v>5368.74</v>
      </c>
      <c r="G18" s="3">
        <v>97730</v>
      </c>
      <c r="H18" s="3">
        <v>10706</v>
      </c>
      <c r="I18" s="3">
        <v>23412</v>
      </c>
      <c r="J18" s="3">
        <f t="shared" si="1"/>
        <v>0.43184216693031613</v>
      </c>
      <c r="K18" s="3">
        <f t="shared" si="2"/>
        <v>4.730688876656057E-2</v>
      </c>
      <c r="L18" s="3">
        <f t="shared" si="3"/>
        <v>0.10345123106694527</v>
      </c>
      <c r="M18" s="3">
        <f t="shared" si="4"/>
        <v>0.43893820024530023</v>
      </c>
      <c r="V18" s="10">
        <f t="shared" si="5"/>
        <v>1544.3850971259344</v>
      </c>
      <c r="W18" s="10">
        <f t="shared" si="6"/>
        <v>169.182306864118</v>
      </c>
      <c r="X18" s="10">
        <f t="shared" si="7"/>
        <v>369.96975231671314</v>
      </c>
      <c r="Y18" s="11">
        <f t="shared" si="8"/>
        <v>1569.7624431555521</v>
      </c>
    </row>
    <row r="19" spans="1:25" ht="15">
      <c r="A19">
        <v>2018</v>
      </c>
      <c r="B19" s="4">
        <v>3.4886501353689039E-7</v>
      </c>
      <c r="E19" s="4">
        <v>1.1929587314015295E-2</v>
      </c>
      <c r="F19" s="5">
        <v>2420</v>
      </c>
      <c r="G19" s="3">
        <v>72276</v>
      </c>
      <c r="H19" s="3">
        <v>5732</v>
      </c>
      <c r="I19" s="3">
        <v>15946</v>
      </c>
      <c r="J19" s="3">
        <f t="shared" si="1"/>
        <v>2.521456771839229E-2</v>
      </c>
      <c r="K19" s="3">
        <f t="shared" si="2"/>
        <v>1.9996942575934559E-3</v>
      </c>
      <c r="L19" s="3">
        <f t="shared" si="3"/>
        <v>5.5630015058592544E-3</v>
      </c>
      <c r="M19" s="3">
        <f t="shared" si="4"/>
        <v>2.5514521857031309E-2</v>
      </c>
      <c r="V19" s="10">
        <f t="shared" si="5"/>
        <v>862.22285270776945</v>
      </c>
      <c r="W19" s="10">
        <f t="shared" si="6"/>
        <v>68.380394483935675</v>
      </c>
      <c r="X19" s="10">
        <f t="shared" si="7"/>
        <v>190.22919930928788</v>
      </c>
      <c r="Y19" s="11">
        <f t="shared" si="8"/>
        <v>872.47991188035985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"/>
  <sheetViews>
    <sheetView workbookViewId="0">
      <selection activeCell="B5" sqref="B5:E20"/>
    </sheetView>
  </sheetViews>
  <sheetFormatPr defaultRowHeight="14.25"/>
  <cols>
    <col min="3" max="3" width="10.625" bestFit="1" customWidth="1"/>
    <col min="4" max="4" width="12.625" bestFit="1" customWidth="1"/>
  </cols>
  <sheetData>
    <row r="2" spans="1:8">
      <c r="A2" t="s">
        <v>0</v>
      </c>
      <c r="B2" t="s">
        <v>7</v>
      </c>
      <c r="C2" t="s">
        <v>1</v>
      </c>
      <c r="D2" t="s">
        <v>19</v>
      </c>
      <c r="E2" t="s">
        <v>20</v>
      </c>
    </row>
    <row r="3" spans="1:8">
      <c r="A3" s="1">
        <v>1999</v>
      </c>
      <c r="B3" s="1"/>
      <c r="C3" s="3"/>
      <c r="D3" s="3"/>
    </row>
    <row r="4" spans="1:8">
      <c r="A4" s="1">
        <v>2000</v>
      </c>
      <c r="B4" s="1"/>
      <c r="C4" s="3"/>
      <c r="D4" s="3"/>
    </row>
    <row r="5" spans="1:8">
      <c r="A5" s="1">
        <v>2001</v>
      </c>
      <c r="B5" s="5">
        <v>1914</v>
      </c>
      <c r="C5" s="3">
        <v>9756</v>
      </c>
      <c r="D5" s="3"/>
      <c r="E5" s="3">
        <v>3965</v>
      </c>
    </row>
    <row r="6" spans="1:8">
      <c r="A6" s="1">
        <v>2002</v>
      </c>
      <c r="B6" s="5">
        <v>4169</v>
      </c>
      <c r="C6" s="3">
        <v>103037</v>
      </c>
      <c r="D6" s="3">
        <v>5109</v>
      </c>
      <c r="E6" s="3">
        <v>2737</v>
      </c>
      <c r="F6" s="7"/>
      <c r="G6" s="7"/>
      <c r="H6" s="7"/>
    </row>
    <row r="7" spans="1:8">
      <c r="A7" s="1">
        <v>2003</v>
      </c>
      <c r="B7" s="5">
        <v>5056</v>
      </c>
      <c r="C7" s="3">
        <v>137357</v>
      </c>
      <c r="D7" s="3">
        <v>11798</v>
      </c>
      <c r="E7" s="3">
        <v>1869</v>
      </c>
      <c r="F7" s="7"/>
      <c r="G7" s="7"/>
      <c r="H7" s="7"/>
    </row>
    <row r="8" spans="1:8">
      <c r="A8" s="1">
        <v>2004</v>
      </c>
      <c r="B8" s="5">
        <v>5545</v>
      </c>
      <c r="C8" s="3">
        <v>167508</v>
      </c>
      <c r="D8" s="3">
        <v>31460</v>
      </c>
      <c r="E8" s="3">
        <v>3094</v>
      </c>
      <c r="F8" s="7"/>
      <c r="G8" s="7"/>
      <c r="H8" s="7"/>
    </row>
    <row r="9" spans="1:8">
      <c r="A9" s="1">
        <v>2005</v>
      </c>
      <c r="B9" s="5">
        <v>5788</v>
      </c>
      <c r="C9" s="3">
        <v>174806</v>
      </c>
      <c r="D9" s="3">
        <v>20414</v>
      </c>
      <c r="E9" s="3">
        <v>1127</v>
      </c>
      <c r="F9" s="7"/>
      <c r="G9" s="7"/>
      <c r="H9" s="7"/>
    </row>
    <row r="10" spans="1:8">
      <c r="A10" s="1">
        <v>2006</v>
      </c>
      <c r="B10" s="5">
        <v>5665</v>
      </c>
      <c r="C10" s="3">
        <v>151485</v>
      </c>
      <c r="D10" s="3">
        <v>818</v>
      </c>
      <c r="E10" s="3">
        <v>10001</v>
      </c>
      <c r="F10" s="7"/>
      <c r="G10" s="7"/>
      <c r="H10" s="6"/>
    </row>
    <row r="11" spans="1:8">
      <c r="A11" s="1">
        <v>2007</v>
      </c>
      <c r="B11" s="5">
        <v>4452</v>
      </c>
      <c r="C11" s="3">
        <v>83235</v>
      </c>
      <c r="D11" s="3">
        <v>1896</v>
      </c>
      <c r="E11" s="3">
        <v>9527</v>
      </c>
      <c r="F11" s="7"/>
      <c r="G11" s="7"/>
      <c r="H11" s="7"/>
    </row>
    <row r="12" spans="1:8">
      <c r="A12" s="1">
        <v>2008</v>
      </c>
      <c r="B12" s="5">
        <v>4297</v>
      </c>
      <c r="C12" s="3">
        <v>52147</v>
      </c>
      <c r="D12" s="3">
        <v>1707</v>
      </c>
      <c r="E12" s="3">
        <v>4417</v>
      </c>
      <c r="F12" s="7"/>
      <c r="G12" s="7"/>
      <c r="H12" s="7"/>
    </row>
    <row r="13" spans="1:8">
      <c r="A13" s="1">
        <v>2009</v>
      </c>
      <c r="B13" s="5">
        <v>5324</v>
      </c>
      <c r="C13" s="3">
        <v>75470</v>
      </c>
      <c r="D13" s="3">
        <v>3470</v>
      </c>
      <c r="E13" s="3">
        <v>9159</v>
      </c>
      <c r="F13" s="7"/>
      <c r="G13" s="7"/>
      <c r="H13" s="7"/>
    </row>
    <row r="14" spans="1:8">
      <c r="A14" s="1">
        <v>2010</v>
      </c>
      <c r="B14" s="5">
        <v>4958</v>
      </c>
      <c r="C14" s="3">
        <v>90213</v>
      </c>
      <c r="D14" s="3">
        <v>5635</v>
      </c>
      <c r="E14" s="3">
        <v>7993</v>
      </c>
      <c r="F14" s="7"/>
      <c r="G14" s="7"/>
      <c r="H14" s="7"/>
    </row>
    <row r="15" spans="1:8">
      <c r="A15" s="1">
        <v>2011</v>
      </c>
      <c r="B15" s="5">
        <v>3600</v>
      </c>
      <c r="C15" s="3">
        <v>74660</v>
      </c>
      <c r="D15" s="3">
        <v>31994</v>
      </c>
      <c r="E15" s="3">
        <v>4480</v>
      </c>
      <c r="F15" s="7"/>
      <c r="G15" s="7"/>
      <c r="H15" s="7"/>
    </row>
    <row r="16" spans="1:8">
      <c r="A16" s="1">
        <v>2012</v>
      </c>
      <c r="B16" s="5">
        <v>5462.4500000000016</v>
      </c>
      <c r="C16" s="3">
        <v>80256</v>
      </c>
      <c r="D16" s="3">
        <v>3901</v>
      </c>
      <c r="E16" s="3">
        <v>11186</v>
      </c>
      <c r="F16" s="7"/>
      <c r="G16" s="7"/>
      <c r="H16" s="7"/>
    </row>
    <row r="17" spans="1:8">
      <c r="A17" s="1">
        <v>2013</v>
      </c>
      <c r="B17" s="5">
        <v>5134.8600000000015</v>
      </c>
      <c r="C17" s="3">
        <v>69264</v>
      </c>
      <c r="D17" s="3">
        <v>29994</v>
      </c>
      <c r="E17" s="3">
        <v>8565</v>
      </c>
      <c r="F17" s="7"/>
      <c r="G17" s="7"/>
      <c r="H17" s="7"/>
    </row>
    <row r="18" spans="1:8">
      <c r="A18" s="1">
        <v>2014</v>
      </c>
      <c r="B18" s="5">
        <v>5141.130000000001</v>
      </c>
      <c r="C18" s="3">
        <v>172001</v>
      </c>
      <c r="D18" s="3">
        <v>6679</v>
      </c>
      <c r="E18" s="3">
        <v>13937</v>
      </c>
      <c r="F18" s="7"/>
      <c r="G18" s="7"/>
      <c r="H18" s="7"/>
    </row>
    <row r="19" spans="1:8">
      <c r="A19" s="1">
        <v>2015</v>
      </c>
      <c r="B19" s="5">
        <v>3669.85</v>
      </c>
      <c r="C19" s="3">
        <v>106703</v>
      </c>
      <c r="D19" s="3">
        <v>17961</v>
      </c>
      <c r="E19" s="3">
        <v>7036</v>
      </c>
      <c r="F19" s="7"/>
      <c r="G19" s="7"/>
      <c r="H19" s="7"/>
    </row>
    <row r="20" spans="1:8">
      <c r="A20" s="1">
        <v>2016</v>
      </c>
      <c r="B20" s="5">
        <v>5220.01</v>
      </c>
      <c r="C20" s="3">
        <v>147381</v>
      </c>
      <c r="D20" s="3">
        <v>3838</v>
      </c>
      <c r="E20" s="3">
        <v>14326</v>
      </c>
      <c r="F20" s="7"/>
      <c r="G20" s="7"/>
      <c r="H20" s="7"/>
    </row>
    <row r="21" spans="1:8">
      <c r="A21" s="1">
        <v>2017</v>
      </c>
      <c r="B21" s="5">
        <v>5368.74</v>
      </c>
      <c r="C21" s="3">
        <v>97730</v>
      </c>
      <c r="D21" s="3">
        <v>10706</v>
      </c>
      <c r="E21" s="3">
        <v>23412</v>
      </c>
      <c r="F21" s="7"/>
      <c r="G21" s="7"/>
      <c r="H21" s="7"/>
    </row>
    <row r="22" spans="1:8">
      <c r="A22" s="1">
        <v>2018</v>
      </c>
      <c r="B22" s="5">
        <v>2420</v>
      </c>
      <c r="C22" s="3">
        <v>72276</v>
      </c>
      <c r="D22" s="3">
        <v>5732</v>
      </c>
      <c r="E22" s="3">
        <v>15946</v>
      </c>
      <c r="F22" s="7"/>
      <c r="G22" s="7"/>
      <c r="H22" s="7"/>
    </row>
    <row r="23" spans="1:8">
      <c r="A23" s="1"/>
      <c r="B23" s="1"/>
      <c r="C23" s="3"/>
      <c r="D2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NREC_est</vt:lpstr>
      <vt:lpstr>NREC_Catch_REL</vt:lpstr>
      <vt:lpstr>NTR_est</vt:lpstr>
      <vt:lpstr>NTR_catch_rel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DFO-MPO</dc:creator>
  <cp:lastModifiedBy>DFO-MPO</cp:lastModifiedBy>
  <dcterms:created xsi:type="dcterms:W3CDTF">2019-01-10T17:42:06Z</dcterms:created>
  <dcterms:modified xsi:type="dcterms:W3CDTF">2019-02-15T00:37:51Z</dcterms:modified>
</cp:coreProperties>
</file>